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tables/table2.xml" ContentType="application/vnd.openxmlformats-officedocument.spreadsheetml.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hidePivotFieldList="1" autoCompressPictures="0"/>
  <mc:AlternateContent xmlns:mc="http://schemas.openxmlformats.org/markup-compatibility/2006">
    <mc:Choice Requires="x15">
      <x15ac:absPath xmlns:x15ac="http://schemas.microsoft.com/office/spreadsheetml/2010/11/ac" url="C:\Users\Smitty\Dropbox\2016 Fiji - TC Winston\07 IM\Datasets\00_Latest Dataset\"/>
    </mc:Choice>
  </mc:AlternateContent>
  <bookViews>
    <workbookView xWindow="-15" yWindow="165" windowWidth="14190" windowHeight="6135" tabRatio="932" firstSheet="5" activeTab="5"/>
  </bookViews>
  <sheets>
    <sheet name="adm1" sheetId="3" state="hidden" r:id="rId1"/>
    <sheet name="adm2" sheetId="4" state="hidden" r:id="rId2"/>
    <sheet name="adm3" sheetId="5" state="hidden" r:id="rId3"/>
    <sheet name="stle" sheetId="25" state="hidden" r:id="rId4"/>
    <sheet name="NEW TIKINA PCODE Hierarchical" sheetId="96" state="hidden" r:id="rId5"/>
    <sheet name="shelter impact summary" sheetId="93" r:id="rId6"/>
    <sheet name="tikina level dataset" sheetId="97" state="hidden" r:id="rId7"/>
    <sheet name="Comm Housing Damage 15 Mar" sheetId="118" r:id="rId8"/>
    <sheet name="Housing Damage Data 7 March" sheetId="94" state="hidden" r:id="rId9"/>
    <sheet name="Local Gov HousingDamage Revised" sheetId="119" r:id="rId10"/>
    <sheet name="provincial dataset" sheetId="101" r:id="rId11"/>
    <sheet name="tikina dataset" sheetId="42" r:id="rId12"/>
    <sheet name="priority area summary" sheetId="111" state="hidden" r:id="rId13"/>
    <sheet name="Enumneration Priority Areas" sheetId="103" r:id="rId14"/>
    <sheet name="Sheet2" sheetId="104" state="hidden" r:id="rId15"/>
    <sheet name="SADD est for priority areas" sheetId="113" r:id="rId16"/>
    <sheet name="Local Government Assessment" sheetId="120" r:id="rId17"/>
    <sheet name="Tikina" sheetId="115" state="hidden" r:id="rId18"/>
    <sheet name="New_Tikina" sheetId="105" state="hidden" r:id="rId19"/>
    <sheet name="Sheet3" sheetId="121" state="hidden" r:id="rId20"/>
    <sheet name="Sheet5" sheetId="107" state="hidden" r:id="rId21"/>
    <sheet name="Sheet1" sheetId="99" state="hidden" r:id="rId22"/>
    <sheet name="Sheet6" sheetId="98" state="hidden" r:id="rId23"/>
  </sheets>
  <definedNames>
    <definedName name="_xlnm._FilterDatabase" localSheetId="1" hidden="1">'adm2'!$A$1:$K$1</definedName>
    <definedName name="_xlnm._FilterDatabase" localSheetId="2" hidden="1">'adm3'!$A$1:$K$222</definedName>
    <definedName name="_xlnm._FilterDatabase" localSheetId="7" hidden="1">'Comm Housing Damage 15 Mar'!$A$1:$H$240</definedName>
    <definedName name="_xlnm._FilterDatabase" localSheetId="8" hidden="1">'Housing Damage Data 7 March'!$A$1:$I$347</definedName>
    <definedName name="_xlnm._FilterDatabase" localSheetId="9" hidden="1">'Local Gov HousingDamage Revised'!$A$1:$K$99</definedName>
    <definedName name="_xlnm._FilterDatabase" localSheetId="4" hidden="1">'NEW TIKINA PCODE Hierarchical'!$A$1:$H$88</definedName>
    <definedName name="_xlnm._FilterDatabase" localSheetId="10" hidden="1">'provincial dataset'!$B$1:$H$1</definedName>
    <definedName name="_xlnm._FilterDatabase" localSheetId="11" hidden="1">'tikina dataset'!$A$1:$W$1</definedName>
    <definedName name="_xlnm._FilterDatabase" localSheetId="6" hidden="1">'tikina level dataset'!$A$1:$D$1</definedName>
    <definedName name="adm1_codenmrange" localSheetId="11">'adm1'!$A$2:$B$15</definedName>
    <definedName name="adm1_codenmrange">'adm1'!$A$2:$B$15</definedName>
    <definedName name="adm2_codenmrange" localSheetId="11">'adm2'!$A$2:$B$16</definedName>
    <definedName name="adm2_codenmrange">'adm2'!$A$2:$B$16</definedName>
    <definedName name="adm3_codenmrange" localSheetId="11">'adm3'!$A$2:$B$88</definedName>
    <definedName name="adm3_codenmrange">'adm3'!$A$2:$B$88</definedName>
    <definedName name="ListAdm1" localSheetId="11">'adm1'!$A$2:$A$15</definedName>
    <definedName name="ListAdm1">'adm1'!$A$2:$A$15</definedName>
    <definedName name="ListAdm2" localSheetId="11">OFFSET('tikina dataset'!OffsetRefAdm2,MATCH(#REF!,'tikina dataset'!MatchAdm1,0)-1,0,COUNTIF('tikina dataset'!MatchAdm1,#REF!),1)</definedName>
    <definedName name="ListAdm2">OFFSET(OffsetRefAdm2,MATCH(#REF!,MatchAdm1,0)-1,0,COUNTIF(MatchAdm1,#REF!),1)</definedName>
    <definedName name="ListAdm3" localSheetId="11">OFFSET('tikina dataset'!OffsetRefAdm3,MATCH(#REF!,'tikina dataset'!MatchAdm2,0)-1,0,COUNTIF('tikina dataset'!MatchAdm2,#REF!),1)</definedName>
    <definedName name="ListAdm3">OFFSET(OffsetRefAdm3,MATCH(#REF!,MatchAdm2,0)-1,0,COUNTIF(MatchAdm2,#REF!),1)</definedName>
    <definedName name="ListAdmStle" localSheetId="11">OFFSET('tikina dataset'!OffsetRefStle,MATCH(#REF!,'tikina dataset'!MatchAdm3,0)-1,0,COUNTIF('tikina dataset'!MatchAdm3,#REF!),1)</definedName>
    <definedName name="ListAdmStle">OFFSET(OffsetRefStle,MATCH(#REF!,MatchAdm3,0)-1,0,COUNTIF(MatchAdm3,#REF!),1)</definedName>
    <definedName name="ListSector" localSheetId="11">#REF!</definedName>
    <definedName name="ListSector">#REF!</definedName>
    <definedName name="ListStatus" localSheetId="11">#REF!</definedName>
    <definedName name="ListStatus">#REF!</definedName>
    <definedName name="ListSubSector" localSheetId="11">OFFSET('tikina dataset'!OffsetRefSubSector,MATCH(#REF!,'tikina dataset'!MatchSector,0)-1,0,COUNTIF('tikina dataset'!MatchSector,#REF!),1)</definedName>
    <definedName name="ListSubSector">OFFSET(OffsetRefSubSector,MATCH(#REF!,MatchSector,0)-1,0,COUNTIF(MatchSector,#REF!),1)</definedName>
    <definedName name="MatchAdm1" localSheetId="11">'adm2'!$C:$C</definedName>
    <definedName name="MatchAdm1">'adm2'!$C:$C</definedName>
    <definedName name="MatchAdm1_Code" localSheetId="11">'adm1'!$B:$B</definedName>
    <definedName name="MatchAdm1_Code">'adm1'!$B:$B</definedName>
    <definedName name="MatchAdm2" localSheetId="11">'adm3'!$C:$C</definedName>
    <definedName name="MatchAdm2">'adm3'!$C:$C</definedName>
    <definedName name="MatchAdm2_Code" localSheetId="11">'adm2'!$B:$B</definedName>
    <definedName name="MatchAdm2_Code">'adm2'!$B:$B</definedName>
    <definedName name="MatchAdm3" localSheetId="11">stle!$C:$C</definedName>
    <definedName name="MatchAdm3">stle!$C:$C</definedName>
    <definedName name="MatchAdm3_Code" localSheetId="11">'adm3'!$B:$B</definedName>
    <definedName name="MatchAdm3_Code">'adm3'!$B:$B</definedName>
    <definedName name="MatchSector" localSheetId="11">#REF!</definedName>
    <definedName name="MatchSector">#REF!</definedName>
    <definedName name="OffSetRefAdm1" localSheetId="11">'adm1'!$A$1</definedName>
    <definedName name="OffSetRefAdm1">'adm1'!$A$1</definedName>
    <definedName name="OffsetRefAdm2" localSheetId="11">'adm2'!$A$1</definedName>
    <definedName name="OffsetRefAdm2">'adm2'!$A$1</definedName>
    <definedName name="OffsetRefAdm3" localSheetId="11">'adm3'!$A$1</definedName>
    <definedName name="OffsetRefAdm3">'adm3'!$A$1</definedName>
    <definedName name="OffsetRefStle" localSheetId="11">stle!$A$1</definedName>
    <definedName name="OffsetRefStle">stle!$A$1</definedName>
    <definedName name="OffsetRefSubSector" localSheetId="11">#REF!</definedName>
    <definedName name="OffsetRefSubSector">#REF!</definedName>
    <definedName name="Stle_CodeNmRange" localSheetId="11">stle!XEX$2:XEY$5250</definedName>
    <definedName name="Stle_CodeNmRange">stle!XEX$2:XEY$5250</definedName>
  </definedNames>
  <calcPr calcId="152511"/>
  <pivotCaches>
    <pivotCache cacheId="0" r:id="rId24"/>
    <pivotCache cacheId="1" r:id="rId25"/>
  </pivotCaches>
</workbook>
</file>

<file path=xl/calcChain.xml><?xml version="1.0" encoding="utf-8"?>
<calcChain xmlns="http://schemas.openxmlformats.org/spreadsheetml/2006/main">
  <c r="H11" i="42" l="1"/>
  <c r="G11" i="42"/>
  <c r="F11" i="42"/>
  <c r="H16" i="93"/>
  <c r="G16" i="93"/>
  <c r="E16" i="93"/>
  <c r="H3" i="42"/>
  <c r="H4" i="42"/>
  <c r="H5" i="42"/>
  <c r="H6" i="42"/>
  <c r="H7" i="42"/>
  <c r="H8" i="42"/>
  <c r="H9" i="42"/>
  <c r="H10" i="42"/>
  <c r="H12" i="42"/>
  <c r="H13" i="42"/>
  <c r="H14" i="42"/>
  <c r="H15" i="42"/>
  <c r="H16" i="42"/>
  <c r="H17" i="42"/>
  <c r="H18" i="42"/>
  <c r="H19" i="42"/>
  <c r="H20" i="42"/>
  <c r="H21" i="42"/>
  <c r="H22" i="42"/>
  <c r="H23" i="42"/>
  <c r="H24" i="42"/>
  <c r="H25" i="42"/>
  <c r="H26" i="42"/>
  <c r="H27" i="42"/>
  <c r="H28" i="42"/>
  <c r="H29" i="42"/>
  <c r="H30" i="42"/>
  <c r="H31" i="42"/>
  <c r="H32" i="42"/>
  <c r="H33" i="42"/>
  <c r="H34" i="42"/>
  <c r="H35" i="42"/>
  <c r="H36" i="42"/>
  <c r="H37" i="42"/>
  <c r="H38" i="42"/>
  <c r="H39" i="42"/>
  <c r="H40" i="42"/>
  <c r="H41" i="42"/>
  <c r="H42" i="42"/>
  <c r="H43" i="42"/>
  <c r="H44" i="42"/>
  <c r="H45" i="42"/>
  <c r="H46" i="42"/>
  <c r="H47" i="42"/>
  <c r="H48" i="42"/>
  <c r="H49" i="42"/>
  <c r="H50" i="42"/>
  <c r="H51" i="42"/>
  <c r="H52" i="42"/>
  <c r="H53" i="42"/>
  <c r="H54" i="42"/>
  <c r="H55" i="42"/>
  <c r="H56" i="42"/>
  <c r="H57" i="42"/>
  <c r="H58" i="42"/>
  <c r="H59" i="42"/>
  <c r="H60" i="42"/>
  <c r="H61" i="42"/>
  <c r="H62" i="42"/>
  <c r="H63" i="42"/>
  <c r="H64" i="42"/>
  <c r="H65" i="42"/>
  <c r="H66" i="42"/>
  <c r="H67" i="42"/>
  <c r="H68" i="42"/>
  <c r="H69" i="42"/>
  <c r="H70" i="42"/>
  <c r="H71" i="42"/>
  <c r="H72" i="42"/>
  <c r="H73" i="42"/>
  <c r="H74" i="42"/>
  <c r="H75" i="42"/>
  <c r="H76" i="42"/>
  <c r="H77" i="42"/>
  <c r="H78" i="42"/>
  <c r="H79" i="42"/>
  <c r="H80" i="42"/>
  <c r="H81" i="42"/>
  <c r="H82" i="42"/>
  <c r="H83" i="42"/>
  <c r="H84" i="42"/>
  <c r="H85" i="42"/>
  <c r="H86" i="42"/>
  <c r="H87" i="42"/>
  <c r="H88" i="42"/>
  <c r="H2" i="42"/>
  <c r="G2" i="42" l="1"/>
  <c r="G3" i="42"/>
  <c r="G4" i="42"/>
  <c r="G5" i="42"/>
  <c r="G6" i="42"/>
  <c r="G7" i="42"/>
  <c r="G8" i="42"/>
  <c r="G9" i="42"/>
  <c r="G10" i="42"/>
  <c r="G12" i="42"/>
  <c r="G13" i="42"/>
  <c r="G14" i="42"/>
  <c r="G15" i="42"/>
  <c r="G16" i="42"/>
  <c r="G17" i="42"/>
  <c r="G18" i="42"/>
  <c r="G19" i="42"/>
  <c r="G20" i="42"/>
  <c r="G21" i="42"/>
  <c r="G22" i="42"/>
  <c r="G23" i="42"/>
  <c r="G24" i="42"/>
  <c r="G25" i="42"/>
  <c r="G26" i="42"/>
  <c r="G27" i="42"/>
  <c r="G28" i="42"/>
  <c r="G29" i="42"/>
  <c r="G30" i="42"/>
  <c r="G31" i="42"/>
  <c r="G32" i="42"/>
  <c r="G33" i="42"/>
  <c r="G34" i="42"/>
  <c r="G35" i="42"/>
  <c r="G36" i="42"/>
  <c r="G37" i="42"/>
  <c r="G38" i="42"/>
  <c r="G39" i="42"/>
  <c r="G40" i="42"/>
  <c r="G41" i="42"/>
  <c r="G42" i="42"/>
  <c r="G43" i="42"/>
  <c r="G44" i="42"/>
  <c r="G45" i="42"/>
  <c r="G46" i="42"/>
  <c r="G47" i="42"/>
  <c r="G48" i="42"/>
  <c r="G49" i="42"/>
  <c r="G50" i="42"/>
  <c r="G51" i="42"/>
  <c r="G52" i="42"/>
  <c r="G53" i="42"/>
  <c r="G54" i="42"/>
  <c r="G55" i="42"/>
  <c r="G56" i="42"/>
  <c r="G57" i="42"/>
  <c r="G58" i="42"/>
  <c r="G59" i="42"/>
  <c r="G60" i="42"/>
  <c r="G61" i="42"/>
  <c r="G62" i="42"/>
  <c r="G63" i="42"/>
  <c r="G64" i="42"/>
  <c r="G65" i="42"/>
  <c r="G66" i="42"/>
  <c r="G67" i="42"/>
  <c r="G68" i="42"/>
  <c r="G69" i="42"/>
  <c r="G70" i="42"/>
  <c r="G71" i="42"/>
  <c r="G72" i="42"/>
  <c r="G73" i="42"/>
  <c r="G74" i="42"/>
  <c r="G75" i="42"/>
  <c r="G76" i="42"/>
  <c r="G77" i="42"/>
  <c r="G78" i="42"/>
  <c r="G79" i="42"/>
  <c r="G80" i="42"/>
  <c r="G81" i="42"/>
  <c r="G82" i="42"/>
  <c r="G83" i="42"/>
  <c r="G84" i="42"/>
  <c r="G85" i="42"/>
  <c r="G86" i="42"/>
  <c r="G87" i="42"/>
  <c r="G88" i="42"/>
  <c r="F7" i="42"/>
  <c r="F8" i="42"/>
  <c r="F9" i="42"/>
  <c r="F10" i="42"/>
  <c r="F12" i="42"/>
  <c r="F13" i="42"/>
  <c r="F14" i="42"/>
  <c r="F15" i="42"/>
  <c r="F16" i="42"/>
  <c r="F17" i="42"/>
  <c r="F18" i="42"/>
  <c r="F19" i="42"/>
  <c r="F20" i="42"/>
  <c r="F21" i="42"/>
  <c r="F22" i="42"/>
  <c r="F23" i="42"/>
  <c r="F24" i="42"/>
  <c r="F25" i="42"/>
  <c r="F26" i="42"/>
  <c r="F27" i="42"/>
  <c r="F28" i="42"/>
  <c r="F29" i="42"/>
  <c r="F30" i="42"/>
  <c r="F31" i="42"/>
  <c r="F32" i="42"/>
  <c r="F33" i="42"/>
  <c r="F34" i="42"/>
  <c r="F35" i="42"/>
  <c r="F36" i="42"/>
  <c r="F37" i="42"/>
  <c r="F38" i="42"/>
  <c r="F39" i="42"/>
  <c r="F40" i="42"/>
  <c r="F41" i="42"/>
  <c r="F42" i="42"/>
  <c r="F43" i="42"/>
  <c r="F44" i="42"/>
  <c r="F45" i="42"/>
  <c r="F46" i="42"/>
  <c r="F47" i="42"/>
  <c r="F48" i="42"/>
  <c r="F49" i="42"/>
  <c r="F50" i="42"/>
  <c r="F51" i="42"/>
  <c r="F52" i="42"/>
  <c r="F53" i="42"/>
  <c r="F54" i="42"/>
  <c r="F55" i="42"/>
  <c r="F56" i="42"/>
  <c r="F57" i="42"/>
  <c r="F58" i="42"/>
  <c r="F59" i="42"/>
  <c r="F60" i="42"/>
  <c r="F61" i="42"/>
  <c r="F62" i="42"/>
  <c r="F63" i="42"/>
  <c r="F64" i="42"/>
  <c r="F65" i="42"/>
  <c r="F66" i="42"/>
  <c r="F67" i="42"/>
  <c r="F68" i="42"/>
  <c r="F69" i="42"/>
  <c r="F70" i="42"/>
  <c r="F71" i="42"/>
  <c r="F72" i="42"/>
  <c r="F73" i="42"/>
  <c r="F74" i="42"/>
  <c r="F75" i="42"/>
  <c r="F76" i="42"/>
  <c r="F77" i="42"/>
  <c r="F78" i="42"/>
  <c r="F79" i="42"/>
  <c r="F80" i="42"/>
  <c r="F81" i="42"/>
  <c r="F82" i="42"/>
  <c r="F83" i="42"/>
  <c r="F84" i="42"/>
  <c r="F85" i="42"/>
  <c r="F86" i="42"/>
  <c r="F87" i="42"/>
  <c r="F88" i="42"/>
  <c r="F3" i="42"/>
  <c r="F4" i="42"/>
  <c r="F5" i="42"/>
  <c r="F6" i="42"/>
  <c r="F2" i="42"/>
  <c r="D105" i="93" l="1"/>
  <c r="D106" i="93"/>
  <c r="D107" i="93"/>
  <c r="D108" i="93"/>
  <c r="D96" i="93"/>
  <c r="D97" i="93"/>
  <c r="D98" i="93"/>
  <c r="D99" i="93"/>
  <c r="D100" i="93"/>
  <c r="D101" i="93"/>
  <c r="D102" i="93"/>
  <c r="D103" i="93"/>
  <c r="D87" i="93"/>
  <c r="D88" i="93"/>
  <c r="D89" i="93"/>
  <c r="D90" i="93"/>
  <c r="D91" i="93"/>
  <c r="D92" i="93"/>
  <c r="D93" i="93"/>
  <c r="D94" i="93"/>
  <c r="D78" i="93"/>
  <c r="D79" i="93"/>
  <c r="D80" i="93"/>
  <c r="D81" i="93"/>
  <c r="D82" i="93"/>
  <c r="D83" i="93"/>
  <c r="D84" i="93"/>
  <c r="D72" i="93"/>
  <c r="D73" i="93"/>
  <c r="D74" i="93"/>
  <c r="D75" i="93"/>
  <c r="D76" i="93"/>
  <c r="D63" i="93"/>
  <c r="D64" i="93"/>
  <c r="D65" i="93"/>
  <c r="D66" i="93"/>
  <c r="D67" i="93"/>
  <c r="D68" i="93"/>
  <c r="D69" i="93"/>
  <c r="D70" i="93"/>
  <c r="D59" i="93"/>
  <c r="D60" i="93"/>
  <c r="D61" i="93"/>
  <c r="D51" i="93"/>
  <c r="D52" i="93"/>
  <c r="D53" i="93"/>
  <c r="D54" i="93"/>
  <c r="D55" i="93"/>
  <c r="D56" i="93"/>
  <c r="E44" i="93"/>
  <c r="D36" i="93"/>
  <c r="D37" i="93"/>
  <c r="D38" i="93"/>
  <c r="D39" i="93"/>
  <c r="D40" i="93"/>
  <c r="D41" i="93"/>
  <c r="D42" i="93"/>
  <c r="D43" i="93"/>
  <c r="D44" i="93"/>
  <c r="D45" i="93"/>
  <c r="D46" i="93"/>
  <c r="D47" i="93"/>
  <c r="D48" i="93"/>
  <c r="D49" i="93"/>
  <c r="E31" i="93"/>
  <c r="F31" i="93" s="1"/>
  <c r="D31" i="93"/>
  <c r="D32" i="93"/>
  <c r="D33" i="93"/>
  <c r="D34" i="93"/>
  <c r="D24" i="93"/>
  <c r="D25" i="93"/>
  <c r="D26" i="93"/>
  <c r="D27" i="93"/>
  <c r="D28" i="93"/>
  <c r="D21" i="93"/>
  <c r="D22" i="93"/>
  <c r="D15" i="93"/>
  <c r="D17" i="93"/>
  <c r="D18" i="93"/>
  <c r="D19" i="93"/>
  <c r="D11" i="93"/>
  <c r="D12" i="93"/>
  <c r="D13" i="93"/>
  <c r="D5" i="93"/>
  <c r="D6" i="93"/>
  <c r="D7" i="93"/>
  <c r="D8" i="93"/>
  <c r="D9" i="93"/>
  <c r="E100" i="119"/>
  <c r="F100" i="119"/>
  <c r="F98" i="119"/>
  <c r="E97" i="119"/>
  <c r="E98" i="119"/>
  <c r="E65" i="119"/>
  <c r="F65" i="119"/>
  <c r="L5" i="93"/>
  <c r="L6" i="93"/>
  <c r="L7" i="93"/>
  <c r="L8" i="93"/>
  <c r="L9" i="93"/>
  <c r="L4" i="93"/>
  <c r="L11" i="93"/>
  <c r="L12" i="93"/>
  <c r="L13" i="93"/>
  <c r="L10" i="93"/>
  <c r="L15" i="93"/>
  <c r="L16" i="93"/>
  <c r="L17" i="93"/>
  <c r="L18" i="93"/>
  <c r="L19" i="93"/>
  <c r="L14" i="93"/>
  <c r="L21" i="93"/>
  <c r="L22" i="93"/>
  <c r="L20" i="93"/>
  <c r="L24" i="93"/>
  <c r="L25" i="93"/>
  <c r="L26" i="93"/>
  <c r="L27" i="93"/>
  <c r="L28" i="93"/>
  <c r="L23" i="93"/>
  <c r="L3" i="93"/>
  <c r="L31" i="93"/>
  <c r="L32" i="93"/>
  <c r="L33" i="93"/>
  <c r="L34" i="93"/>
  <c r="L30" i="93"/>
  <c r="L36" i="93"/>
  <c r="L37" i="93"/>
  <c r="L38" i="93"/>
  <c r="L39" i="93"/>
  <c r="L40" i="93"/>
  <c r="L41" i="93"/>
  <c r="L42" i="93"/>
  <c r="L43" i="93"/>
  <c r="L44" i="93"/>
  <c r="L45" i="93"/>
  <c r="L46" i="93"/>
  <c r="L47" i="93"/>
  <c r="L48" i="93"/>
  <c r="L49" i="93"/>
  <c r="L35" i="93"/>
  <c r="L51" i="93"/>
  <c r="L52" i="93"/>
  <c r="L53" i="93"/>
  <c r="L54" i="93"/>
  <c r="L55" i="93"/>
  <c r="L56" i="93"/>
  <c r="L50" i="93"/>
  <c r="L29" i="93"/>
  <c r="L59" i="93"/>
  <c r="L60" i="93"/>
  <c r="L61" i="93"/>
  <c r="L58" i="93"/>
  <c r="L72" i="93"/>
  <c r="L73" i="93"/>
  <c r="L74" i="93"/>
  <c r="L75" i="93"/>
  <c r="L76" i="93"/>
  <c r="L71" i="93"/>
  <c r="L63" i="93"/>
  <c r="L64" i="93"/>
  <c r="L65" i="93"/>
  <c r="L66" i="93"/>
  <c r="L67" i="93"/>
  <c r="L68" i="93"/>
  <c r="L69" i="93"/>
  <c r="L70" i="93"/>
  <c r="L62" i="93"/>
  <c r="L78" i="93"/>
  <c r="L79" i="93"/>
  <c r="L80" i="93"/>
  <c r="L81" i="93"/>
  <c r="L82" i="93"/>
  <c r="L83" i="93"/>
  <c r="L84" i="93"/>
  <c r="L77" i="93"/>
  <c r="L57" i="93"/>
  <c r="L87" i="93"/>
  <c r="L88" i="93"/>
  <c r="L89" i="93"/>
  <c r="L90" i="93"/>
  <c r="L91" i="93"/>
  <c r="L92" i="93"/>
  <c r="L93" i="93"/>
  <c r="L94" i="93"/>
  <c r="L86" i="93"/>
  <c r="L96" i="93"/>
  <c r="L97" i="93"/>
  <c r="L98" i="93"/>
  <c r="L99" i="93"/>
  <c r="L100" i="93"/>
  <c r="L101" i="93"/>
  <c r="L102" i="93"/>
  <c r="L103" i="93"/>
  <c r="L95" i="93"/>
  <c r="L105" i="93"/>
  <c r="L106" i="93"/>
  <c r="L107" i="93"/>
  <c r="L108" i="93"/>
  <c r="L104" i="93"/>
  <c r="L85" i="93"/>
  <c r="L109" i="93"/>
  <c r="M109" i="93"/>
  <c r="N5" i="93"/>
  <c r="N6" i="93"/>
  <c r="N7" i="93"/>
  <c r="N8" i="93"/>
  <c r="N9" i="93"/>
  <c r="N4" i="93"/>
  <c r="N11" i="93"/>
  <c r="N12" i="93"/>
  <c r="N13" i="93"/>
  <c r="N10" i="93"/>
  <c r="N15" i="93"/>
  <c r="N16" i="93"/>
  <c r="N17" i="93"/>
  <c r="N18" i="93"/>
  <c r="N19" i="93"/>
  <c r="N14" i="93"/>
  <c r="N21" i="93"/>
  <c r="N22" i="93"/>
  <c r="N20" i="93"/>
  <c r="N24" i="93"/>
  <c r="N25" i="93"/>
  <c r="N26" i="93"/>
  <c r="N27" i="93"/>
  <c r="N28" i="93"/>
  <c r="N23" i="93"/>
  <c r="N3" i="93"/>
  <c r="N31" i="93"/>
  <c r="N32" i="93"/>
  <c r="N33" i="93"/>
  <c r="N34" i="93"/>
  <c r="N30" i="93"/>
  <c r="N36" i="93"/>
  <c r="N37" i="93"/>
  <c r="N38" i="93"/>
  <c r="N39" i="93"/>
  <c r="N40" i="93"/>
  <c r="N41" i="93"/>
  <c r="N42" i="93"/>
  <c r="N43" i="93"/>
  <c r="N44" i="93"/>
  <c r="N45" i="93"/>
  <c r="N46" i="93"/>
  <c r="N47" i="93"/>
  <c r="N48" i="93"/>
  <c r="N49" i="93"/>
  <c r="N35" i="93"/>
  <c r="N51" i="93"/>
  <c r="N52" i="93"/>
  <c r="N53" i="93"/>
  <c r="N54" i="93"/>
  <c r="N55" i="93"/>
  <c r="N56" i="93"/>
  <c r="N50" i="93"/>
  <c r="N29" i="93"/>
  <c r="N59" i="93"/>
  <c r="N60" i="93"/>
  <c r="N61" i="93"/>
  <c r="N58" i="93"/>
  <c r="N72" i="93"/>
  <c r="N73" i="93"/>
  <c r="N74" i="93"/>
  <c r="N75" i="93"/>
  <c r="N76" i="93"/>
  <c r="N71" i="93"/>
  <c r="N63" i="93"/>
  <c r="N64" i="93"/>
  <c r="N65" i="93"/>
  <c r="N66" i="93"/>
  <c r="N67" i="93"/>
  <c r="N68" i="93"/>
  <c r="N69" i="93"/>
  <c r="N70" i="93"/>
  <c r="N62" i="93"/>
  <c r="N78" i="93"/>
  <c r="N79" i="93"/>
  <c r="N80" i="93"/>
  <c r="N81" i="93"/>
  <c r="N82" i="93"/>
  <c r="N83" i="93"/>
  <c r="N84" i="93"/>
  <c r="N77" i="93"/>
  <c r="N57" i="93"/>
  <c r="N87" i="93"/>
  <c r="N88" i="93"/>
  <c r="N89" i="93"/>
  <c r="N90" i="93"/>
  <c r="N91" i="93"/>
  <c r="N92" i="93"/>
  <c r="N93" i="93"/>
  <c r="N94" i="93"/>
  <c r="N86" i="93"/>
  <c r="N96" i="93"/>
  <c r="N97" i="93"/>
  <c r="N98" i="93"/>
  <c r="N99" i="93"/>
  <c r="N100" i="93"/>
  <c r="N101" i="93"/>
  <c r="N102" i="93"/>
  <c r="N103" i="93"/>
  <c r="N95" i="93"/>
  <c r="N105" i="93"/>
  <c r="N106" i="93"/>
  <c r="N107" i="93"/>
  <c r="N108" i="93"/>
  <c r="N104" i="93"/>
  <c r="N85" i="93"/>
  <c r="N109" i="93"/>
  <c r="O109" i="93"/>
  <c r="P109" i="93"/>
  <c r="P85" i="93"/>
  <c r="P57" i="93"/>
  <c r="P3" i="93"/>
  <c r="P29" i="93"/>
  <c r="H240" i="118"/>
  <c r="G240" i="118"/>
  <c r="D30" i="118"/>
  <c r="D29" i="118"/>
  <c r="D28" i="118"/>
  <c r="D27" i="118"/>
  <c r="D26" i="118"/>
  <c r="D25" i="118"/>
  <c r="D24" i="118"/>
  <c r="D23" i="118"/>
  <c r="D22" i="118"/>
  <c r="D21" i="118"/>
  <c r="D20" i="118"/>
  <c r="D19" i="118"/>
  <c r="D18" i="118"/>
  <c r="D17" i="118"/>
  <c r="D16" i="118"/>
  <c r="D15" i="118"/>
  <c r="D14" i="118"/>
  <c r="D13" i="118"/>
  <c r="D12" i="118"/>
  <c r="D11" i="118"/>
  <c r="D10" i="118"/>
  <c r="D9" i="118"/>
  <c r="D8" i="118"/>
  <c r="D7" i="118"/>
  <c r="D2" i="118"/>
  <c r="F97" i="119"/>
  <c r="D4" i="118"/>
  <c r="D5" i="118"/>
  <c r="D6" i="118"/>
  <c r="D31" i="118"/>
  <c r="D32" i="118"/>
  <c r="D33" i="118"/>
  <c r="D34" i="118"/>
  <c r="D35" i="118"/>
  <c r="D36" i="118"/>
  <c r="D37" i="118"/>
  <c r="D38" i="118"/>
  <c r="D39" i="118"/>
  <c r="D40" i="118"/>
  <c r="D41" i="118"/>
  <c r="D42" i="118"/>
  <c r="D43" i="118"/>
  <c r="D44" i="118"/>
  <c r="D45" i="118"/>
  <c r="D46" i="118"/>
  <c r="D47" i="118"/>
  <c r="D48" i="118"/>
  <c r="D49" i="118"/>
  <c r="D50" i="118"/>
  <c r="D51" i="118"/>
  <c r="D52" i="118"/>
  <c r="D53" i="118"/>
  <c r="D54" i="118"/>
  <c r="D55" i="118"/>
  <c r="D56" i="118"/>
  <c r="D57" i="118"/>
  <c r="D58" i="118"/>
  <c r="D59" i="118"/>
  <c r="D60" i="118"/>
  <c r="D61" i="118"/>
  <c r="D62" i="118"/>
  <c r="D63" i="118"/>
  <c r="D64" i="118"/>
  <c r="D65" i="118"/>
  <c r="D66" i="118"/>
  <c r="D67" i="118"/>
  <c r="D68" i="118"/>
  <c r="D69" i="118"/>
  <c r="D70" i="118"/>
  <c r="D71" i="118"/>
  <c r="D72" i="118"/>
  <c r="D73" i="118"/>
  <c r="D74" i="118"/>
  <c r="D75" i="118"/>
  <c r="D76" i="118"/>
  <c r="D77" i="118"/>
  <c r="D78" i="118"/>
  <c r="D79" i="118"/>
  <c r="D80" i="118"/>
  <c r="D81" i="118"/>
  <c r="D82" i="118"/>
  <c r="D83" i="118"/>
  <c r="D84" i="118"/>
  <c r="D85" i="118"/>
  <c r="D86" i="118"/>
  <c r="D87" i="118"/>
  <c r="D88" i="118"/>
  <c r="D89" i="118"/>
  <c r="D90" i="118"/>
  <c r="D91" i="118"/>
  <c r="D92" i="118"/>
  <c r="D93" i="118"/>
  <c r="D94" i="118"/>
  <c r="D95" i="118"/>
  <c r="D96" i="118"/>
  <c r="D97" i="118"/>
  <c r="D98" i="118"/>
  <c r="D99" i="118"/>
  <c r="D100" i="118"/>
  <c r="D101" i="118"/>
  <c r="D102" i="118"/>
  <c r="D103" i="118"/>
  <c r="D104" i="118"/>
  <c r="D105" i="118"/>
  <c r="D106" i="118"/>
  <c r="D107" i="118"/>
  <c r="D108" i="118"/>
  <c r="D109" i="118"/>
  <c r="D110" i="118"/>
  <c r="D111" i="118"/>
  <c r="D112" i="118"/>
  <c r="D113" i="118"/>
  <c r="D114" i="118"/>
  <c r="D115" i="118"/>
  <c r="D116" i="118"/>
  <c r="D117" i="118"/>
  <c r="D118" i="118"/>
  <c r="D119" i="118"/>
  <c r="D120" i="118"/>
  <c r="D121" i="118"/>
  <c r="D122" i="118"/>
  <c r="D123" i="118"/>
  <c r="D124" i="118"/>
  <c r="D125" i="118"/>
  <c r="D126" i="118"/>
  <c r="D127" i="118"/>
  <c r="D128" i="118"/>
  <c r="D129" i="118"/>
  <c r="D130" i="118"/>
  <c r="D131" i="118"/>
  <c r="D132" i="118"/>
  <c r="D133" i="118"/>
  <c r="D134" i="118"/>
  <c r="D135" i="118"/>
  <c r="D136" i="118"/>
  <c r="D137" i="118"/>
  <c r="D138" i="118"/>
  <c r="D139" i="118"/>
  <c r="D140" i="118"/>
  <c r="D141" i="118"/>
  <c r="D142" i="118"/>
  <c r="D143" i="118"/>
  <c r="D144" i="118"/>
  <c r="D145" i="118"/>
  <c r="D146" i="118"/>
  <c r="D147" i="118"/>
  <c r="D148" i="118"/>
  <c r="D149" i="118"/>
  <c r="D150" i="118"/>
  <c r="D151" i="118"/>
  <c r="D152" i="118"/>
  <c r="D153" i="118"/>
  <c r="D154" i="118"/>
  <c r="D155" i="118"/>
  <c r="D156" i="118"/>
  <c r="D157" i="118"/>
  <c r="D158" i="118"/>
  <c r="D159" i="118"/>
  <c r="D160" i="118"/>
  <c r="D161" i="118"/>
  <c r="D162" i="118"/>
  <c r="D163" i="118"/>
  <c r="D164" i="118"/>
  <c r="D165" i="118"/>
  <c r="D166" i="118"/>
  <c r="D167" i="118"/>
  <c r="D168" i="118"/>
  <c r="D169" i="118"/>
  <c r="D170" i="118"/>
  <c r="D171" i="118"/>
  <c r="D172" i="118"/>
  <c r="D173" i="118"/>
  <c r="D174" i="118"/>
  <c r="D175" i="118"/>
  <c r="D176" i="118"/>
  <c r="D177" i="118"/>
  <c r="D178" i="118"/>
  <c r="D179" i="118"/>
  <c r="D180" i="118"/>
  <c r="D181" i="118"/>
  <c r="D182" i="118"/>
  <c r="D183" i="118"/>
  <c r="D184" i="118"/>
  <c r="D185" i="118"/>
  <c r="D186" i="118"/>
  <c r="D187" i="118"/>
  <c r="D188" i="118"/>
  <c r="D189" i="118"/>
  <c r="D190" i="118"/>
  <c r="D191" i="118"/>
  <c r="D192" i="118"/>
  <c r="D193" i="118"/>
  <c r="D194" i="118"/>
  <c r="D195" i="118"/>
  <c r="D196" i="118"/>
  <c r="D197" i="118"/>
  <c r="D198" i="118"/>
  <c r="D199" i="118"/>
  <c r="D200" i="118"/>
  <c r="D201" i="118"/>
  <c r="D202" i="118"/>
  <c r="D203" i="118"/>
  <c r="D204" i="118"/>
  <c r="D205" i="118"/>
  <c r="D206" i="118"/>
  <c r="D207" i="118"/>
  <c r="D208" i="118"/>
  <c r="D209" i="118"/>
  <c r="D210" i="118"/>
  <c r="D211" i="118"/>
  <c r="D212" i="118"/>
  <c r="D213" i="118"/>
  <c r="D214" i="118"/>
  <c r="D215" i="118"/>
  <c r="D216" i="118"/>
  <c r="D217" i="118"/>
  <c r="D218" i="118"/>
  <c r="D219" i="118"/>
  <c r="D220" i="118"/>
  <c r="D221" i="118"/>
  <c r="D222" i="118"/>
  <c r="D223" i="118"/>
  <c r="D224" i="118"/>
  <c r="D225" i="118"/>
  <c r="D226" i="118"/>
  <c r="D227" i="118"/>
  <c r="D228" i="118"/>
  <c r="D229" i="118"/>
  <c r="D230" i="118"/>
  <c r="D231" i="118"/>
  <c r="D232" i="118"/>
  <c r="D233" i="118"/>
  <c r="D234" i="118"/>
  <c r="D235" i="118"/>
  <c r="D236" i="118"/>
  <c r="D237" i="118"/>
  <c r="D238" i="118"/>
  <c r="D239" i="118"/>
  <c r="B2" i="94"/>
  <c r="B3" i="94"/>
  <c r="B4" i="94"/>
  <c r="B5" i="94"/>
  <c r="B6" i="94"/>
  <c r="B7" i="94"/>
  <c r="B8" i="94"/>
  <c r="B9" i="94"/>
  <c r="B10" i="94"/>
  <c r="B11" i="94"/>
  <c r="B12" i="94"/>
  <c r="B13" i="94"/>
  <c r="B14" i="94"/>
  <c r="B15" i="94"/>
  <c r="B16" i="94"/>
  <c r="B17" i="94"/>
  <c r="B18" i="94"/>
  <c r="B19" i="94"/>
  <c r="B20" i="94"/>
  <c r="B21" i="94"/>
  <c r="B22" i="94"/>
  <c r="B23" i="94"/>
  <c r="B24" i="94"/>
  <c r="B25" i="94"/>
  <c r="B26" i="94"/>
  <c r="B27" i="94"/>
  <c r="B28" i="94"/>
  <c r="B29" i="94"/>
  <c r="B30" i="94"/>
  <c r="B31" i="94"/>
  <c r="B32" i="94"/>
  <c r="B33" i="94"/>
  <c r="B34" i="94"/>
  <c r="B35" i="94"/>
  <c r="B36" i="94"/>
  <c r="B37" i="94"/>
  <c r="B38" i="94"/>
  <c r="B39" i="94"/>
  <c r="B40" i="94"/>
  <c r="B41" i="94"/>
  <c r="B42" i="94"/>
  <c r="B43" i="94"/>
  <c r="B44" i="94"/>
  <c r="B45" i="94"/>
  <c r="B46" i="94"/>
  <c r="B47" i="94"/>
  <c r="B48" i="94"/>
  <c r="B49" i="94"/>
  <c r="B50" i="94"/>
  <c r="B51" i="94"/>
  <c r="B52" i="94"/>
  <c r="B53" i="94"/>
  <c r="B54" i="94"/>
  <c r="B55" i="94"/>
  <c r="B56" i="94"/>
  <c r="B57" i="94"/>
  <c r="B58" i="94"/>
  <c r="B59" i="94"/>
  <c r="B60" i="94"/>
  <c r="B61" i="94"/>
  <c r="B62" i="94"/>
  <c r="B63" i="94"/>
  <c r="B64" i="94"/>
  <c r="B65" i="94"/>
  <c r="B66" i="94"/>
  <c r="B67" i="94"/>
  <c r="B68" i="94"/>
  <c r="B69" i="94"/>
  <c r="B70" i="94"/>
  <c r="B71" i="94"/>
  <c r="B72" i="94"/>
  <c r="B73" i="94"/>
  <c r="B74" i="94"/>
  <c r="B75" i="94"/>
  <c r="B76" i="94"/>
  <c r="B77" i="94"/>
  <c r="B78" i="94"/>
  <c r="B79" i="94"/>
  <c r="B80" i="94"/>
  <c r="B81" i="94"/>
  <c r="B82" i="94"/>
  <c r="B83" i="94"/>
  <c r="B84" i="94"/>
  <c r="B85" i="94"/>
  <c r="B86" i="94"/>
  <c r="B87" i="94"/>
  <c r="B88" i="94"/>
  <c r="B89" i="94"/>
  <c r="B90" i="94"/>
  <c r="B91" i="94"/>
  <c r="B92" i="94"/>
  <c r="B93" i="94"/>
  <c r="B94" i="94"/>
  <c r="B95" i="94"/>
  <c r="B96" i="94"/>
  <c r="B97" i="94"/>
  <c r="B98" i="94"/>
  <c r="B99" i="94"/>
  <c r="B100" i="94"/>
  <c r="B101" i="94"/>
  <c r="B102" i="94"/>
  <c r="B103" i="94"/>
  <c r="B104" i="94"/>
  <c r="B105" i="94"/>
  <c r="B106" i="94"/>
  <c r="B107" i="94"/>
  <c r="B108" i="94"/>
  <c r="B109" i="94"/>
  <c r="B110" i="94"/>
  <c r="B111" i="94"/>
  <c r="B112" i="94"/>
  <c r="B113" i="94"/>
  <c r="B114" i="94"/>
  <c r="B115" i="94"/>
  <c r="B116" i="94"/>
  <c r="B117" i="94"/>
  <c r="B118" i="94"/>
  <c r="B119" i="94"/>
  <c r="B120" i="94"/>
  <c r="B121" i="94"/>
  <c r="B122" i="94"/>
  <c r="B123" i="94"/>
  <c r="B124" i="94"/>
  <c r="B125" i="94"/>
  <c r="B126" i="94"/>
  <c r="B127" i="94"/>
  <c r="B128" i="94"/>
  <c r="B129" i="94"/>
  <c r="B130" i="94"/>
  <c r="B131" i="94"/>
  <c r="B132" i="94"/>
  <c r="B133" i="94"/>
  <c r="B134" i="94"/>
  <c r="B135" i="94"/>
  <c r="B136" i="94"/>
  <c r="B137" i="94"/>
  <c r="B138" i="94"/>
  <c r="B139" i="94"/>
  <c r="B140" i="94"/>
  <c r="B141" i="94"/>
  <c r="B142" i="94"/>
  <c r="B143" i="94"/>
  <c r="B144" i="94"/>
  <c r="B145" i="94"/>
  <c r="B146" i="94"/>
  <c r="B147" i="94"/>
  <c r="B148" i="94"/>
  <c r="B149" i="94"/>
  <c r="B150" i="94"/>
  <c r="B151" i="94"/>
  <c r="B152" i="94"/>
  <c r="B153" i="94"/>
  <c r="B154" i="94"/>
  <c r="B155" i="94"/>
  <c r="B156" i="94"/>
  <c r="B157" i="94"/>
  <c r="B158" i="94"/>
  <c r="B159" i="94"/>
  <c r="B160" i="94"/>
  <c r="B161" i="94"/>
  <c r="B162" i="94"/>
  <c r="B163" i="94"/>
  <c r="B164" i="94"/>
  <c r="B165" i="94"/>
  <c r="B166" i="94"/>
  <c r="B167" i="94"/>
  <c r="B168" i="94"/>
  <c r="B169" i="94"/>
  <c r="B170" i="94"/>
  <c r="B171" i="94"/>
  <c r="B172" i="94"/>
  <c r="B173" i="94"/>
  <c r="B174" i="94"/>
  <c r="B175" i="94"/>
  <c r="B176" i="94"/>
  <c r="B177" i="94"/>
  <c r="B178" i="94"/>
  <c r="B179" i="94"/>
  <c r="B180" i="94"/>
  <c r="B181" i="94"/>
  <c r="B182" i="94"/>
  <c r="B183" i="94"/>
  <c r="B184" i="94"/>
  <c r="B185" i="94"/>
  <c r="B186" i="94"/>
  <c r="B187" i="94"/>
  <c r="B188" i="94"/>
  <c r="B189" i="94"/>
  <c r="B190" i="94"/>
  <c r="B191" i="94"/>
  <c r="B192" i="94"/>
  <c r="B193" i="94"/>
  <c r="B194" i="94"/>
  <c r="B195" i="94"/>
  <c r="B196" i="94"/>
  <c r="B197" i="94"/>
  <c r="B198" i="94"/>
  <c r="B199" i="94"/>
  <c r="B200" i="94"/>
  <c r="B201" i="94"/>
  <c r="B202" i="94"/>
  <c r="B203" i="94"/>
  <c r="B204" i="94"/>
  <c r="B205" i="94"/>
  <c r="B206" i="94"/>
  <c r="B207" i="94"/>
  <c r="B208" i="94"/>
  <c r="B209" i="94"/>
  <c r="B210" i="94"/>
  <c r="B211" i="94"/>
  <c r="B212" i="94"/>
  <c r="B213" i="94"/>
  <c r="B214" i="94"/>
  <c r="B215" i="94"/>
  <c r="B216" i="94"/>
  <c r="B217" i="94"/>
  <c r="B218" i="94"/>
  <c r="B219" i="94"/>
  <c r="B220" i="94"/>
  <c r="B221" i="94"/>
  <c r="B222" i="94"/>
  <c r="B223" i="94"/>
  <c r="B224" i="94"/>
  <c r="B225" i="94"/>
  <c r="B226" i="94"/>
  <c r="B227" i="94"/>
  <c r="B228" i="94"/>
  <c r="B229" i="94"/>
  <c r="B230" i="94"/>
  <c r="B231" i="94"/>
  <c r="B232" i="94"/>
  <c r="B233" i="94"/>
  <c r="B234" i="94"/>
  <c r="B235" i="94"/>
  <c r="B236" i="94"/>
  <c r="B237" i="94"/>
  <c r="B238" i="94"/>
  <c r="B239" i="94"/>
  <c r="B240" i="94"/>
  <c r="B241" i="94"/>
  <c r="B242" i="94"/>
  <c r="B243" i="94"/>
  <c r="B244" i="94"/>
  <c r="B245" i="94"/>
  <c r="B246" i="94"/>
  <c r="B247" i="94"/>
  <c r="B248" i="94"/>
  <c r="B249" i="94"/>
  <c r="B250" i="94"/>
  <c r="B251" i="94"/>
  <c r="B252" i="94"/>
  <c r="B253" i="94"/>
  <c r="B254" i="94"/>
  <c r="B255" i="94"/>
  <c r="B256" i="94"/>
  <c r="B257" i="94"/>
  <c r="B258" i="94"/>
  <c r="B259" i="94"/>
  <c r="B260" i="94"/>
  <c r="B261" i="94"/>
  <c r="B262" i="94"/>
  <c r="B263" i="94"/>
  <c r="B264" i="94"/>
  <c r="B265" i="94"/>
  <c r="B266" i="94"/>
  <c r="B267" i="94"/>
  <c r="B268" i="94"/>
  <c r="B269" i="94"/>
  <c r="B270" i="94"/>
  <c r="B271" i="94"/>
  <c r="B272" i="94"/>
  <c r="B273" i="94"/>
  <c r="B274" i="94"/>
  <c r="B275" i="94"/>
  <c r="B276" i="94"/>
  <c r="B277" i="94"/>
  <c r="B278" i="94"/>
  <c r="B279" i="94"/>
  <c r="B280" i="94"/>
  <c r="B281" i="94"/>
  <c r="B282" i="94"/>
  <c r="B283" i="94"/>
  <c r="B284" i="94"/>
  <c r="B285" i="94"/>
  <c r="B286" i="94"/>
  <c r="B287" i="94"/>
  <c r="B288" i="94"/>
  <c r="B289" i="94"/>
  <c r="B290" i="94"/>
  <c r="B291" i="94"/>
  <c r="B292" i="94"/>
  <c r="B293" i="94"/>
  <c r="B294" i="94"/>
  <c r="B295" i="94"/>
  <c r="B296" i="94"/>
  <c r="B297" i="94"/>
  <c r="B298" i="94"/>
  <c r="B299" i="94"/>
  <c r="B300" i="94"/>
  <c r="B301" i="94"/>
  <c r="B302" i="94"/>
  <c r="B303" i="94"/>
  <c r="B304" i="94"/>
  <c r="B305" i="94"/>
  <c r="B306" i="94"/>
  <c r="B307" i="94"/>
  <c r="B308" i="94"/>
  <c r="B309" i="94"/>
  <c r="B310" i="94"/>
  <c r="B311" i="94"/>
  <c r="B312" i="94"/>
  <c r="B313" i="94"/>
  <c r="B314" i="94"/>
  <c r="B315" i="94"/>
  <c r="B316" i="94"/>
  <c r="B317" i="94"/>
  <c r="B318" i="94"/>
  <c r="B319" i="94"/>
  <c r="B320" i="94"/>
  <c r="B321" i="94"/>
  <c r="B322" i="94"/>
  <c r="B323" i="94"/>
  <c r="B324" i="94"/>
  <c r="B325" i="94"/>
  <c r="B326" i="94"/>
  <c r="B327" i="94"/>
  <c r="B328" i="94"/>
  <c r="B329" i="94"/>
  <c r="B330" i="94"/>
  <c r="B331" i="94"/>
  <c r="B332" i="94"/>
  <c r="B333" i="94"/>
  <c r="B334" i="94"/>
  <c r="B335" i="94"/>
  <c r="B336" i="94"/>
  <c r="B337" i="94"/>
  <c r="B338" i="94"/>
  <c r="B339" i="94"/>
  <c r="B340" i="94"/>
  <c r="B341" i="94"/>
  <c r="B342" i="94"/>
  <c r="B343" i="94"/>
  <c r="B344" i="94"/>
  <c r="B345" i="94"/>
  <c r="B346" i="94"/>
  <c r="B347" i="94"/>
  <c r="D18" i="113"/>
  <c r="C18" i="113"/>
  <c r="G16" i="111"/>
  <c r="E16" i="111"/>
  <c r="D16" i="111"/>
  <c r="G15" i="111"/>
  <c r="E15" i="111"/>
  <c r="D15" i="111"/>
  <c r="F15" i="111"/>
  <c r="G14" i="111"/>
  <c r="E14" i="111"/>
  <c r="D14" i="111"/>
  <c r="G12" i="111"/>
  <c r="E12" i="111"/>
  <c r="D12" i="111"/>
  <c r="G11" i="111"/>
  <c r="E11" i="111"/>
  <c r="D11" i="111"/>
  <c r="G10" i="111"/>
  <c r="E10" i="111"/>
  <c r="D10" i="111"/>
  <c r="G8" i="111"/>
  <c r="E8" i="111"/>
  <c r="D8" i="111"/>
  <c r="G7" i="111"/>
  <c r="G6" i="111"/>
  <c r="E7" i="111"/>
  <c r="D7" i="111"/>
  <c r="G5" i="111"/>
  <c r="E5" i="111"/>
  <c r="D5" i="111"/>
  <c r="G4" i="111"/>
  <c r="E4" i="111"/>
  <c r="D4" i="111"/>
  <c r="F12" i="111"/>
  <c r="D6" i="111"/>
  <c r="D13" i="111"/>
  <c r="F16" i="111"/>
  <c r="H16" i="111"/>
  <c r="D9" i="111"/>
  <c r="G13" i="111"/>
  <c r="H15" i="111"/>
  <c r="D3" i="111"/>
  <c r="G3" i="111"/>
  <c r="F10" i="111"/>
  <c r="H10" i="111"/>
  <c r="F11" i="111"/>
  <c r="H11" i="111"/>
  <c r="E3" i="111"/>
  <c r="F7" i="111"/>
  <c r="H7" i="111"/>
  <c r="G9" i="111"/>
  <c r="H12" i="111"/>
  <c r="E6" i="111"/>
  <c r="F5" i="111"/>
  <c r="H5" i="111"/>
  <c r="F8" i="111"/>
  <c r="H8" i="111"/>
  <c r="F14" i="111"/>
  <c r="F13" i="111"/>
  <c r="F4" i="111"/>
  <c r="E9" i="111"/>
  <c r="E13" i="111"/>
  <c r="I39" i="111"/>
  <c r="I38" i="111"/>
  <c r="J38" i="111"/>
  <c r="I40" i="111"/>
  <c r="F41" i="111"/>
  <c r="D41" i="111"/>
  <c r="H40" i="111"/>
  <c r="H41" i="111"/>
  <c r="G40" i="111"/>
  <c r="E40" i="111"/>
  <c r="H39" i="111"/>
  <c r="G39" i="111"/>
  <c r="E39" i="111"/>
  <c r="H38" i="111"/>
  <c r="G38" i="111"/>
  <c r="E38" i="111"/>
  <c r="I37" i="111"/>
  <c r="H37" i="111"/>
  <c r="G37" i="111"/>
  <c r="E37" i="111"/>
  <c r="I30" i="111"/>
  <c r="H3" i="101"/>
  <c r="H4" i="101"/>
  <c r="H17" i="101"/>
  <c r="H5" i="101"/>
  <c r="H6" i="101"/>
  <c r="H7" i="101"/>
  <c r="H8" i="101"/>
  <c r="H9" i="101"/>
  <c r="H10" i="101"/>
  <c r="H11" i="101"/>
  <c r="H12" i="101"/>
  <c r="H13" i="101"/>
  <c r="H14" i="101"/>
  <c r="H15" i="101"/>
  <c r="H16" i="101"/>
  <c r="H2" i="101"/>
  <c r="G3" i="101"/>
  <c r="G4" i="101"/>
  <c r="G5" i="101"/>
  <c r="G6" i="101"/>
  <c r="G7" i="101"/>
  <c r="G8" i="101"/>
  <c r="G9" i="101"/>
  <c r="G10" i="101"/>
  <c r="G11" i="101"/>
  <c r="G12" i="101"/>
  <c r="G13" i="101"/>
  <c r="G14" i="101"/>
  <c r="G15" i="101"/>
  <c r="G16" i="101"/>
  <c r="G2" i="101"/>
  <c r="G17" i="101"/>
  <c r="H31" i="111"/>
  <c r="J31" i="111"/>
  <c r="H32" i="111"/>
  <c r="J32" i="111"/>
  <c r="H33" i="111"/>
  <c r="J33" i="111"/>
  <c r="H30" i="111"/>
  <c r="G31" i="111"/>
  <c r="G32" i="111"/>
  <c r="G33" i="111"/>
  <c r="G30" i="111"/>
  <c r="E31" i="111"/>
  <c r="E32" i="111"/>
  <c r="E33" i="111"/>
  <c r="E30" i="111"/>
  <c r="D34" i="111"/>
  <c r="F34" i="111"/>
  <c r="E27" i="111"/>
  <c r="D27" i="111"/>
  <c r="J30" i="111"/>
  <c r="P31" i="93"/>
  <c r="P24" i="93"/>
  <c r="P28" i="93"/>
  <c r="P38" i="93"/>
  <c r="P39" i="93"/>
  <c r="P42" i="93"/>
  <c r="P43" i="93"/>
  <c r="P47" i="93"/>
  <c r="P51" i="93"/>
  <c r="P52" i="93"/>
  <c r="P55" i="93"/>
  <c r="P5" i="93"/>
  <c r="P25" i="93"/>
  <c r="P30" i="93"/>
  <c r="E89" i="42"/>
  <c r="D13" i="101"/>
  <c r="E17" i="101"/>
  <c r="C17" i="101"/>
  <c r="D3" i="101"/>
  <c r="D16" i="101"/>
  <c r="D4" i="101"/>
  <c r="D5" i="101"/>
  <c r="D6" i="101"/>
  <c r="D10" i="101"/>
  <c r="D11" i="101"/>
  <c r="D7" i="101"/>
  <c r="D8" i="101"/>
  <c r="D9" i="101"/>
  <c r="D12" i="101"/>
  <c r="D15" i="101"/>
  <c r="D2" i="101"/>
  <c r="D14" i="101"/>
  <c r="P8" i="93"/>
  <c r="P18" i="93"/>
  <c r="P21" i="93"/>
  <c r="P11" i="93"/>
  <c r="P9" i="93"/>
  <c r="P13" i="93"/>
  <c r="D17" i="101"/>
  <c r="P16" i="93"/>
  <c r="P15" i="93"/>
  <c r="P6" i="93"/>
  <c r="P19" i="93"/>
  <c r="D88" i="98"/>
  <c r="C88" i="98"/>
  <c r="D88" i="97"/>
  <c r="C88" i="97"/>
  <c r="C2" i="4"/>
  <c r="C15" i="4"/>
  <c r="E82" i="5" s="1"/>
  <c r="H1198" i="25" s="1"/>
  <c r="C16" i="4"/>
  <c r="C14" i="4"/>
  <c r="E74" i="5" s="1"/>
  <c r="H1244" i="25" s="1"/>
  <c r="C3" i="5"/>
  <c r="E311" i="25" s="1"/>
  <c r="C4" i="5"/>
  <c r="E7" i="25" s="1"/>
  <c r="C5" i="5"/>
  <c r="E231" i="25" s="1"/>
  <c r="C6" i="5"/>
  <c r="C7" i="5"/>
  <c r="C8" i="5"/>
  <c r="E210" i="25" s="1"/>
  <c r="C9" i="5"/>
  <c r="E358" i="25" s="1"/>
  <c r="C10" i="5"/>
  <c r="C11" i="5"/>
  <c r="E401" i="25" s="1"/>
  <c r="C12" i="5"/>
  <c r="E181" i="25" s="1"/>
  <c r="C13" i="5"/>
  <c r="E253" i="25" s="1"/>
  <c r="C14" i="5"/>
  <c r="C15" i="5"/>
  <c r="E325" i="25" s="1"/>
  <c r="C16" i="5"/>
  <c r="E60" i="25" s="1"/>
  <c r="C17" i="5"/>
  <c r="E6" i="25" s="1"/>
  <c r="C18" i="5"/>
  <c r="E381" i="25" s="1"/>
  <c r="C19" i="5"/>
  <c r="E153" i="25" s="1"/>
  <c r="C20" i="5"/>
  <c r="E167" i="25" s="1"/>
  <c r="C21" i="5"/>
  <c r="E283" i="25" s="1"/>
  <c r="C22" i="5"/>
  <c r="E445" i="25" s="1"/>
  <c r="C23" i="5"/>
  <c r="E538" i="25" s="1"/>
  <c r="C24" i="5"/>
  <c r="E587" i="25" s="1"/>
  <c r="C25" i="5"/>
  <c r="E539" i="25" s="1"/>
  <c r="C26" i="5"/>
  <c r="C27" i="5"/>
  <c r="C28" i="5"/>
  <c r="E443" i="25" s="1"/>
  <c r="C29" i="5"/>
  <c r="E602" i="25" s="1"/>
  <c r="C30" i="5"/>
  <c r="C31" i="5"/>
  <c r="C32" i="5"/>
  <c r="C33" i="5"/>
  <c r="C34" i="5"/>
  <c r="C35" i="5"/>
  <c r="E592" i="25" s="1"/>
  <c r="C36" i="5"/>
  <c r="E475" i="25" s="1"/>
  <c r="C37" i="5"/>
  <c r="C38" i="5"/>
  <c r="C39" i="5"/>
  <c r="E614" i="25" s="1"/>
  <c r="C40" i="5"/>
  <c r="C41" i="5"/>
  <c r="E528" i="25" s="1"/>
  <c r="C42" i="5"/>
  <c r="E503" i="25" s="1"/>
  <c r="C43" i="5"/>
  <c r="E632" i="25" s="1"/>
  <c r="C44" i="5"/>
  <c r="E535" i="25" s="1"/>
  <c r="C45" i="5"/>
  <c r="E436" i="25" s="1"/>
  <c r="C46" i="5"/>
  <c r="E1122" i="25" s="1"/>
  <c r="C47" i="5"/>
  <c r="E722" i="25" s="1"/>
  <c r="C48" i="5"/>
  <c r="E901" i="25" s="1"/>
  <c r="C49" i="5"/>
  <c r="E1023" i="25" s="1"/>
  <c r="C50" i="5"/>
  <c r="E961" i="25" s="1"/>
  <c r="C51" i="5"/>
  <c r="E786" i="25" s="1"/>
  <c r="C52" i="5"/>
  <c r="E818" i="25" s="1"/>
  <c r="C53" i="5"/>
  <c r="E1157" i="25" s="1"/>
  <c r="C54" i="5"/>
  <c r="E848" i="25" s="1"/>
  <c r="C55" i="5"/>
  <c r="E945" i="25" s="1"/>
  <c r="C56" i="5"/>
  <c r="E824" i="25" s="1"/>
  <c r="C57" i="5"/>
  <c r="C58" i="5"/>
  <c r="E966" i="25" s="1"/>
  <c r="C59" i="5"/>
  <c r="E1126" i="25" s="1"/>
  <c r="C60" i="5"/>
  <c r="E867" i="25" s="1"/>
  <c r="C61" i="5"/>
  <c r="E864" i="25" s="1"/>
  <c r="C62" i="5"/>
  <c r="C63" i="5"/>
  <c r="C64" i="5"/>
  <c r="C65" i="5"/>
  <c r="C66" i="5"/>
  <c r="C67" i="5"/>
  <c r="C68" i="5"/>
  <c r="C69" i="5"/>
  <c r="E1400" i="25" s="1"/>
  <c r="C70" i="5"/>
  <c r="E1338" i="25" s="1"/>
  <c r="C71" i="5"/>
  <c r="E1279" i="25" s="1"/>
  <c r="C72" i="5"/>
  <c r="E1546" i="25" s="1"/>
  <c r="C73" i="5"/>
  <c r="E1212" i="25" s="1"/>
  <c r="C74" i="5"/>
  <c r="E1365" i="25" s="1"/>
  <c r="C75" i="5"/>
  <c r="E1446" i="25" s="1"/>
  <c r="C76" i="5"/>
  <c r="C77" i="5"/>
  <c r="E1298" i="25" s="1"/>
  <c r="C78" i="5"/>
  <c r="E1389" i="25" s="1"/>
  <c r="C79" i="5"/>
  <c r="E1504" i="25" s="1"/>
  <c r="C80" i="5"/>
  <c r="E1542" i="25" s="1"/>
  <c r="C81" i="5"/>
  <c r="E1541" i="25" s="1"/>
  <c r="C82" i="5"/>
  <c r="C83" i="5"/>
  <c r="E1255" i="25" s="1"/>
  <c r="C84" i="5"/>
  <c r="C85" i="5"/>
  <c r="E1256" i="25" s="1"/>
  <c r="C86" i="5"/>
  <c r="E1476" i="25" s="1"/>
  <c r="C87" i="5"/>
  <c r="E1286" i="25" s="1"/>
  <c r="C88" i="5"/>
  <c r="E1360" i="25" s="1"/>
  <c r="C2" i="5"/>
  <c r="E237" i="25" s="1"/>
  <c r="F2" i="25"/>
  <c r="F3" i="25"/>
  <c r="F4" i="25"/>
  <c r="F5" i="25"/>
  <c r="F6" i="25"/>
  <c r="F7" i="25"/>
  <c r="F8" i="25"/>
  <c r="F9" i="25"/>
  <c r="F10" i="25"/>
  <c r="F11" i="25"/>
  <c r="F12" i="25"/>
  <c r="F13" i="25"/>
  <c r="F14" i="25"/>
  <c r="F15" i="25"/>
  <c r="F16" i="25"/>
  <c r="F17" i="25"/>
  <c r="F18" i="25"/>
  <c r="F19" i="25"/>
  <c r="F20" i="25"/>
  <c r="F21" i="25"/>
  <c r="F22" i="25"/>
  <c r="F23" i="25"/>
  <c r="F24" i="25"/>
  <c r="F25" i="25"/>
  <c r="F26" i="25"/>
  <c r="F27" i="25"/>
  <c r="F28" i="25"/>
  <c r="F29" i="25"/>
  <c r="F30" i="25"/>
  <c r="F31" i="25"/>
  <c r="F32" i="25"/>
  <c r="F33" i="25"/>
  <c r="F34" i="25"/>
  <c r="F35" i="25"/>
  <c r="F36" i="25"/>
  <c r="F37" i="25"/>
  <c r="F38" i="25"/>
  <c r="F39" i="25"/>
  <c r="F40" i="25"/>
  <c r="F41" i="25"/>
  <c r="F42" i="25"/>
  <c r="F43" i="25"/>
  <c r="F44" i="25"/>
  <c r="F45" i="25"/>
  <c r="F46" i="25"/>
  <c r="F47" i="25"/>
  <c r="F48" i="25"/>
  <c r="F49" i="25"/>
  <c r="F50" i="25"/>
  <c r="F51" i="25"/>
  <c r="F52" i="25"/>
  <c r="F53" i="25"/>
  <c r="F54" i="25"/>
  <c r="F55" i="25"/>
  <c r="F56" i="25"/>
  <c r="F57" i="25"/>
  <c r="F58" i="25"/>
  <c r="F59" i="25"/>
  <c r="F60" i="25"/>
  <c r="F61" i="25"/>
  <c r="F62" i="25"/>
  <c r="F63" i="25"/>
  <c r="F64" i="25"/>
  <c r="F65" i="25"/>
  <c r="F66" i="25"/>
  <c r="F67" i="25"/>
  <c r="F68" i="25"/>
  <c r="F69" i="25"/>
  <c r="F70" i="25"/>
  <c r="F71" i="25"/>
  <c r="F72" i="25"/>
  <c r="F73" i="25"/>
  <c r="F74" i="25"/>
  <c r="F75" i="25"/>
  <c r="F76" i="25"/>
  <c r="F77" i="25"/>
  <c r="F78" i="25"/>
  <c r="F79" i="25"/>
  <c r="F80" i="25"/>
  <c r="F81" i="25"/>
  <c r="F82" i="25"/>
  <c r="F83" i="25"/>
  <c r="F84" i="25"/>
  <c r="F85" i="25"/>
  <c r="F86" i="25"/>
  <c r="F87" i="25"/>
  <c r="F88" i="25"/>
  <c r="F89" i="25"/>
  <c r="F90" i="25"/>
  <c r="F91" i="25"/>
  <c r="F92" i="25"/>
  <c r="F93" i="25"/>
  <c r="F94" i="25"/>
  <c r="F95" i="25"/>
  <c r="F96" i="25"/>
  <c r="F97" i="25"/>
  <c r="F98" i="25"/>
  <c r="F99" i="25"/>
  <c r="F100" i="25"/>
  <c r="F101" i="25"/>
  <c r="F102" i="25"/>
  <c r="F103" i="25"/>
  <c r="F104" i="25"/>
  <c r="F105" i="25"/>
  <c r="F106" i="25"/>
  <c r="F107" i="25"/>
  <c r="F108" i="25"/>
  <c r="F109" i="25"/>
  <c r="F110" i="25"/>
  <c r="F111" i="25"/>
  <c r="F112" i="25"/>
  <c r="F113" i="25"/>
  <c r="F114" i="25"/>
  <c r="F115" i="25"/>
  <c r="F116" i="25"/>
  <c r="F117" i="25"/>
  <c r="F118" i="25"/>
  <c r="F119" i="25"/>
  <c r="F120" i="25"/>
  <c r="F121" i="25"/>
  <c r="F122" i="25"/>
  <c r="F123" i="25"/>
  <c r="F124" i="25"/>
  <c r="F125" i="25"/>
  <c r="F126" i="25"/>
  <c r="F127" i="25"/>
  <c r="F128" i="25"/>
  <c r="F129" i="25"/>
  <c r="F130" i="25"/>
  <c r="F131" i="25"/>
  <c r="F132" i="25"/>
  <c r="F133" i="25"/>
  <c r="F134" i="25"/>
  <c r="F135" i="25"/>
  <c r="F136" i="25"/>
  <c r="F137" i="25"/>
  <c r="F138" i="25"/>
  <c r="F139" i="25"/>
  <c r="F140" i="25"/>
  <c r="F141" i="25"/>
  <c r="F142" i="25"/>
  <c r="F143" i="25"/>
  <c r="F144" i="25"/>
  <c r="F145" i="25"/>
  <c r="F146" i="25"/>
  <c r="F147" i="25"/>
  <c r="F148" i="25"/>
  <c r="F149" i="25"/>
  <c r="F150" i="25"/>
  <c r="F151" i="25"/>
  <c r="F152" i="25"/>
  <c r="F153" i="25"/>
  <c r="F154" i="25"/>
  <c r="F155" i="25"/>
  <c r="F156" i="25"/>
  <c r="F157" i="25"/>
  <c r="F158" i="25"/>
  <c r="F159" i="25"/>
  <c r="F160" i="25"/>
  <c r="F161" i="25"/>
  <c r="F162" i="25"/>
  <c r="F163" i="25"/>
  <c r="F164" i="25"/>
  <c r="F165" i="25"/>
  <c r="F166" i="25"/>
  <c r="F167" i="25"/>
  <c r="F168" i="25"/>
  <c r="F169" i="25"/>
  <c r="F170" i="25"/>
  <c r="F171" i="25"/>
  <c r="F172" i="25"/>
  <c r="F173" i="25"/>
  <c r="F174" i="25"/>
  <c r="F175" i="25"/>
  <c r="F176" i="25"/>
  <c r="F177" i="25"/>
  <c r="F178" i="25"/>
  <c r="F179" i="25"/>
  <c r="F180" i="25"/>
  <c r="F181" i="25"/>
  <c r="F182" i="25"/>
  <c r="F183" i="25"/>
  <c r="F184" i="25"/>
  <c r="F185" i="25"/>
  <c r="F186" i="25"/>
  <c r="F187" i="25"/>
  <c r="F188" i="25"/>
  <c r="F189" i="25"/>
  <c r="F190" i="25"/>
  <c r="F191" i="25"/>
  <c r="F192" i="25"/>
  <c r="F193" i="25"/>
  <c r="F194" i="25"/>
  <c r="F195" i="25"/>
  <c r="F196" i="25"/>
  <c r="F197" i="25"/>
  <c r="F198" i="25"/>
  <c r="F199" i="25"/>
  <c r="F200" i="25"/>
  <c r="F201" i="25"/>
  <c r="F202" i="25"/>
  <c r="F203" i="25"/>
  <c r="F204" i="25"/>
  <c r="F205" i="25"/>
  <c r="F206" i="25"/>
  <c r="F207" i="25"/>
  <c r="F208" i="25"/>
  <c r="F209" i="25"/>
  <c r="F210" i="25"/>
  <c r="F211" i="25"/>
  <c r="F212" i="25"/>
  <c r="F213" i="25"/>
  <c r="F214" i="25"/>
  <c r="F215" i="25"/>
  <c r="F216" i="25"/>
  <c r="F217" i="25"/>
  <c r="F218" i="25"/>
  <c r="F219" i="25"/>
  <c r="F220" i="25"/>
  <c r="F221" i="25"/>
  <c r="F222" i="25"/>
  <c r="F223" i="25"/>
  <c r="F224" i="25"/>
  <c r="F225" i="25"/>
  <c r="F226" i="25"/>
  <c r="F227" i="25"/>
  <c r="F228" i="25"/>
  <c r="F229" i="25"/>
  <c r="F230" i="25"/>
  <c r="F231" i="25"/>
  <c r="F232" i="25"/>
  <c r="F233" i="25"/>
  <c r="F234" i="25"/>
  <c r="F235" i="25"/>
  <c r="F236" i="25"/>
  <c r="F237" i="25"/>
  <c r="F238" i="25"/>
  <c r="F239" i="25"/>
  <c r="F240" i="25"/>
  <c r="F241" i="25"/>
  <c r="F242" i="25"/>
  <c r="F243" i="25"/>
  <c r="F244" i="25"/>
  <c r="F245" i="25"/>
  <c r="F246" i="25"/>
  <c r="F247" i="25"/>
  <c r="F248" i="25"/>
  <c r="F249" i="25"/>
  <c r="F250" i="25"/>
  <c r="F251" i="25"/>
  <c r="F252" i="25"/>
  <c r="F253" i="25"/>
  <c r="F254" i="25"/>
  <c r="F255" i="25"/>
  <c r="F256" i="25"/>
  <c r="F257" i="25"/>
  <c r="F258" i="25"/>
  <c r="F259" i="25"/>
  <c r="F260" i="25"/>
  <c r="F261" i="25"/>
  <c r="F262" i="25"/>
  <c r="F263" i="25"/>
  <c r="F264" i="25"/>
  <c r="F265" i="25"/>
  <c r="F266" i="25"/>
  <c r="F267" i="25"/>
  <c r="F268" i="25"/>
  <c r="F269" i="25"/>
  <c r="F270" i="25"/>
  <c r="F271" i="25"/>
  <c r="F272" i="25"/>
  <c r="F273" i="25"/>
  <c r="F274" i="25"/>
  <c r="F275" i="25"/>
  <c r="F276" i="25"/>
  <c r="F277" i="25"/>
  <c r="F278" i="25"/>
  <c r="F279" i="25"/>
  <c r="F280" i="25"/>
  <c r="F281" i="25"/>
  <c r="F282" i="25"/>
  <c r="F283" i="25"/>
  <c r="F284" i="25"/>
  <c r="F285" i="25"/>
  <c r="F286" i="25"/>
  <c r="F287" i="25"/>
  <c r="F288" i="25"/>
  <c r="F289" i="25"/>
  <c r="F290" i="25"/>
  <c r="F291" i="25"/>
  <c r="F292" i="25"/>
  <c r="F293" i="25"/>
  <c r="F294" i="25"/>
  <c r="F295" i="25"/>
  <c r="F296" i="25"/>
  <c r="F297" i="25"/>
  <c r="F298" i="25"/>
  <c r="F299" i="25"/>
  <c r="F300" i="25"/>
  <c r="F301" i="25"/>
  <c r="F302" i="25"/>
  <c r="F303" i="25"/>
  <c r="F304" i="25"/>
  <c r="F305" i="25"/>
  <c r="F306" i="25"/>
  <c r="F307" i="25"/>
  <c r="F308" i="25"/>
  <c r="F309" i="25"/>
  <c r="F310" i="25"/>
  <c r="F311" i="25"/>
  <c r="F312" i="25"/>
  <c r="F313" i="25"/>
  <c r="F314" i="25"/>
  <c r="F315" i="25"/>
  <c r="F316" i="25"/>
  <c r="F317" i="25"/>
  <c r="F318" i="25"/>
  <c r="F319" i="25"/>
  <c r="F320" i="25"/>
  <c r="F321" i="25"/>
  <c r="F322" i="25"/>
  <c r="F323" i="25"/>
  <c r="F324" i="25"/>
  <c r="F325" i="25"/>
  <c r="F326" i="25"/>
  <c r="F327" i="25"/>
  <c r="F328" i="25"/>
  <c r="F329" i="25"/>
  <c r="F330" i="25"/>
  <c r="F331" i="25"/>
  <c r="F332" i="25"/>
  <c r="F333" i="25"/>
  <c r="F334" i="25"/>
  <c r="F335" i="25"/>
  <c r="F336" i="25"/>
  <c r="F337" i="25"/>
  <c r="F338" i="25"/>
  <c r="F339" i="25"/>
  <c r="F340" i="25"/>
  <c r="F341" i="25"/>
  <c r="F342" i="25"/>
  <c r="F343" i="25"/>
  <c r="F344" i="25"/>
  <c r="F345" i="25"/>
  <c r="F346" i="25"/>
  <c r="F347" i="25"/>
  <c r="F348" i="25"/>
  <c r="F349" i="25"/>
  <c r="F350" i="25"/>
  <c r="F351" i="25"/>
  <c r="F352" i="25"/>
  <c r="F353" i="25"/>
  <c r="F354" i="25"/>
  <c r="F355" i="25"/>
  <c r="F356" i="25"/>
  <c r="F357" i="25"/>
  <c r="F358" i="25"/>
  <c r="F359" i="25"/>
  <c r="F360" i="25"/>
  <c r="F361" i="25"/>
  <c r="F362" i="25"/>
  <c r="F363" i="25"/>
  <c r="F364" i="25"/>
  <c r="F365" i="25"/>
  <c r="F366" i="25"/>
  <c r="F367" i="25"/>
  <c r="F368" i="25"/>
  <c r="F369" i="25"/>
  <c r="F370" i="25"/>
  <c r="F371" i="25"/>
  <c r="F372" i="25"/>
  <c r="F373" i="25"/>
  <c r="F374" i="25"/>
  <c r="F375" i="25"/>
  <c r="F376" i="25"/>
  <c r="F377" i="25"/>
  <c r="F378" i="25"/>
  <c r="F379" i="25"/>
  <c r="F380" i="25"/>
  <c r="F381" i="25"/>
  <c r="F382" i="25"/>
  <c r="F383" i="25"/>
  <c r="F384" i="25"/>
  <c r="F385" i="25"/>
  <c r="F386" i="25"/>
  <c r="F387" i="25"/>
  <c r="F388" i="25"/>
  <c r="F389" i="25"/>
  <c r="F390" i="25"/>
  <c r="F391" i="25"/>
  <c r="F392" i="25"/>
  <c r="F393" i="25"/>
  <c r="F394" i="25"/>
  <c r="F395" i="25"/>
  <c r="F396" i="25"/>
  <c r="F397" i="25"/>
  <c r="F398" i="25"/>
  <c r="F399" i="25"/>
  <c r="F400" i="25"/>
  <c r="F401" i="25"/>
  <c r="F402" i="25"/>
  <c r="F403" i="25"/>
  <c r="F404" i="25"/>
  <c r="F405" i="25"/>
  <c r="F406" i="25"/>
  <c r="F407" i="25"/>
  <c r="F408" i="25"/>
  <c r="F409" i="25"/>
  <c r="F410" i="25"/>
  <c r="F411" i="25"/>
  <c r="F412" i="25"/>
  <c r="F413" i="25"/>
  <c r="F414" i="25"/>
  <c r="F415" i="25"/>
  <c r="F416" i="25"/>
  <c r="F417" i="25"/>
  <c r="F418" i="25"/>
  <c r="F419" i="25"/>
  <c r="F420" i="25"/>
  <c r="F421" i="25"/>
  <c r="F422" i="25"/>
  <c r="F423" i="25"/>
  <c r="F424" i="25"/>
  <c r="F425" i="25"/>
  <c r="F426" i="25"/>
  <c r="F427" i="25"/>
  <c r="F428" i="25"/>
  <c r="F429" i="25"/>
  <c r="F430" i="25"/>
  <c r="F431" i="25"/>
  <c r="F432" i="25"/>
  <c r="F433" i="25"/>
  <c r="F434" i="25"/>
  <c r="F435" i="25"/>
  <c r="F436" i="25"/>
  <c r="F437" i="25"/>
  <c r="F438" i="25"/>
  <c r="F439" i="25"/>
  <c r="F440" i="25"/>
  <c r="F441" i="25"/>
  <c r="F442" i="25"/>
  <c r="F443" i="25"/>
  <c r="F444" i="25"/>
  <c r="F445" i="25"/>
  <c r="F446" i="25"/>
  <c r="F447" i="25"/>
  <c r="F448" i="25"/>
  <c r="F449" i="25"/>
  <c r="F450" i="25"/>
  <c r="F451" i="25"/>
  <c r="F452" i="25"/>
  <c r="F453" i="25"/>
  <c r="F454" i="25"/>
  <c r="F455" i="25"/>
  <c r="F456" i="25"/>
  <c r="F457" i="25"/>
  <c r="F458" i="25"/>
  <c r="F459" i="25"/>
  <c r="F460" i="25"/>
  <c r="F461" i="25"/>
  <c r="F462" i="25"/>
  <c r="F463" i="25"/>
  <c r="F464" i="25"/>
  <c r="F465" i="25"/>
  <c r="F466" i="25"/>
  <c r="F467" i="25"/>
  <c r="F468" i="25"/>
  <c r="F469" i="25"/>
  <c r="F470" i="25"/>
  <c r="F471" i="25"/>
  <c r="F472" i="25"/>
  <c r="F473" i="25"/>
  <c r="F474" i="25"/>
  <c r="F475" i="25"/>
  <c r="F476" i="25"/>
  <c r="F477" i="25"/>
  <c r="F478" i="25"/>
  <c r="F479" i="25"/>
  <c r="F480" i="25"/>
  <c r="F481" i="25"/>
  <c r="F482" i="25"/>
  <c r="F483" i="25"/>
  <c r="F484" i="25"/>
  <c r="F485" i="25"/>
  <c r="F486" i="25"/>
  <c r="F487" i="25"/>
  <c r="F488" i="25"/>
  <c r="F489" i="25"/>
  <c r="F490" i="25"/>
  <c r="F491" i="25"/>
  <c r="F492" i="25"/>
  <c r="F493" i="25"/>
  <c r="F494" i="25"/>
  <c r="F495" i="25"/>
  <c r="F496" i="25"/>
  <c r="F497" i="25"/>
  <c r="F498" i="25"/>
  <c r="F499" i="25"/>
  <c r="F500" i="25"/>
  <c r="F501" i="25"/>
  <c r="F502" i="25"/>
  <c r="F503" i="25"/>
  <c r="F504" i="25"/>
  <c r="F505" i="25"/>
  <c r="F506" i="25"/>
  <c r="F507" i="25"/>
  <c r="F508" i="25"/>
  <c r="F509" i="25"/>
  <c r="F510" i="25"/>
  <c r="F511" i="25"/>
  <c r="F512" i="25"/>
  <c r="F513" i="25"/>
  <c r="F514" i="25"/>
  <c r="F515" i="25"/>
  <c r="F516" i="25"/>
  <c r="F517" i="25"/>
  <c r="F518" i="25"/>
  <c r="F519" i="25"/>
  <c r="F520" i="25"/>
  <c r="F521" i="25"/>
  <c r="F522" i="25"/>
  <c r="F523" i="25"/>
  <c r="F524" i="25"/>
  <c r="F525" i="25"/>
  <c r="F526" i="25"/>
  <c r="F527" i="25"/>
  <c r="F528" i="25"/>
  <c r="F529" i="25"/>
  <c r="F530" i="25"/>
  <c r="F531" i="25"/>
  <c r="F532" i="25"/>
  <c r="F533" i="25"/>
  <c r="F534" i="25"/>
  <c r="F535" i="25"/>
  <c r="F536" i="25"/>
  <c r="F537" i="25"/>
  <c r="F538" i="25"/>
  <c r="F539" i="25"/>
  <c r="F540" i="25"/>
  <c r="F541" i="25"/>
  <c r="F542" i="25"/>
  <c r="F543" i="25"/>
  <c r="F544" i="25"/>
  <c r="F545" i="25"/>
  <c r="F546" i="25"/>
  <c r="F547" i="25"/>
  <c r="F548" i="25"/>
  <c r="F549" i="25"/>
  <c r="F550" i="25"/>
  <c r="F551" i="25"/>
  <c r="F552" i="25"/>
  <c r="F553" i="25"/>
  <c r="F554" i="25"/>
  <c r="F555" i="25"/>
  <c r="F556" i="25"/>
  <c r="F557" i="25"/>
  <c r="F558" i="25"/>
  <c r="F559" i="25"/>
  <c r="F560" i="25"/>
  <c r="F561" i="25"/>
  <c r="F562" i="25"/>
  <c r="F563" i="25"/>
  <c r="F564" i="25"/>
  <c r="F565" i="25"/>
  <c r="F566" i="25"/>
  <c r="F567" i="25"/>
  <c r="F568" i="25"/>
  <c r="F569" i="25"/>
  <c r="F570" i="25"/>
  <c r="F571" i="25"/>
  <c r="F572" i="25"/>
  <c r="F573" i="25"/>
  <c r="F574" i="25"/>
  <c r="F575" i="25"/>
  <c r="F576" i="25"/>
  <c r="F577" i="25"/>
  <c r="F578" i="25"/>
  <c r="F579" i="25"/>
  <c r="F580" i="25"/>
  <c r="F581" i="25"/>
  <c r="F582" i="25"/>
  <c r="F583" i="25"/>
  <c r="F584" i="25"/>
  <c r="F585" i="25"/>
  <c r="F586" i="25"/>
  <c r="F587" i="25"/>
  <c r="F588" i="25"/>
  <c r="F589" i="25"/>
  <c r="F590" i="25"/>
  <c r="F591" i="25"/>
  <c r="F592" i="25"/>
  <c r="F593" i="25"/>
  <c r="F594" i="25"/>
  <c r="F595" i="25"/>
  <c r="F596" i="25"/>
  <c r="F597" i="25"/>
  <c r="F598" i="25"/>
  <c r="F599" i="25"/>
  <c r="F600" i="25"/>
  <c r="F601" i="25"/>
  <c r="F602" i="25"/>
  <c r="F603" i="25"/>
  <c r="F604" i="25"/>
  <c r="F605" i="25"/>
  <c r="F606" i="25"/>
  <c r="F607" i="25"/>
  <c r="F608" i="25"/>
  <c r="F609" i="25"/>
  <c r="F610" i="25"/>
  <c r="F611" i="25"/>
  <c r="F612" i="25"/>
  <c r="F613" i="25"/>
  <c r="F614" i="25"/>
  <c r="F615" i="25"/>
  <c r="F616" i="25"/>
  <c r="F617" i="25"/>
  <c r="F618" i="25"/>
  <c r="F619" i="25"/>
  <c r="F620" i="25"/>
  <c r="F621" i="25"/>
  <c r="F622" i="25"/>
  <c r="F623" i="25"/>
  <c r="F624" i="25"/>
  <c r="F625" i="25"/>
  <c r="F626" i="25"/>
  <c r="F627" i="25"/>
  <c r="F628" i="25"/>
  <c r="F629" i="25"/>
  <c r="F630" i="25"/>
  <c r="F631" i="25"/>
  <c r="F632" i="25"/>
  <c r="F633" i="25"/>
  <c r="F634" i="25"/>
  <c r="F635" i="25"/>
  <c r="F636" i="25"/>
  <c r="F637" i="25"/>
  <c r="F638" i="25"/>
  <c r="F639" i="25"/>
  <c r="F640" i="25"/>
  <c r="F641" i="25"/>
  <c r="F642" i="25"/>
  <c r="F643" i="25"/>
  <c r="F644" i="25"/>
  <c r="F645" i="25"/>
  <c r="F646" i="25"/>
  <c r="F647" i="25"/>
  <c r="F648" i="25"/>
  <c r="F649" i="25"/>
  <c r="F650" i="25"/>
  <c r="F651" i="25"/>
  <c r="F652" i="25"/>
  <c r="F653" i="25"/>
  <c r="F654" i="25"/>
  <c r="F655" i="25"/>
  <c r="F656" i="25"/>
  <c r="F657" i="25"/>
  <c r="F658" i="25"/>
  <c r="F659" i="25"/>
  <c r="F660" i="25"/>
  <c r="F661" i="25"/>
  <c r="F662" i="25"/>
  <c r="F663" i="25"/>
  <c r="F664" i="25"/>
  <c r="F665" i="25"/>
  <c r="F666" i="25"/>
  <c r="F667" i="25"/>
  <c r="F668" i="25"/>
  <c r="F669" i="25"/>
  <c r="F670" i="25"/>
  <c r="F671" i="25"/>
  <c r="F672" i="25"/>
  <c r="F673" i="25"/>
  <c r="F674" i="25"/>
  <c r="F675" i="25"/>
  <c r="F676" i="25"/>
  <c r="F677" i="25"/>
  <c r="F678" i="25"/>
  <c r="F679" i="25"/>
  <c r="F680" i="25"/>
  <c r="F681" i="25"/>
  <c r="F682" i="25"/>
  <c r="F683" i="25"/>
  <c r="F684" i="25"/>
  <c r="F685" i="25"/>
  <c r="F686" i="25"/>
  <c r="F687" i="25"/>
  <c r="F688" i="25"/>
  <c r="F689" i="25"/>
  <c r="F690" i="25"/>
  <c r="F691" i="25"/>
  <c r="F692" i="25"/>
  <c r="F693" i="25"/>
  <c r="F694" i="25"/>
  <c r="F695" i="25"/>
  <c r="F696" i="25"/>
  <c r="F697" i="25"/>
  <c r="F698" i="25"/>
  <c r="F699" i="25"/>
  <c r="F700" i="25"/>
  <c r="F701" i="25"/>
  <c r="F702" i="25"/>
  <c r="F703" i="25"/>
  <c r="F704" i="25"/>
  <c r="F705" i="25"/>
  <c r="F706" i="25"/>
  <c r="F707" i="25"/>
  <c r="F708" i="25"/>
  <c r="F709" i="25"/>
  <c r="F710" i="25"/>
  <c r="F711" i="25"/>
  <c r="F712" i="25"/>
  <c r="F713" i="25"/>
  <c r="F714" i="25"/>
  <c r="F715" i="25"/>
  <c r="F716" i="25"/>
  <c r="F717" i="25"/>
  <c r="F718" i="25"/>
  <c r="F719" i="25"/>
  <c r="F720" i="25"/>
  <c r="F721" i="25"/>
  <c r="F722" i="25"/>
  <c r="F723" i="25"/>
  <c r="F724" i="25"/>
  <c r="F725" i="25"/>
  <c r="F726" i="25"/>
  <c r="F727" i="25"/>
  <c r="F728" i="25"/>
  <c r="F729" i="25"/>
  <c r="F730" i="25"/>
  <c r="F731" i="25"/>
  <c r="F732" i="25"/>
  <c r="F733" i="25"/>
  <c r="F734" i="25"/>
  <c r="F735" i="25"/>
  <c r="F736" i="25"/>
  <c r="F737" i="25"/>
  <c r="F738" i="25"/>
  <c r="F739" i="25"/>
  <c r="F740" i="25"/>
  <c r="F741" i="25"/>
  <c r="F742" i="25"/>
  <c r="F743" i="25"/>
  <c r="F744" i="25"/>
  <c r="F745" i="25"/>
  <c r="F746" i="25"/>
  <c r="F747" i="25"/>
  <c r="F748" i="25"/>
  <c r="F749" i="25"/>
  <c r="F750" i="25"/>
  <c r="F751" i="25"/>
  <c r="F752" i="25"/>
  <c r="F753" i="25"/>
  <c r="F754" i="25"/>
  <c r="F755" i="25"/>
  <c r="F756" i="25"/>
  <c r="F757" i="25"/>
  <c r="F758" i="25"/>
  <c r="F759" i="25"/>
  <c r="F760" i="25"/>
  <c r="F761" i="25"/>
  <c r="F762" i="25"/>
  <c r="F763" i="25"/>
  <c r="F764" i="25"/>
  <c r="F765" i="25"/>
  <c r="F766" i="25"/>
  <c r="F767" i="25"/>
  <c r="F768" i="25"/>
  <c r="F769" i="25"/>
  <c r="F770" i="25"/>
  <c r="F771" i="25"/>
  <c r="F772" i="25"/>
  <c r="F773" i="25"/>
  <c r="F774" i="25"/>
  <c r="F775" i="25"/>
  <c r="F776" i="25"/>
  <c r="F777" i="25"/>
  <c r="F778" i="25"/>
  <c r="F779" i="25"/>
  <c r="F780" i="25"/>
  <c r="F781" i="25"/>
  <c r="F782" i="25"/>
  <c r="F783" i="25"/>
  <c r="F784" i="25"/>
  <c r="F785" i="25"/>
  <c r="F786" i="25"/>
  <c r="F787" i="25"/>
  <c r="F788" i="25"/>
  <c r="F789" i="25"/>
  <c r="F790" i="25"/>
  <c r="F791" i="25"/>
  <c r="F792" i="25"/>
  <c r="F793" i="25"/>
  <c r="F794" i="25"/>
  <c r="F795" i="25"/>
  <c r="F796" i="25"/>
  <c r="F797" i="25"/>
  <c r="F798" i="25"/>
  <c r="F799" i="25"/>
  <c r="F800" i="25"/>
  <c r="F801" i="25"/>
  <c r="F802" i="25"/>
  <c r="F803" i="25"/>
  <c r="F804" i="25"/>
  <c r="F805" i="25"/>
  <c r="F806" i="25"/>
  <c r="F807" i="25"/>
  <c r="F808" i="25"/>
  <c r="F809" i="25"/>
  <c r="F810" i="25"/>
  <c r="F811" i="25"/>
  <c r="F812" i="25"/>
  <c r="F813" i="25"/>
  <c r="F814" i="25"/>
  <c r="F815" i="25"/>
  <c r="F816" i="25"/>
  <c r="F817" i="25"/>
  <c r="F818" i="25"/>
  <c r="F819" i="25"/>
  <c r="F820" i="25"/>
  <c r="F821" i="25"/>
  <c r="F822" i="25"/>
  <c r="F823" i="25"/>
  <c r="F824" i="25"/>
  <c r="F825" i="25"/>
  <c r="F826" i="25"/>
  <c r="F827" i="25"/>
  <c r="F828" i="25"/>
  <c r="F829" i="25"/>
  <c r="F830" i="25"/>
  <c r="F831" i="25"/>
  <c r="F832" i="25"/>
  <c r="F833" i="25"/>
  <c r="F834" i="25"/>
  <c r="F835" i="25"/>
  <c r="F836" i="25"/>
  <c r="F837" i="25"/>
  <c r="F838" i="25"/>
  <c r="F839" i="25"/>
  <c r="F840" i="25"/>
  <c r="F841" i="25"/>
  <c r="F842" i="25"/>
  <c r="F843" i="25"/>
  <c r="F844" i="25"/>
  <c r="F845" i="25"/>
  <c r="F846" i="25"/>
  <c r="F847" i="25"/>
  <c r="F848" i="25"/>
  <c r="F849" i="25"/>
  <c r="F850" i="25"/>
  <c r="F851" i="25"/>
  <c r="F852" i="25"/>
  <c r="F853" i="25"/>
  <c r="F854" i="25"/>
  <c r="F855" i="25"/>
  <c r="F856" i="25"/>
  <c r="F857" i="25"/>
  <c r="F858" i="25"/>
  <c r="F859" i="25"/>
  <c r="F860" i="25"/>
  <c r="F861" i="25"/>
  <c r="F862" i="25"/>
  <c r="F863" i="25"/>
  <c r="F864" i="25"/>
  <c r="F865" i="25"/>
  <c r="F866" i="25"/>
  <c r="F867" i="25"/>
  <c r="F868" i="25"/>
  <c r="F869" i="25"/>
  <c r="F870" i="25"/>
  <c r="F871" i="25"/>
  <c r="F872" i="25"/>
  <c r="F873" i="25"/>
  <c r="F874" i="25"/>
  <c r="F875" i="25"/>
  <c r="F876" i="25"/>
  <c r="F877" i="25"/>
  <c r="F878" i="25"/>
  <c r="F879" i="25"/>
  <c r="F880" i="25"/>
  <c r="F881" i="25"/>
  <c r="F882" i="25"/>
  <c r="F883" i="25"/>
  <c r="F884" i="25"/>
  <c r="F885" i="25"/>
  <c r="F886" i="25"/>
  <c r="F887" i="25"/>
  <c r="F888" i="25"/>
  <c r="F889" i="25"/>
  <c r="F890" i="25"/>
  <c r="F891" i="25"/>
  <c r="F892" i="25"/>
  <c r="F893" i="25"/>
  <c r="F894" i="25"/>
  <c r="F895" i="25"/>
  <c r="F896" i="25"/>
  <c r="F897" i="25"/>
  <c r="F898" i="25"/>
  <c r="F899" i="25"/>
  <c r="F900" i="25"/>
  <c r="F901" i="25"/>
  <c r="F902" i="25"/>
  <c r="F903" i="25"/>
  <c r="F904" i="25"/>
  <c r="F905" i="25"/>
  <c r="F906" i="25"/>
  <c r="F907" i="25"/>
  <c r="F908" i="25"/>
  <c r="F909" i="25"/>
  <c r="F910" i="25"/>
  <c r="F911" i="25"/>
  <c r="F912" i="25"/>
  <c r="F913" i="25"/>
  <c r="F914" i="25"/>
  <c r="F915" i="25"/>
  <c r="F916" i="25"/>
  <c r="F917" i="25"/>
  <c r="F918" i="25"/>
  <c r="F919" i="25"/>
  <c r="F920" i="25"/>
  <c r="F921" i="25"/>
  <c r="F922" i="25"/>
  <c r="F923" i="25"/>
  <c r="F924" i="25"/>
  <c r="F925" i="25"/>
  <c r="F926" i="25"/>
  <c r="F927" i="25"/>
  <c r="F928" i="25"/>
  <c r="F929" i="25"/>
  <c r="F930" i="25"/>
  <c r="F931" i="25"/>
  <c r="F932" i="25"/>
  <c r="F933" i="25"/>
  <c r="F934" i="25"/>
  <c r="F935" i="25"/>
  <c r="F936" i="25"/>
  <c r="F937" i="25"/>
  <c r="F938" i="25"/>
  <c r="F939" i="25"/>
  <c r="F940" i="25"/>
  <c r="F941" i="25"/>
  <c r="F942" i="25"/>
  <c r="F943" i="25"/>
  <c r="F944" i="25"/>
  <c r="F945" i="25"/>
  <c r="F946" i="25"/>
  <c r="F947" i="25"/>
  <c r="F948" i="25"/>
  <c r="F949" i="25"/>
  <c r="F950" i="25"/>
  <c r="F951" i="25"/>
  <c r="F952" i="25"/>
  <c r="F953" i="25"/>
  <c r="F954" i="25"/>
  <c r="F955" i="25"/>
  <c r="F956" i="25"/>
  <c r="F957" i="25"/>
  <c r="F958" i="25"/>
  <c r="F959" i="25"/>
  <c r="F960" i="25"/>
  <c r="F961" i="25"/>
  <c r="F962" i="25"/>
  <c r="F963" i="25"/>
  <c r="F964" i="25"/>
  <c r="F965" i="25"/>
  <c r="F966" i="25"/>
  <c r="F967" i="25"/>
  <c r="F968" i="25"/>
  <c r="F969" i="25"/>
  <c r="F970" i="25"/>
  <c r="F971" i="25"/>
  <c r="F972" i="25"/>
  <c r="F973" i="25"/>
  <c r="F974" i="25"/>
  <c r="F975" i="25"/>
  <c r="F976" i="25"/>
  <c r="F977" i="25"/>
  <c r="F978" i="25"/>
  <c r="F979" i="25"/>
  <c r="F980" i="25"/>
  <c r="F981" i="25"/>
  <c r="F982" i="25"/>
  <c r="F983" i="25"/>
  <c r="F984" i="25"/>
  <c r="F985" i="25"/>
  <c r="F986" i="25"/>
  <c r="F987" i="25"/>
  <c r="F988" i="25"/>
  <c r="F989" i="25"/>
  <c r="F990" i="25"/>
  <c r="F991" i="25"/>
  <c r="F992" i="25"/>
  <c r="F993" i="25"/>
  <c r="F994" i="25"/>
  <c r="F995" i="25"/>
  <c r="F996" i="25"/>
  <c r="F997" i="25"/>
  <c r="F998" i="25"/>
  <c r="F999" i="25"/>
  <c r="F1000" i="25"/>
  <c r="F1001" i="25"/>
  <c r="F1002" i="25"/>
  <c r="F1003" i="25"/>
  <c r="F1004" i="25"/>
  <c r="F1005" i="25"/>
  <c r="F1006" i="25"/>
  <c r="F1007" i="25"/>
  <c r="F1008" i="25"/>
  <c r="F1009" i="25"/>
  <c r="F1010" i="25"/>
  <c r="F1011" i="25"/>
  <c r="F1012" i="25"/>
  <c r="F1013" i="25"/>
  <c r="F1014" i="25"/>
  <c r="F1015" i="25"/>
  <c r="F1016" i="25"/>
  <c r="F1017" i="25"/>
  <c r="F1018" i="25"/>
  <c r="F1019" i="25"/>
  <c r="F1020" i="25"/>
  <c r="F1021" i="25"/>
  <c r="F1022" i="25"/>
  <c r="F1023" i="25"/>
  <c r="F1024" i="25"/>
  <c r="F1025" i="25"/>
  <c r="F1026" i="25"/>
  <c r="F1027" i="25"/>
  <c r="F1028" i="25"/>
  <c r="F1029" i="25"/>
  <c r="F1030" i="25"/>
  <c r="F1031" i="25"/>
  <c r="F1032" i="25"/>
  <c r="F1033" i="25"/>
  <c r="F1034" i="25"/>
  <c r="F1035" i="25"/>
  <c r="F1036" i="25"/>
  <c r="F1037" i="25"/>
  <c r="F1038" i="25"/>
  <c r="F1039" i="25"/>
  <c r="F1040" i="25"/>
  <c r="F1041" i="25"/>
  <c r="F1042" i="25"/>
  <c r="F1043" i="25"/>
  <c r="F1044" i="25"/>
  <c r="F1045" i="25"/>
  <c r="F1046" i="25"/>
  <c r="F1047" i="25"/>
  <c r="F1048" i="25"/>
  <c r="F1049" i="25"/>
  <c r="F1050" i="25"/>
  <c r="F1051" i="25"/>
  <c r="F1052" i="25"/>
  <c r="F1053" i="25"/>
  <c r="F1054" i="25"/>
  <c r="F1055" i="25"/>
  <c r="F1056" i="25"/>
  <c r="F1057" i="25"/>
  <c r="F1058" i="25"/>
  <c r="F1059" i="25"/>
  <c r="F1060" i="25"/>
  <c r="F1061" i="25"/>
  <c r="F1062" i="25"/>
  <c r="F1063" i="25"/>
  <c r="F1064" i="25"/>
  <c r="F1065" i="25"/>
  <c r="F1066" i="25"/>
  <c r="F1067" i="25"/>
  <c r="F1068" i="25"/>
  <c r="F1069" i="25"/>
  <c r="F1070" i="25"/>
  <c r="F1071" i="25"/>
  <c r="F1072" i="25"/>
  <c r="F1073" i="25"/>
  <c r="F1074" i="25"/>
  <c r="F1075" i="25"/>
  <c r="F1076" i="25"/>
  <c r="F1077" i="25"/>
  <c r="F1078" i="25"/>
  <c r="F1079" i="25"/>
  <c r="F1080" i="25"/>
  <c r="F1081" i="25"/>
  <c r="F1082" i="25"/>
  <c r="F1083" i="25"/>
  <c r="F1084" i="25"/>
  <c r="F1085" i="25"/>
  <c r="F1086" i="25"/>
  <c r="F1087" i="25"/>
  <c r="F1088" i="25"/>
  <c r="F1089" i="25"/>
  <c r="F1090" i="25"/>
  <c r="F1091" i="25"/>
  <c r="F1092" i="25"/>
  <c r="F1093" i="25"/>
  <c r="F1094" i="25"/>
  <c r="F1095" i="25"/>
  <c r="F1096" i="25"/>
  <c r="F1097" i="25"/>
  <c r="F1098" i="25"/>
  <c r="F1099" i="25"/>
  <c r="F1100" i="25"/>
  <c r="F1101" i="25"/>
  <c r="F1102" i="25"/>
  <c r="F1103" i="25"/>
  <c r="F1104" i="25"/>
  <c r="F1105" i="25"/>
  <c r="F1106" i="25"/>
  <c r="F1107" i="25"/>
  <c r="F1108" i="25"/>
  <c r="F1109" i="25"/>
  <c r="F1110" i="25"/>
  <c r="F1111" i="25"/>
  <c r="F1112" i="25"/>
  <c r="F1113" i="25"/>
  <c r="F1114" i="25"/>
  <c r="F1115" i="25"/>
  <c r="F1116" i="25"/>
  <c r="F1117" i="25"/>
  <c r="F1118" i="25"/>
  <c r="F1119" i="25"/>
  <c r="F1120" i="25"/>
  <c r="F1121" i="25"/>
  <c r="F1122" i="25"/>
  <c r="F1123" i="25"/>
  <c r="F1124" i="25"/>
  <c r="F1125" i="25"/>
  <c r="F1126" i="25"/>
  <c r="F1127" i="25"/>
  <c r="F1128" i="25"/>
  <c r="F1129" i="25"/>
  <c r="F1130" i="25"/>
  <c r="F1131" i="25"/>
  <c r="F1132" i="25"/>
  <c r="F1133" i="25"/>
  <c r="F1134" i="25"/>
  <c r="F1135" i="25"/>
  <c r="F1136" i="25"/>
  <c r="F1137" i="25"/>
  <c r="F1138" i="25"/>
  <c r="F1139" i="25"/>
  <c r="F1140" i="25"/>
  <c r="F1141" i="25"/>
  <c r="F1142" i="25"/>
  <c r="F1143" i="25"/>
  <c r="F1144" i="25"/>
  <c r="F1145" i="25"/>
  <c r="F1146" i="25"/>
  <c r="F1147" i="25"/>
  <c r="F1148" i="25"/>
  <c r="F1149" i="25"/>
  <c r="F1150" i="25"/>
  <c r="F1151" i="25"/>
  <c r="F1152" i="25"/>
  <c r="F1153" i="25"/>
  <c r="F1154" i="25"/>
  <c r="F1155" i="25"/>
  <c r="F1156" i="25"/>
  <c r="F1157" i="25"/>
  <c r="F1158" i="25"/>
  <c r="F1159" i="25"/>
  <c r="F1160" i="25"/>
  <c r="F1161" i="25"/>
  <c r="F1162" i="25"/>
  <c r="F1163" i="25"/>
  <c r="F1164" i="25"/>
  <c r="F1165" i="25"/>
  <c r="F1166" i="25"/>
  <c r="F1167" i="25"/>
  <c r="F1168" i="25"/>
  <c r="F1169" i="25"/>
  <c r="F1170" i="25"/>
  <c r="F1171" i="25"/>
  <c r="F1172" i="25"/>
  <c r="F1173" i="25"/>
  <c r="F1174" i="25"/>
  <c r="F1175" i="25"/>
  <c r="F1176" i="25"/>
  <c r="F1177" i="25"/>
  <c r="F1178" i="25"/>
  <c r="F1179" i="25"/>
  <c r="F1180" i="25"/>
  <c r="F1181" i="25"/>
  <c r="F1182" i="25"/>
  <c r="F1183" i="25"/>
  <c r="F1184" i="25"/>
  <c r="F1185" i="25"/>
  <c r="F1186" i="25"/>
  <c r="F1187" i="25"/>
  <c r="F1188" i="25"/>
  <c r="F1189" i="25"/>
  <c r="F1190" i="25"/>
  <c r="F1191" i="25"/>
  <c r="F1192" i="25"/>
  <c r="F1193" i="25"/>
  <c r="F1194" i="25"/>
  <c r="F1195" i="25"/>
  <c r="F1196" i="25"/>
  <c r="F1197" i="25"/>
  <c r="F1198" i="25"/>
  <c r="F1199" i="25"/>
  <c r="F1200" i="25"/>
  <c r="F1201" i="25"/>
  <c r="F1202" i="25"/>
  <c r="F1203" i="25"/>
  <c r="F1204" i="25"/>
  <c r="F1205" i="25"/>
  <c r="F1206" i="25"/>
  <c r="F1207" i="25"/>
  <c r="F1208" i="25"/>
  <c r="F1209" i="25"/>
  <c r="F1210" i="25"/>
  <c r="F1211" i="25"/>
  <c r="F1212" i="25"/>
  <c r="F1213" i="25"/>
  <c r="F1214" i="25"/>
  <c r="F1215" i="25"/>
  <c r="F1216" i="25"/>
  <c r="F1217" i="25"/>
  <c r="F1218" i="25"/>
  <c r="F1219" i="25"/>
  <c r="F1220" i="25"/>
  <c r="F1221" i="25"/>
  <c r="F1222" i="25"/>
  <c r="F1223" i="25"/>
  <c r="F1224" i="25"/>
  <c r="F1225" i="25"/>
  <c r="F1226" i="25"/>
  <c r="F1227" i="25"/>
  <c r="F1228" i="25"/>
  <c r="F1229" i="25"/>
  <c r="F1230" i="25"/>
  <c r="F1231" i="25"/>
  <c r="F1232" i="25"/>
  <c r="F1233" i="25"/>
  <c r="F1234" i="25"/>
  <c r="F1235" i="25"/>
  <c r="F1236" i="25"/>
  <c r="F1237" i="25"/>
  <c r="F1238" i="25"/>
  <c r="F1239" i="25"/>
  <c r="F1240" i="25"/>
  <c r="F1241" i="25"/>
  <c r="F1242" i="25"/>
  <c r="F1243" i="25"/>
  <c r="F1244" i="25"/>
  <c r="F1245" i="25"/>
  <c r="F1246" i="25"/>
  <c r="F1247" i="25"/>
  <c r="F1248" i="25"/>
  <c r="F1249" i="25"/>
  <c r="F1250" i="25"/>
  <c r="F1251" i="25"/>
  <c r="F1252" i="25"/>
  <c r="F1253" i="25"/>
  <c r="F1254" i="25"/>
  <c r="F1255" i="25"/>
  <c r="F1256" i="25"/>
  <c r="F1257" i="25"/>
  <c r="F1258" i="25"/>
  <c r="F1259" i="25"/>
  <c r="F1260" i="25"/>
  <c r="F1261" i="25"/>
  <c r="F1262" i="25"/>
  <c r="F1263" i="25"/>
  <c r="F1264" i="25"/>
  <c r="F1265" i="25"/>
  <c r="F1266" i="25"/>
  <c r="F1267" i="25"/>
  <c r="F1268" i="25"/>
  <c r="F1269" i="25"/>
  <c r="F1270" i="25"/>
  <c r="F1271" i="25"/>
  <c r="F1272" i="25"/>
  <c r="F1273" i="25"/>
  <c r="F1274" i="25"/>
  <c r="F1275" i="25"/>
  <c r="F1276" i="25"/>
  <c r="F1277" i="25"/>
  <c r="F1278" i="25"/>
  <c r="F1279" i="25"/>
  <c r="F1280" i="25"/>
  <c r="F1281" i="25"/>
  <c r="F1282" i="25"/>
  <c r="F1283" i="25"/>
  <c r="F1284" i="25"/>
  <c r="F1285" i="25"/>
  <c r="F1286" i="25"/>
  <c r="F1287" i="25"/>
  <c r="F1288" i="25"/>
  <c r="F1289" i="25"/>
  <c r="F1290" i="25"/>
  <c r="F1291" i="25"/>
  <c r="F1292" i="25"/>
  <c r="F1293" i="25"/>
  <c r="F1294" i="25"/>
  <c r="F1295" i="25"/>
  <c r="F1296" i="25"/>
  <c r="F1297" i="25"/>
  <c r="F1298" i="25"/>
  <c r="F1299" i="25"/>
  <c r="F1300" i="25"/>
  <c r="F1301" i="25"/>
  <c r="F1302" i="25"/>
  <c r="F1303" i="25"/>
  <c r="F1304" i="25"/>
  <c r="F1305" i="25"/>
  <c r="F1306" i="25"/>
  <c r="F1307" i="25"/>
  <c r="F1308" i="25"/>
  <c r="F1309" i="25"/>
  <c r="F1310" i="25"/>
  <c r="F1311" i="25"/>
  <c r="F1312" i="25"/>
  <c r="F1313" i="25"/>
  <c r="F1314" i="25"/>
  <c r="F1315" i="25"/>
  <c r="F1316" i="25"/>
  <c r="F1317" i="25"/>
  <c r="F1318" i="25"/>
  <c r="F1319" i="25"/>
  <c r="F1320" i="25"/>
  <c r="F1321" i="25"/>
  <c r="F1322" i="25"/>
  <c r="F1323" i="25"/>
  <c r="F1324" i="25"/>
  <c r="F1325" i="25"/>
  <c r="F1326" i="25"/>
  <c r="F1327" i="25"/>
  <c r="F1328" i="25"/>
  <c r="F1329" i="25"/>
  <c r="F1330" i="25"/>
  <c r="F1331" i="25"/>
  <c r="F1332" i="25"/>
  <c r="F1333" i="25"/>
  <c r="F1334" i="25"/>
  <c r="F1335" i="25"/>
  <c r="F1336" i="25"/>
  <c r="F1337" i="25"/>
  <c r="F1338" i="25"/>
  <c r="F1339" i="25"/>
  <c r="F1340" i="25"/>
  <c r="F1341" i="25"/>
  <c r="F1342" i="25"/>
  <c r="F1343" i="25"/>
  <c r="F1344" i="25"/>
  <c r="F1345" i="25"/>
  <c r="F1346" i="25"/>
  <c r="F1347" i="25"/>
  <c r="F1348" i="25"/>
  <c r="F1349" i="25"/>
  <c r="F1350" i="25"/>
  <c r="F1351" i="25"/>
  <c r="F1352" i="25"/>
  <c r="F1353" i="25"/>
  <c r="F1354" i="25"/>
  <c r="F1355" i="25"/>
  <c r="F1356" i="25"/>
  <c r="F1357" i="25"/>
  <c r="F1358" i="25"/>
  <c r="F1359" i="25"/>
  <c r="F1360" i="25"/>
  <c r="F1361" i="25"/>
  <c r="F1362" i="25"/>
  <c r="F1363" i="25"/>
  <c r="F1364" i="25"/>
  <c r="F1365" i="25"/>
  <c r="F1366" i="25"/>
  <c r="F1367" i="25"/>
  <c r="F1368" i="25"/>
  <c r="F1369" i="25"/>
  <c r="F1370" i="25"/>
  <c r="F1371" i="25"/>
  <c r="F1372" i="25"/>
  <c r="F1373" i="25"/>
  <c r="F1374" i="25"/>
  <c r="F1375" i="25"/>
  <c r="F1376" i="25"/>
  <c r="F1377" i="25"/>
  <c r="F1378" i="25"/>
  <c r="F1379" i="25"/>
  <c r="F1380" i="25"/>
  <c r="F1381" i="25"/>
  <c r="F1382" i="25"/>
  <c r="F1383" i="25"/>
  <c r="F1384" i="25"/>
  <c r="F1385" i="25"/>
  <c r="F1386" i="25"/>
  <c r="F1387" i="25"/>
  <c r="F1388" i="25"/>
  <c r="F1389" i="25"/>
  <c r="F1390" i="25"/>
  <c r="F1391" i="25"/>
  <c r="F1392" i="25"/>
  <c r="F1393" i="25"/>
  <c r="F1394" i="25"/>
  <c r="F1395" i="25"/>
  <c r="F1396" i="25"/>
  <c r="F1397" i="25"/>
  <c r="F1398" i="25"/>
  <c r="F1399" i="25"/>
  <c r="F1400" i="25"/>
  <c r="F1401" i="25"/>
  <c r="F1402" i="25"/>
  <c r="F1403" i="25"/>
  <c r="F1404" i="25"/>
  <c r="F1405" i="25"/>
  <c r="F1406" i="25"/>
  <c r="F1407" i="25"/>
  <c r="F1408" i="25"/>
  <c r="F1409" i="25"/>
  <c r="F1410" i="25"/>
  <c r="F1411" i="25"/>
  <c r="F1412" i="25"/>
  <c r="F1413" i="25"/>
  <c r="F1414" i="25"/>
  <c r="F1415" i="25"/>
  <c r="F1416" i="25"/>
  <c r="F1417" i="25"/>
  <c r="F1418" i="25"/>
  <c r="F1419" i="25"/>
  <c r="F1420" i="25"/>
  <c r="F1421" i="25"/>
  <c r="F1422" i="25"/>
  <c r="F1423" i="25"/>
  <c r="F1424" i="25"/>
  <c r="F1425" i="25"/>
  <c r="F1426" i="25"/>
  <c r="F1427" i="25"/>
  <c r="F1428" i="25"/>
  <c r="F1429" i="25"/>
  <c r="F1430" i="25"/>
  <c r="F1431" i="25"/>
  <c r="F1432" i="25"/>
  <c r="F1433" i="25"/>
  <c r="F1434" i="25"/>
  <c r="F1435" i="25"/>
  <c r="F1436" i="25"/>
  <c r="F1437" i="25"/>
  <c r="F1438" i="25"/>
  <c r="F1439" i="25"/>
  <c r="F1440" i="25"/>
  <c r="F1441" i="25"/>
  <c r="F1442" i="25"/>
  <c r="F1443" i="25"/>
  <c r="F1444" i="25"/>
  <c r="F1445" i="25"/>
  <c r="F1446" i="25"/>
  <c r="F1447" i="25"/>
  <c r="F1448" i="25"/>
  <c r="F1449" i="25"/>
  <c r="F1450" i="25"/>
  <c r="F1451" i="25"/>
  <c r="F1452" i="25"/>
  <c r="F1453" i="25"/>
  <c r="F1454" i="25"/>
  <c r="F1455" i="25"/>
  <c r="F1456" i="25"/>
  <c r="F1457" i="25"/>
  <c r="F1458" i="25"/>
  <c r="F1459" i="25"/>
  <c r="F1460" i="25"/>
  <c r="F1461" i="25"/>
  <c r="F1462" i="25"/>
  <c r="F1463" i="25"/>
  <c r="F1464" i="25"/>
  <c r="F1465" i="25"/>
  <c r="F1466" i="25"/>
  <c r="F1467" i="25"/>
  <c r="F1468" i="25"/>
  <c r="F1469" i="25"/>
  <c r="F1470" i="25"/>
  <c r="F1471" i="25"/>
  <c r="F1472" i="25"/>
  <c r="F1473" i="25"/>
  <c r="F1474" i="25"/>
  <c r="F1475" i="25"/>
  <c r="F1476" i="25"/>
  <c r="F1477" i="25"/>
  <c r="F1478" i="25"/>
  <c r="F1479" i="25"/>
  <c r="F1480" i="25"/>
  <c r="F1481" i="25"/>
  <c r="F1482" i="25"/>
  <c r="F1483" i="25"/>
  <c r="F1484" i="25"/>
  <c r="F1485" i="25"/>
  <c r="F1486" i="25"/>
  <c r="F1487" i="25"/>
  <c r="F1488" i="25"/>
  <c r="F1489" i="25"/>
  <c r="F1490" i="25"/>
  <c r="F1491" i="25"/>
  <c r="F1492" i="25"/>
  <c r="F1493" i="25"/>
  <c r="F1494" i="25"/>
  <c r="F1495" i="25"/>
  <c r="F1496" i="25"/>
  <c r="F1497" i="25"/>
  <c r="F1498" i="25"/>
  <c r="F1499" i="25"/>
  <c r="F1500" i="25"/>
  <c r="F1501" i="25"/>
  <c r="F1502" i="25"/>
  <c r="F1503" i="25"/>
  <c r="F1504" i="25"/>
  <c r="F1505" i="25"/>
  <c r="F1506" i="25"/>
  <c r="F1507" i="25"/>
  <c r="F1508" i="25"/>
  <c r="F1509" i="25"/>
  <c r="F1510" i="25"/>
  <c r="F1511" i="25"/>
  <c r="F1512" i="25"/>
  <c r="F1513" i="25"/>
  <c r="F1514" i="25"/>
  <c r="F1515" i="25"/>
  <c r="F1516" i="25"/>
  <c r="F1517" i="25"/>
  <c r="F1518" i="25"/>
  <c r="F1519" i="25"/>
  <c r="F1520" i="25"/>
  <c r="F1521" i="25"/>
  <c r="F1522" i="25"/>
  <c r="F1523" i="25"/>
  <c r="F1524" i="25"/>
  <c r="F1525" i="25"/>
  <c r="F1526" i="25"/>
  <c r="F1527" i="25"/>
  <c r="F1528" i="25"/>
  <c r="F1529" i="25"/>
  <c r="F1530" i="25"/>
  <c r="F1531" i="25"/>
  <c r="F1532" i="25"/>
  <c r="F1533" i="25"/>
  <c r="F1534" i="25"/>
  <c r="F1535" i="25"/>
  <c r="F1536" i="25"/>
  <c r="F1537" i="25"/>
  <c r="F1538" i="25"/>
  <c r="F1539" i="25"/>
  <c r="F1540" i="25"/>
  <c r="F1541" i="25"/>
  <c r="F1542" i="25"/>
  <c r="F1543" i="25"/>
  <c r="F1544" i="25"/>
  <c r="F1545" i="25"/>
  <c r="F1546" i="25"/>
  <c r="F1547" i="25"/>
  <c r="F1548" i="25"/>
  <c r="F1549" i="25"/>
  <c r="C3" i="25"/>
  <c r="C4" i="25"/>
  <c r="C5" i="25"/>
  <c r="C6" i="25"/>
  <c r="C7" i="25"/>
  <c r="C8" i="25"/>
  <c r="C9" i="25"/>
  <c r="C10" i="25"/>
  <c r="C11" i="25"/>
  <c r="C12" i="25"/>
  <c r="C13" i="25"/>
  <c r="C14" i="25"/>
  <c r="C15" i="25"/>
  <c r="C16" i="25"/>
  <c r="C17" i="25"/>
  <c r="C18" i="25"/>
  <c r="C19" i="25"/>
  <c r="C20" i="25"/>
  <c r="C21" i="25"/>
  <c r="C22" i="25"/>
  <c r="C23" i="25"/>
  <c r="C24" i="25"/>
  <c r="C25" i="25"/>
  <c r="C26" i="25"/>
  <c r="C27" i="25"/>
  <c r="C28" i="25"/>
  <c r="C29" i="25"/>
  <c r="C30" i="25"/>
  <c r="C31" i="25"/>
  <c r="C32" i="25"/>
  <c r="C33" i="25"/>
  <c r="C34" i="25"/>
  <c r="C35" i="25"/>
  <c r="C36" i="25"/>
  <c r="C37" i="25"/>
  <c r="C38" i="25"/>
  <c r="C39" i="25"/>
  <c r="C40" i="25"/>
  <c r="C41" i="25"/>
  <c r="C42" i="25"/>
  <c r="C43" i="25"/>
  <c r="C44" i="25"/>
  <c r="C45" i="25"/>
  <c r="C46" i="25"/>
  <c r="C47" i="25"/>
  <c r="C48" i="25"/>
  <c r="C49" i="25"/>
  <c r="C50" i="25"/>
  <c r="C51" i="25"/>
  <c r="C52" i="25"/>
  <c r="C53" i="25"/>
  <c r="C54" i="25"/>
  <c r="C55" i="25"/>
  <c r="C56" i="25"/>
  <c r="C57" i="25"/>
  <c r="C58" i="25"/>
  <c r="C59" i="25"/>
  <c r="C60" i="25"/>
  <c r="C61" i="25"/>
  <c r="C62" i="25"/>
  <c r="C63" i="25"/>
  <c r="C64" i="25"/>
  <c r="C65" i="25"/>
  <c r="C66" i="25"/>
  <c r="C67" i="25"/>
  <c r="C68" i="25"/>
  <c r="C69" i="25"/>
  <c r="C70" i="25"/>
  <c r="C71" i="25"/>
  <c r="C72" i="25"/>
  <c r="C73" i="25"/>
  <c r="C74" i="25"/>
  <c r="C75" i="25"/>
  <c r="C76" i="25"/>
  <c r="C77" i="25"/>
  <c r="C78" i="25"/>
  <c r="C79" i="25"/>
  <c r="C80" i="25"/>
  <c r="C81" i="25"/>
  <c r="C82" i="25"/>
  <c r="C83" i="25"/>
  <c r="C84" i="25"/>
  <c r="C85" i="25"/>
  <c r="C86" i="25"/>
  <c r="C87" i="25"/>
  <c r="C88" i="25"/>
  <c r="C89" i="25"/>
  <c r="C90" i="25"/>
  <c r="C91" i="25"/>
  <c r="C92" i="25"/>
  <c r="C93" i="25"/>
  <c r="C94" i="25"/>
  <c r="C95" i="25"/>
  <c r="C96" i="25"/>
  <c r="C97" i="25"/>
  <c r="C98" i="25"/>
  <c r="C99" i="25"/>
  <c r="C100" i="25"/>
  <c r="C101" i="25"/>
  <c r="C102" i="25"/>
  <c r="C103" i="25"/>
  <c r="C104" i="25"/>
  <c r="C105" i="25"/>
  <c r="C106" i="25"/>
  <c r="C107" i="25"/>
  <c r="C108" i="25"/>
  <c r="C109" i="25"/>
  <c r="C110" i="25"/>
  <c r="C111" i="25"/>
  <c r="C112" i="25"/>
  <c r="C113" i="25"/>
  <c r="C114" i="25"/>
  <c r="C115" i="25"/>
  <c r="C116" i="25"/>
  <c r="C117" i="25"/>
  <c r="C118" i="25"/>
  <c r="C119" i="25"/>
  <c r="C120" i="25"/>
  <c r="C121" i="25"/>
  <c r="C122" i="25"/>
  <c r="C123" i="25"/>
  <c r="C124" i="25"/>
  <c r="C125" i="25"/>
  <c r="C126" i="25"/>
  <c r="C127" i="25"/>
  <c r="C128" i="25"/>
  <c r="C129" i="25"/>
  <c r="C130" i="25"/>
  <c r="C131" i="25"/>
  <c r="C132" i="25"/>
  <c r="C133" i="25"/>
  <c r="C134" i="25"/>
  <c r="C135" i="25"/>
  <c r="C136" i="25"/>
  <c r="C137" i="25"/>
  <c r="C138" i="25"/>
  <c r="C139" i="25"/>
  <c r="C140" i="25"/>
  <c r="C141" i="25"/>
  <c r="C142" i="25"/>
  <c r="C143" i="25"/>
  <c r="C144" i="25"/>
  <c r="C145" i="25"/>
  <c r="C146" i="25"/>
  <c r="C147" i="25"/>
  <c r="C148" i="25"/>
  <c r="C149" i="25"/>
  <c r="C150" i="25"/>
  <c r="C151" i="25"/>
  <c r="C152" i="25"/>
  <c r="C153" i="25"/>
  <c r="C154" i="25"/>
  <c r="C155" i="25"/>
  <c r="C156" i="25"/>
  <c r="C157" i="25"/>
  <c r="C158" i="25"/>
  <c r="C159" i="25"/>
  <c r="C160" i="25"/>
  <c r="C161" i="25"/>
  <c r="C162" i="25"/>
  <c r="C163" i="25"/>
  <c r="C164" i="25"/>
  <c r="C165" i="25"/>
  <c r="C166" i="25"/>
  <c r="C167" i="25"/>
  <c r="C168" i="25"/>
  <c r="C169" i="25"/>
  <c r="C170" i="25"/>
  <c r="C171" i="25"/>
  <c r="C172" i="25"/>
  <c r="C173" i="25"/>
  <c r="C174" i="25"/>
  <c r="C175" i="25"/>
  <c r="C176" i="25"/>
  <c r="C177" i="25"/>
  <c r="C178" i="25"/>
  <c r="C179" i="25"/>
  <c r="C180" i="25"/>
  <c r="C181" i="25"/>
  <c r="C182" i="25"/>
  <c r="C183" i="25"/>
  <c r="C184" i="25"/>
  <c r="C185" i="25"/>
  <c r="C186" i="25"/>
  <c r="C187" i="25"/>
  <c r="C188" i="25"/>
  <c r="C189" i="25"/>
  <c r="C190" i="25"/>
  <c r="C191" i="25"/>
  <c r="C192" i="25"/>
  <c r="C193" i="25"/>
  <c r="C194" i="25"/>
  <c r="C195" i="25"/>
  <c r="C196" i="25"/>
  <c r="C197" i="25"/>
  <c r="C198" i="25"/>
  <c r="C199" i="25"/>
  <c r="C200" i="25"/>
  <c r="C201" i="25"/>
  <c r="C202" i="25"/>
  <c r="C203" i="25"/>
  <c r="C204" i="25"/>
  <c r="C205" i="25"/>
  <c r="C206" i="25"/>
  <c r="C207" i="25"/>
  <c r="C208" i="25"/>
  <c r="C209" i="25"/>
  <c r="C210" i="25"/>
  <c r="C211" i="25"/>
  <c r="C212" i="25"/>
  <c r="C213" i="25"/>
  <c r="C214" i="25"/>
  <c r="C215" i="25"/>
  <c r="C216" i="25"/>
  <c r="C217" i="25"/>
  <c r="C218" i="25"/>
  <c r="C219" i="25"/>
  <c r="C220" i="25"/>
  <c r="C221" i="25"/>
  <c r="C222" i="25"/>
  <c r="C223" i="25"/>
  <c r="C224" i="25"/>
  <c r="C225" i="25"/>
  <c r="C226" i="25"/>
  <c r="C227" i="25"/>
  <c r="C228" i="25"/>
  <c r="C229" i="25"/>
  <c r="C230" i="25"/>
  <c r="C231" i="25"/>
  <c r="C232" i="25"/>
  <c r="C233" i="25"/>
  <c r="C234" i="25"/>
  <c r="C235" i="25"/>
  <c r="C236" i="25"/>
  <c r="C237" i="25"/>
  <c r="C238" i="25"/>
  <c r="C239" i="25"/>
  <c r="C240" i="25"/>
  <c r="C241" i="25"/>
  <c r="C242" i="25"/>
  <c r="C243" i="25"/>
  <c r="C244" i="25"/>
  <c r="C245" i="25"/>
  <c r="C246" i="25"/>
  <c r="C247" i="25"/>
  <c r="C248" i="25"/>
  <c r="C249" i="25"/>
  <c r="C250" i="25"/>
  <c r="C251" i="25"/>
  <c r="C252" i="25"/>
  <c r="C253" i="25"/>
  <c r="C254" i="25"/>
  <c r="C255" i="25"/>
  <c r="C256" i="25"/>
  <c r="C257" i="25"/>
  <c r="C258" i="25"/>
  <c r="C259" i="25"/>
  <c r="C260" i="25"/>
  <c r="C261" i="25"/>
  <c r="C262" i="25"/>
  <c r="C263" i="25"/>
  <c r="C264" i="25"/>
  <c r="C265" i="25"/>
  <c r="C266" i="25"/>
  <c r="C267" i="25"/>
  <c r="C268" i="25"/>
  <c r="C269" i="25"/>
  <c r="C270" i="25"/>
  <c r="C271" i="25"/>
  <c r="C272" i="25"/>
  <c r="C273" i="25"/>
  <c r="C274" i="25"/>
  <c r="C275" i="25"/>
  <c r="C276" i="25"/>
  <c r="C277" i="25"/>
  <c r="C278" i="25"/>
  <c r="C279" i="25"/>
  <c r="C280" i="25"/>
  <c r="C281" i="25"/>
  <c r="C282" i="25"/>
  <c r="C283" i="25"/>
  <c r="C284" i="25"/>
  <c r="C285" i="25"/>
  <c r="C286" i="25"/>
  <c r="C287" i="25"/>
  <c r="C288" i="25"/>
  <c r="C289" i="25"/>
  <c r="C290" i="25"/>
  <c r="C291" i="25"/>
  <c r="C292" i="25"/>
  <c r="C293" i="25"/>
  <c r="C294" i="25"/>
  <c r="C295" i="25"/>
  <c r="C296" i="25"/>
  <c r="C297" i="25"/>
  <c r="C298" i="25"/>
  <c r="C299" i="25"/>
  <c r="C300" i="25"/>
  <c r="C301" i="25"/>
  <c r="C302" i="25"/>
  <c r="C303" i="25"/>
  <c r="C304" i="25"/>
  <c r="C305" i="25"/>
  <c r="C306" i="25"/>
  <c r="C307" i="25"/>
  <c r="C308" i="25"/>
  <c r="C309" i="25"/>
  <c r="C310" i="25"/>
  <c r="C311" i="25"/>
  <c r="C312" i="25"/>
  <c r="C313" i="25"/>
  <c r="C314" i="25"/>
  <c r="C315" i="25"/>
  <c r="C316" i="25"/>
  <c r="C317" i="25"/>
  <c r="C318" i="25"/>
  <c r="C319" i="25"/>
  <c r="C320" i="25"/>
  <c r="C321" i="25"/>
  <c r="C322" i="25"/>
  <c r="C323" i="25"/>
  <c r="C324" i="25"/>
  <c r="C325" i="25"/>
  <c r="C326" i="25"/>
  <c r="C327" i="25"/>
  <c r="C328" i="25"/>
  <c r="C329" i="25"/>
  <c r="C330" i="25"/>
  <c r="C331" i="25"/>
  <c r="C332" i="25"/>
  <c r="C333" i="25"/>
  <c r="C334" i="25"/>
  <c r="C335" i="25"/>
  <c r="C336" i="25"/>
  <c r="C337" i="25"/>
  <c r="C338" i="25"/>
  <c r="C339" i="25"/>
  <c r="C340" i="25"/>
  <c r="C341" i="25"/>
  <c r="C342" i="25"/>
  <c r="C343" i="25"/>
  <c r="C344" i="25"/>
  <c r="C345" i="25"/>
  <c r="C346" i="25"/>
  <c r="C347" i="25"/>
  <c r="C348" i="25"/>
  <c r="C349" i="25"/>
  <c r="C350" i="25"/>
  <c r="C351" i="25"/>
  <c r="C352" i="25"/>
  <c r="C353" i="25"/>
  <c r="C354" i="25"/>
  <c r="C355" i="25"/>
  <c r="C356" i="25"/>
  <c r="C357" i="25"/>
  <c r="C358" i="25"/>
  <c r="C359" i="25"/>
  <c r="C360" i="25"/>
  <c r="C361" i="25"/>
  <c r="C362" i="25"/>
  <c r="C363" i="25"/>
  <c r="C364" i="25"/>
  <c r="C365" i="25"/>
  <c r="C366" i="25"/>
  <c r="C367" i="25"/>
  <c r="C368" i="25"/>
  <c r="C369" i="25"/>
  <c r="C370" i="25"/>
  <c r="C371" i="25"/>
  <c r="C372" i="25"/>
  <c r="C373" i="25"/>
  <c r="C374" i="25"/>
  <c r="C375" i="25"/>
  <c r="C376" i="25"/>
  <c r="C377" i="25"/>
  <c r="C378" i="25"/>
  <c r="C379" i="25"/>
  <c r="C380" i="25"/>
  <c r="C381" i="25"/>
  <c r="C382" i="25"/>
  <c r="C383" i="25"/>
  <c r="C384" i="25"/>
  <c r="C385" i="25"/>
  <c r="C386" i="25"/>
  <c r="C387" i="25"/>
  <c r="C388" i="25"/>
  <c r="C389" i="25"/>
  <c r="C390" i="25"/>
  <c r="C391" i="25"/>
  <c r="C392" i="25"/>
  <c r="C393" i="25"/>
  <c r="C394" i="25"/>
  <c r="C395" i="25"/>
  <c r="C396" i="25"/>
  <c r="C397" i="25"/>
  <c r="C398" i="25"/>
  <c r="C399" i="25"/>
  <c r="C400" i="25"/>
  <c r="C401" i="25"/>
  <c r="C402" i="25"/>
  <c r="C403" i="25"/>
  <c r="C404" i="25"/>
  <c r="C405" i="25"/>
  <c r="C406" i="25"/>
  <c r="C407" i="25"/>
  <c r="C408" i="25"/>
  <c r="C409" i="25"/>
  <c r="C410" i="25"/>
  <c r="C411" i="25"/>
  <c r="C412" i="25"/>
  <c r="C413" i="25"/>
  <c r="C414" i="25"/>
  <c r="C415" i="25"/>
  <c r="C416" i="25"/>
  <c r="C417" i="25"/>
  <c r="C418" i="25"/>
  <c r="C419" i="25"/>
  <c r="C420" i="25"/>
  <c r="C421" i="25"/>
  <c r="C422" i="25"/>
  <c r="C423" i="25"/>
  <c r="C424" i="25"/>
  <c r="C425" i="25"/>
  <c r="C426" i="25"/>
  <c r="C427" i="25"/>
  <c r="C428" i="25"/>
  <c r="C429" i="25"/>
  <c r="C430" i="25"/>
  <c r="C431" i="25"/>
  <c r="C432" i="25"/>
  <c r="C433" i="25"/>
  <c r="C434" i="25"/>
  <c r="C435" i="25"/>
  <c r="C436" i="25"/>
  <c r="C437" i="25"/>
  <c r="C438" i="25"/>
  <c r="C439" i="25"/>
  <c r="C440" i="25"/>
  <c r="C441" i="25"/>
  <c r="C442" i="25"/>
  <c r="C443" i="25"/>
  <c r="C444" i="25"/>
  <c r="C445" i="25"/>
  <c r="C446" i="25"/>
  <c r="C447" i="25"/>
  <c r="C448" i="25"/>
  <c r="C449" i="25"/>
  <c r="C450" i="25"/>
  <c r="C451" i="25"/>
  <c r="C452" i="25"/>
  <c r="C453" i="25"/>
  <c r="C454" i="25"/>
  <c r="C455" i="25"/>
  <c r="C456" i="25"/>
  <c r="C457" i="25"/>
  <c r="C458" i="25"/>
  <c r="C459" i="25"/>
  <c r="C460" i="25"/>
  <c r="C461" i="25"/>
  <c r="C462" i="25"/>
  <c r="C463" i="25"/>
  <c r="C464" i="25"/>
  <c r="C465" i="25"/>
  <c r="C466" i="25"/>
  <c r="C467" i="25"/>
  <c r="C468" i="25"/>
  <c r="C469" i="25"/>
  <c r="C470" i="25"/>
  <c r="C471" i="25"/>
  <c r="C472" i="25"/>
  <c r="C473" i="25"/>
  <c r="C474" i="25"/>
  <c r="C475" i="25"/>
  <c r="C476" i="25"/>
  <c r="C477" i="25"/>
  <c r="C478" i="25"/>
  <c r="C479" i="25"/>
  <c r="C480" i="25"/>
  <c r="C481" i="25"/>
  <c r="C482" i="25"/>
  <c r="C483" i="25"/>
  <c r="C484" i="25"/>
  <c r="C485" i="25"/>
  <c r="C486" i="25"/>
  <c r="C487" i="25"/>
  <c r="C488" i="25"/>
  <c r="C489" i="25"/>
  <c r="C490" i="25"/>
  <c r="C491" i="25"/>
  <c r="C492" i="25"/>
  <c r="C493" i="25"/>
  <c r="C494" i="25"/>
  <c r="C495" i="25"/>
  <c r="C496" i="25"/>
  <c r="C497" i="25"/>
  <c r="C498" i="25"/>
  <c r="C499" i="25"/>
  <c r="C500" i="25"/>
  <c r="C501" i="25"/>
  <c r="C502" i="25"/>
  <c r="C503" i="25"/>
  <c r="C504" i="25"/>
  <c r="C505" i="25"/>
  <c r="C506" i="25"/>
  <c r="C507" i="25"/>
  <c r="C508" i="25"/>
  <c r="C509" i="25"/>
  <c r="C510" i="25"/>
  <c r="C511" i="25"/>
  <c r="C512" i="25"/>
  <c r="C513" i="25"/>
  <c r="C514" i="25"/>
  <c r="C515" i="25"/>
  <c r="C516" i="25"/>
  <c r="C517" i="25"/>
  <c r="C518" i="25"/>
  <c r="C519" i="25"/>
  <c r="C520" i="25"/>
  <c r="C521" i="25"/>
  <c r="C522" i="25"/>
  <c r="C523" i="25"/>
  <c r="C524" i="25"/>
  <c r="C525" i="25"/>
  <c r="C526" i="25"/>
  <c r="C527" i="25"/>
  <c r="C528" i="25"/>
  <c r="C529" i="25"/>
  <c r="C530" i="25"/>
  <c r="C531" i="25"/>
  <c r="C532" i="25"/>
  <c r="C533" i="25"/>
  <c r="C534" i="25"/>
  <c r="C535" i="25"/>
  <c r="C536" i="25"/>
  <c r="C537" i="25"/>
  <c r="C538" i="25"/>
  <c r="C539" i="25"/>
  <c r="C540" i="25"/>
  <c r="C541" i="25"/>
  <c r="C542" i="25"/>
  <c r="C543" i="25"/>
  <c r="C544" i="25"/>
  <c r="C545" i="25"/>
  <c r="C546" i="25"/>
  <c r="C547" i="25"/>
  <c r="C548" i="25"/>
  <c r="C549" i="25"/>
  <c r="C550" i="25"/>
  <c r="C551" i="25"/>
  <c r="C552" i="25"/>
  <c r="C553" i="25"/>
  <c r="C554" i="25"/>
  <c r="C555" i="25"/>
  <c r="C556" i="25"/>
  <c r="C557" i="25"/>
  <c r="C558" i="25"/>
  <c r="C559" i="25"/>
  <c r="C560" i="25"/>
  <c r="C561" i="25"/>
  <c r="C562" i="25"/>
  <c r="C563" i="25"/>
  <c r="C564" i="25"/>
  <c r="C565" i="25"/>
  <c r="C566" i="25"/>
  <c r="C567" i="25"/>
  <c r="C568" i="25"/>
  <c r="C569" i="25"/>
  <c r="C570" i="25"/>
  <c r="C571" i="25"/>
  <c r="C572" i="25"/>
  <c r="C573" i="25"/>
  <c r="C574" i="25"/>
  <c r="C575" i="25"/>
  <c r="C576" i="25"/>
  <c r="C577" i="25"/>
  <c r="C578" i="25"/>
  <c r="C579" i="25"/>
  <c r="C580" i="25"/>
  <c r="C581" i="25"/>
  <c r="C582" i="25"/>
  <c r="C583" i="25"/>
  <c r="C584" i="25"/>
  <c r="C585" i="25"/>
  <c r="C586" i="25"/>
  <c r="C587" i="25"/>
  <c r="C588" i="25"/>
  <c r="C589" i="25"/>
  <c r="C590" i="25"/>
  <c r="C591" i="25"/>
  <c r="C592" i="25"/>
  <c r="C593" i="25"/>
  <c r="C594" i="25"/>
  <c r="C595" i="25"/>
  <c r="C596" i="25"/>
  <c r="C597" i="25"/>
  <c r="C598" i="25"/>
  <c r="C599" i="25"/>
  <c r="C600" i="25"/>
  <c r="C601" i="25"/>
  <c r="C602" i="25"/>
  <c r="C603" i="25"/>
  <c r="C604" i="25"/>
  <c r="C605" i="25"/>
  <c r="C606" i="25"/>
  <c r="C607" i="25"/>
  <c r="C608" i="25"/>
  <c r="C609" i="25"/>
  <c r="C610" i="25"/>
  <c r="C611" i="25"/>
  <c r="C612" i="25"/>
  <c r="C613" i="25"/>
  <c r="C614" i="25"/>
  <c r="C615" i="25"/>
  <c r="C616" i="25"/>
  <c r="C617" i="25"/>
  <c r="C618" i="25"/>
  <c r="C619" i="25"/>
  <c r="C620" i="25"/>
  <c r="C621" i="25"/>
  <c r="C622" i="25"/>
  <c r="C623" i="25"/>
  <c r="C624" i="25"/>
  <c r="C625" i="25"/>
  <c r="C626" i="25"/>
  <c r="C627" i="25"/>
  <c r="C628" i="25"/>
  <c r="C629" i="25"/>
  <c r="C630" i="25"/>
  <c r="C631" i="25"/>
  <c r="C632" i="25"/>
  <c r="C633" i="25"/>
  <c r="C634" i="25"/>
  <c r="C635" i="25"/>
  <c r="C636" i="25"/>
  <c r="C637" i="25"/>
  <c r="C638" i="25"/>
  <c r="C639" i="25"/>
  <c r="C640" i="25"/>
  <c r="C641" i="25"/>
  <c r="C642" i="25"/>
  <c r="C643" i="25"/>
  <c r="C644" i="25"/>
  <c r="C645" i="25"/>
  <c r="C646" i="25"/>
  <c r="C647" i="25"/>
  <c r="C648" i="25"/>
  <c r="C649" i="25"/>
  <c r="C650" i="25"/>
  <c r="C651" i="25"/>
  <c r="C652" i="25"/>
  <c r="C653" i="25"/>
  <c r="C654" i="25"/>
  <c r="C655" i="25"/>
  <c r="C656" i="25"/>
  <c r="C657" i="25"/>
  <c r="C658" i="25"/>
  <c r="C659" i="25"/>
  <c r="C660" i="25"/>
  <c r="C661" i="25"/>
  <c r="C662" i="25"/>
  <c r="C663" i="25"/>
  <c r="C664" i="25"/>
  <c r="C665" i="25"/>
  <c r="C666" i="25"/>
  <c r="C667" i="25"/>
  <c r="C668" i="25"/>
  <c r="C669" i="25"/>
  <c r="C670" i="25"/>
  <c r="C671" i="25"/>
  <c r="C672" i="25"/>
  <c r="C673" i="25"/>
  <c r="C674" i="25"/>
  <c r="C675" i="25"/>
  <c r="C676" i="25"/>
  <c r="C677" i="25"/>
  <c r="C678" i="25"/>
  <c r="C679" i="25"/>
  <c r="C680" i="25"/>
  <c r="C681" i="25"/>
  <c r="C682" i="25"/>
  <c r="C683" i="25"/>
  <c r="C684" i="25"/>
  <c r="C685" i="25"/>
  <c r="C686" i="25"/>
  <c r="C687" i="25"/>
  <c r="C688" i="25"/>
  <c r="C689" i="25"/>
  <c r="C690" i="25"/>
  <c r="C691" i="25"/>
  <c r="C692" i="25"/>
  <c r="C693" i="25"/>
  <c r="C694" i="25"/>
  <c r="C695" i="25"/>
  <c r="C696" i="25"/>
  <c r="C697" i="25"/>
  <c r="C698" i="25"/>
  <c r="C699" i="25"/>
  <c r="C700" i="25"/>
  <c r="C701" i="25"/>
  <c r="C702" i="25"/>
  <c r="C703" i="25"/>
  <c r="C704" i="25"/>
  <c r="C705" i="25"/>
  <c r="C706" i="25"/>
  <c r="C707" i="25"/>
  <c r="C708" i="25"/>
  <c r="C709" i="25"/>
  <c r="C710" i="25"/>
  <c r="C711" i="25"/>
  <c r="C712" i="25"/>
  <c r="C713" i="25"/>
  <c r="C714" i="25"/>
  <c r="C715" i="25"/>
  <c r="C716" i="25"/>
  <c r="C717" i="25"/>
  <c r="C718" i="25"/>
  <c r="C719" i="25"/>
  <c r="C720" i="25"/>
  <c r="C721" i="25"/>
  <c r="C722" i="25"/>
  <c r="C723" i="25"/>
  <c r="C724" i="25"/>
  <c r="C725" i="25"/>
  <c r="C726" i="25"/>
  <c r="C727" i="25"/>
  <c r="C728" i="25"/>
  <c r="C729" i="25"/>
  <c r="C730" i="25"/>
  <c r="C731" i="25"/>
  <c r="C732" i="25"/>
  <c r="C733" i="25"/>
  <c r="C734" i="25"/>
  <c r="C735" i="25"/>
  <c r="C736" i="25"/>
  <c r="C737" i="25"/>
  <c r="C738" i="25"/>
  <c r="C739" i="25"/>
  <c r="C740" i="25"/>
  <c r="C741" i="25"/>
  <c r="C742" i="25"/>
  <c r="C743" i="25"/>
  <c r="C744" i="25"/>
  <c r="C745" i="25"/>
  <c r="C746" i="25"/>
  <c r="C747" i="25"/>
  <c r="C748" i="25"/>
  <c r="C749" i="25"/>
  <c r="C750" i="25"/>
  <c r="C751" i="25"/>
  <c r="C752" i="25"/>
  <c r="C753" i="25"/>
  <c r="C754" i="25"/>
  <c r="C755" i="25"/>
  <c r="C756" i="25"/>
  <c r="C757" i="25"/>
  <c r="C758" i="25"/>
  <c r="C759" i="25"/>
  <c r="C760" i="25"/>
  <c r="C761" i="25"/>
  <c r="C762" i="25"/>
  <c r="C763" i="25"/>
  <c r="C764" i="25"/>
  <c r="C765" i="25"/>
  <c r="C766" i="25"/>
  <c r="C767" i="25"/>
  <c r="C768" i="25"/>
  <c r="C769" i="25"/>
  <c r="C770" i="25"/>
  <c r="C771" i="25"/>
  <c r="C772" i="25"/>
  <c r="C773" i="25"/>
  <c r="C774" i="25"/>
  <c r="C775" i="25"/>
  <c r="C776" i="25"/>
  <c r="C777" i="25"/>
  <c r="C778" i="25"/>
  <c r="C779" i="25"/>
  <c r="C780" i="25"/>
  <c r="C781" i="25"/>
  <c r="C782" i="25"/>
  <c r="C783" i="25"/>
  <c r="C784" i="25"/>
  <c r="C785" i="25"/>
  <c r="C786" i="25"/>
  <c r="C787" i="25"/>
  <c r="C788" i="25"/>
  <c r="C789" i="25"/>
  <c r="C790" i="25"/>
  <c r="C791" i="25"/>
  <c r="C792" i="25"/>
  <c r="C793" i="25"/>
  <c r="C794" i="25"/>
  <c r="C795" i="25"/>
  <c r="C796" i="25"/>
  <c r="C797" i="25"/>
  <c r="C798" i="25"/>
  <c r="C799" i="25"/>
  <c r="C800" i="25"/>
  <c r="C801" i="25"/>
  <c r="C802" i="25"/>
  <c r="C803" i="25"/>
  <c r="C804" i="25"/>
  <c r="C805" i="25"/>
  <c r="C806" i="25"/>
  <c r="C807" i="25"/>
  <c r="C808" i="25"/>
  <c r="C809" i="25"/>
  <c r="C810" i="25"/>
  <c r="C811" i="25"/>
  <c r="C812" i="25"/>
  <c r="C813" i="25"/>
  <c r="C814" i="25"/>
  <c r="C815" i="25"/>
  <c r="C816" i="25"/>
  <c r="C817" i="25"/>
  <c r="C818" i="25"/>
  <c r="C819" i="25"/>
  <c r="C820" i="25"/>
  <c r="C821" i="25"/>
  <c r="C822" i="25"/>
  <c r="C823" i="25"/>
  <c r="C824" i="25"/>
  <c r="C825" i="25"/>
  <c r="C826" i="25"/>
  <c r="C827" i="25"/>
  <c r="C828" i="25"/>
  <c r="C829" i="25"/>
  <c r="C830" i="25"/>
  <c r="C831" i="25"/>
  <c r="C832" i="25"/>
  <c r="C833" i="25"/>
  <c r="C834" i="25"/>
  <c r="C835" i="25"/>
  <c r="C836" i="25"/>
  <c r="C837" i="25"/>
  <c r="C838" i="25"/>
  <c r="C839" i="25"/>
  <c r="C840" i="25"/>
  <c r="C841" i="25"/>
  <c r="C842" i="25"/>
  <c r="C843" i="25"/>
  <c r="C844" i="25"/>
  <c r="C845" i="25"/>
  <c r="C846" i="25"/>
  <c r="C847" i="25"/>
  <c r="C848" i="25"/>
  <c r="C849" i="25"/>
  <c r="C850" i="25"/>
  <c r="C851" i="25"/>
  <c r="C852" i="25"/>
  <c r="C853" i="25"/>
  <c r="C854" i="25"/>
  <c r="C855" i="25"/>
  <c r="C856" i="25"/>
  <c r="C857" i="25"/>
  <c r="C858" i="25"/>
  <c r="C859" i="25"/>
  <c r="C860" i="25"/>
  <c r="C861" i="25"/>
  <c r="C862" i="25"/>
  <c r="C863" i="25"/>
  <c r="C864" i="25"/>
  <c r="C865" i="25"/>
  <c r="C866" i="25"/>
  <c r="C867" i="25"/>
  <c r="C868" i="25"/>
  <c r="C869" i="25"/>
  <c r="C870" i="25"/>
  <c r="C871" i="25"/>
  <c r="C872" i="25"/>
  <c r="C873" i="25"/>
  <c r="C874" i="25"/>
  <c r="C875" i="25"/>
  <c r="C876" i="25"/>
  <c r="C877" i="25"/>
  <c r="C878" i="25"/>
  <c r="C879" i="25"/>
  <c r="C880" i="25"/>
  <c r="C881" i="25"/>
  <c r="C882" i="25"/>
  <c r="C883" i="25"/>
  <c r="C884" i="25"/>
  <c r="C885" i="25"/>
  <c r="C886" i="25"/>
  <c r="C887" i="25"/>
  <c r="C888" i="25"/>
  <c r="C889" i="25"/>
  <c r="C890" i="25"/>
  <c r="C891" i="25"/>
  <c r="C892" i="25"/>
  <c r="C893" i="25"/>
  <c r="C894" i="25"/>
  <c r="C895" i="25"/>
  <c r="C896" i="25"/>
  <c r="C897" i="25"/>
  <c r="C898" i="25"/>
  <c r="C899" i="25"/>
  <c r="C900" i="25"/>
  <c r="C901" i="25"/>
  <c r="C902" i="25"/>
  <c r="C903" i="25"/>
  <c r="C904" i="25"/>
  <c r="C905" i="25"/>
  <c r="C906" i="25"/>
  <c r="C907" i="25"/>
  <c r="C908" i="25"/>
  <c r="C909" i="25"/>
  <c r="C910" i="25"/>
  <c r="C911" i="25"/>
  <c r="C912" i="25"/>
  <c r="C913" i="25"/>
  <c r="C914" i="25"/>
  <c r="C915" i="25"/>
  <c r="C916" i="25"/>
  <c r="C917" i="25"/>
  <c r="C918" i="25"/>
  <c r="C919" i="25"/>
  <c r="C920" i="25"/>
  <c r="C921" i="25"/>
  <c r="C922" i="25"/>
  <c r="C923" i="25"/>
  <c r="C924" i="25"/>
  <c r="C925" i="25"/>
  <c r="C926" i="25"/>
  <c r="C927" i="25"/>
  <c r="C928" i="25"/>
  <c r="C929" i="25"/>
  <c r="C930" i="25"/>
  <c r="C931" i="25"/>
  <c r="C932" i="25"/>
  <c r="C933" i="25"/>
  <c r="C934" i="25"/>
  <c r="C935" i="25"/>
  <c r="C936" i="25"/>
  <c r="C937" i="25"/>
  <c r="C938" i="25"/>
  <c r="C939" i="25"/>
  <c r="C940" i="25"/>
  <c r="C941" i="25"/>
  <c r="C942" i="25"/>
  <c r="C943" i="25"/>
  <c r="C944" i="25"/>
  <c r="C945" i="25"/>
  <c r="C946" i="25"/>
  <c r="C947" i="25"/>
  <c r="C948" i="25"/>
  <c r="C949" i="25"/>
  <c r="C950" i="25"/>
  <c r="C951" i="25"/>
  <c r="C952" i="25"/>
  <c r="C953" i="25"/>
  <c r="C954" i="25"/>
  <c r="C955" i="25"/>
  <c r="C956" i="25"/>
  <c r="C957" i="25"/>
  <c r="C958" i="25"/>
  <c r="C959" i="25"/>
  <c r="C960" i="25"/>
  <c r="C961" i="25"/>
  <c r="C962" i="25"/>
  <c r="C963" i="25"/>
  <c r="C964" i="25"/>
  <c r="C965" i="25"/>
  <c r="C966" i="25"/>
  <c r="C967" i="25"/>
  <c r="C968" i="25"/>
  <c r="C969" i="25"/>
  <c r="C970" i="25"/>
  <c r="C971" i="25"/>
  <c r="C972" i="25"/>
  <c r="C973" i="25"/>
  <c r="C974" i="25"/>
  <c r="C975" i="25"/>
  <c r="C976" i="25"/>
  <c r="C977" i="25"/>
  <c r="C978" i="25"/>
  <c r="C979" i="25"/>
  <c r="C980" i="25"/>
  <c r="C981" i="25"/>
  <c r="C982" i="25"/>
  <c r="C983" i="25"/>
  <c r="C984" i="25"/>
  <c r="C985" i="25"/>
  <c r="C986" i="25"/>
  <c r="C987" i="25"/>
  <c r="C988" i="25"/>
  <c r="C989" i="25"/>
  <c r="C990" i="25"/>
  <c r="C991" i="25"/>
  <c r="C992" i="25"/>
  <c r="C993" i="25"/>
  <c r="C994" i="25"/>
  <c r="C995" i="25"/>
  <c r="C996" i="25"/>
  <c r="C997" i="25"/>
  <c r="C998" i="25"/>
  <c r="C999" i="25"/>
  <c r="C1000" i="25"/>
  <c r="C1001" i="25"/>
  <c r="C1002" i="25"/>
  <c r="C1003" i="25"/>
  <c r="C1004" i="25"/>
  <c r="C1005" i="25"/>
  <c r="C1006" i="25"/>
  <c r="C1007" i="25"/>
  <c r="C1008" i="25"/>
  <c r="C1009" i="25"/>
  <c r="C1010" i="25"/>
  <c r="C1011" i="25"/>
  <c r="C1012" i="25"/>
  <c r="C1013" i="25"/>
  <c r="C1014" i="25"/>
  <c r="C1015" i="25"/>
  <c r="C1016" i="25"/>
  <c r="C1017" i="25"/>
  <c r="C1018" i="25"/>
  <c r="C1019" i="25"/>
  <c r="C1020" i="25"/>
  <c r="C1021" i="25"/>
  <c r="C1022" i="25"/>
  <c r="C1023" i="25"/>
  <c r="C1024" i="25"/>
  <c r="C1025" i="25"/>
  <c r="C1026" i="25"/>
  <c r="C1027" i="25"/>
  <c r="C1028" i="25"/>
  <c r="C1029" i="25"/>
  <c r="C1030" i="25"/>
  <c r="C1031" i="25"/>
  <c r="C1032" i="25"/>
  <c r="C1033" i="25"/>
  <c r="C1034" i="25"/>
  <c r="C1035" i="25"/>
  <c r="C1036" i="25"/>
  <c r="C1037" i="25"/>
  <c r="C1038" i="25"/>
  <c r="C1039" i="25"/>
  <c r="C1040" i="25"/>
  <c r="C1041" i="25"/>
  <c r="C1042" i="25"/>
  <c r="C1043" i="25"/>
  <c r="C1044" i="25"/>
  <c r="C1045" i="25"/>
  <c r="C1046" i="25"/>
  <c r="C1047" i="25"/>
  <c r="C1048" i="25"/>
  <c r="C1049" i="25"/>
  <c r="C1050" i="25"/>
  <c r="C1051" i="25"/>
  <c r="C1052" i="25"/>
  <c r="C1053" i="25"/>
  <c r="C1054" i="25"/>
  <c r="C1055" i="25"/>
  <c r="C1056" i="25"/>
  <c r="C1057" i="25"/>
  <c r="C1058" i="25"/>
  <c r="C1059" i="25"/>
  <c r="C1060" i="25"/>
  <c r="C1061" i="25"/>
  <c r="C1062" i="25"/>
  <c r="C1063" i="25"/>
  <c r="C1064" i="25"/>
  <c r="C1065" i="25"/>
  <c r="C1066" i="25"/>
  <c r="C1067" i="25"/>
  <c r="C1068" i="25"/>
  <c r="C1069" i="25"/>
  <c r="C1070" i="25"/>
  <c r="C1071" i="25"/>
  <c r="C1072" i="25"/>
  <c r="C1073" i="25"/>
  <c r="C1074" i="25"/>
  <c r="C1075" i="25"/>
  <c r="C1076" i="25"/>
  <c r="C1077" i="25"/>
  <c r="C1078" i="25"/>
  <c r="C1079" i="25"/>
  <c r="C1080" i="25"/>
  <c r="C1081" i="25"/>
  <c r="C1082" i="25"/>
  <c r="C1083" i="25"/>
  <c r="C1084" i="25"/>
  <c r="C1085" i="25"/>
  <c r="C1086" i="25"/>
  <c r="C1087" i="25"/>
  <c r="C1088" i="25"/>
  <c r="C1089" i="25"/>
  <c r="C1090" i="25"/>
  <c r="C1091" i="25"/>
  <c r="C1092" i="25"/>
  <c r="C1093" i="25"/>
  <c r="C1094" i="25"/>
  <c r="C1095" i="25"/>
  <c r="C1096" i="25"/>
  <c r="C1097" i="25"/>
  <c r="C1098" i="25"/>
  <c r="C1099" i="25"/>
  <c r="C1100" i="25"/>
  <c r="C1101" i="25"/>
  <c r="C1102" i="25"/>
  <c r="C1103" i="25"/>
  <c r="C1104" i="25"/>
  <c r="C1105" i="25"/>
  <c r="C1106" i="25"/>
  <c r="C1107" i="25"/>
  <c r="C1108" i="25"/>
  <c r="C1109" i="25"/>
  <c r="C1110" i="25"/>
  <c r="C1111" i="25"/>
  <c r="C1112" i="25"/>
  <c r="C1113" i="25"/>
  <c r="C1114" i="25"/>
  <c r="C1115" i="25"/>
  <c r="C1116" i="25"/>
  <c r="C1117" i="25"/>
  <c r="C1118" i="25"/>
  <c r="C1119" i="25"/>
  <c r="C1120" i="25"/>
  <c r="C1121" i="25"/>
  <c r="C1122" i="25"/>
  <c r="C1123" i="25"/>
  <c r="C1124" i="25"/>
  <c r="C1125" i="25"/>
  <c r="C1126" i="25"/>
  <c r="C1127" i="25"/>
  <c r="C1128" i="25"/>
  <c r="C1129" i="25"/>
  <c r="C1130" i="25"/>
  <c r="C1131" i="25"/>
  <c r="C1132" i="25"/>
  <c r="C1133" i="25"/>
  <c r="C1134" i="25"/>
  <c r="C1135" i="25"/>
  <c r="C1136" i="25"/>
  <c r="C1137" i="25"/>
  <c r="C1138" i="25"/>
  <c r="C1139" i="25"/>
  <c r="C1140" i="25"/>
  <c r="C1141" i="25"/>
  <c r="C1142" i="25"/>
  <c r="C1143" i="25"/>
  <c r="C1144" i="25"/>
  <c r="C1145" i="25"/>
  <c r="C1146" i="25"/>
  <c r="C1147" i="25"/>
  <c r="C1148" i="25"/>
  <c r="C1149" i="25"/>
  <c r="C1150" i="25"/>
  <c r="C1151" i="25"/>
  <c r="C1152" i="25"/>
  <c r="C1153" i="25"/>
  <c r="C1154" i="25"/>
  <c r="C1155" i="25"/>
  <c r="C1156" i="25"/>
  <c r="C1157" i="25"/>
  <c r="C1158" i="25"/>
  <c r="C1159" i="25"/>
  <c r="C1160" i="25"/>
  <c r="C1161" i="25"/>
  <c r="C1162" i="25"/>
  <c r="C1163" i="25"/>
  <c r="C1164" i="25"/>
  <c r="C1165" i="25"/>
  <c r="C1166" i="25"/>
  <c r="C1167" i="25"/>
  <c r="C1168" i="25"/>
  <c r="C1169" i="25"/>
  <c r="C1170" i="25"/>
  <c r="C1171" i="25"/>
  <c r="C1172" i="25"/>
  <c r="C1173" i="25"/>
  <c r="C1174" i="25"/>
  <c r="C1175" i="25"/>
  <c r="C1176" i="25"/>
  <c r="C1177" i="25"/>
  <c r="C1178" i="25"/>
  <c r="C1179" i="25"/>
  <c r="C1180" i="25"/>
  <c r="C1181" i="25"/>
  <c r="C1182" i="25"/>
  <c r="C1183" i="25"/>
  <c r="C1184" i="25"/>
  <c r="C1185" i="25"/>
  <c r="C1186" i="25"/>
  <c r="C1187" i="25"/>
  <c r="C1188" i="25"/>
  <c r="C1189" i="25"/>
  <c r="C1190" i="25"/>
  <c r="C1191" i="25"/>
  <c r="C1192" i="25"/>
  <c r="C1193" i="25"/>
  <c r="C1194" i="25"/>
  <c r="C1195" i="25"/>
  <c r="C1196" i="25"/>
  <c r="C1197" i="25"/>
  <c r="C1198" i="25"/>
  <c r="C1199" i="25"/>
  <c r="C1200" i="25"/>
  <c r="C1201" i="25"/>
  <c r="C1202" i="25"/>
  <c r="C1203" i="25"/>
  <c r="C1204" i="25"/>
  <c r="C1205" i="25"/>
  <c r="C1206" i="25"/>
  <c r="C1207" i="25"/>
  <c r="C1208" i="25"/>
  <c r="C1209" i="25"/>
  <c r="C1210" i="25"/>
  <c r="C1211" i="25"/>
  <c r="C1212" i="25"/>
  <c r="C1213" i="25"/>
  <c r="C1214" i="25"/>
  <c r="C1215" i="25"/>
  <c r="C1216" i="25"/>
  <c r="C1217" i="25"/>
  <c r="C1218" i="25"/>
  <c r="C1219" i="25"/>
  <c r="C1220" i="25"/>
  <c r="C1221" i="25"/>
  <c r="C1222" i="25"/>
  <c r="C1223" i="25"/>
  <c r="C1224" i="25"/>
  <c r="C1225" i="25"/>
  <c r="C1226" i="25"/>
  <c r="C1227" i="25"/>
  <c r="C1228" i="25"/>
  <c r="C1229" i="25"/>
  <c r="C1230" i="25"/>
  <c r="C1231" i="25"/>
  <c r="C1232" i="25"/>
  <c r="C1233" i="25"/>
  <c r="C1234" i="25"/>
  <c r="C1235" i="25"/>
  <c r="C1236" i="25"/>
  <c r="C1237" i="25"/>
  <c r="C1238" i="25"/>
  <c r="C1239" i="25"/>
  <c r="C1240" i="25"/>
  <c r="C1241" i="25"/>
  <c r="C1242" i="25"/>
  <c r="C1243" i="25"/>
  <c r="C1244" i="25"/>
  <c r="C1245" i="25"/>
  <c r="C1246" i="25"/>
  <c r="C1247" i="25"/>
  <c r="C1248" i="25"/>
  <c r="C1249" i="25"/>
  <c r="C1250" i="25"/>
  <c r="C1251" i="25"/>
  <c r="C1252" i="25"/>
  <c r="C1253" i="25"/>
  <c r="C1254" i="25"/>
  <c r="C1255" i="25"/>
  <c r="C1256" i="25"/>
  <c r="C1257" i="25"/>
  <c r="C1258" i="25"/>
  <c r="C1259" i="25"/>
  <c r="C1260" i="25"/>
  <c r="C1261" i="25"/>
  <c r="C1262" i="25"/>
  <c r="C1263" i="25"/>
  <c r="C1264" i="25"/>
  <c r="C1265" i="25"/>
  <c r="C1266" i="25"/>
  <c r="C1267" i="25"/>
  <c r="C1268" i="25"/>
  <c r="C1269" i="25"/>
  <c r="C1270" i="25"/>
  <c r="C1271" i="25"/>
  <c r="C1272" i="25"/>
  <c r="C1273" i="25"/>
  <c r="C1274" i="25"/>
  <c r="C1275" i="25"/>
  <c r="C1276" i="25"/>
  <c r="C1277" i="25"/>
  <c r="C1278" i="25"/>
  <c r="C1279" i="25"/>
  <c r="C1280" i="25"/>
  <c r="C1281" i="25"/>
  <c r="C1282" i="25"/>
  <c r="C1283" i="25"/>
  <c r="C1284" i="25"/>
  <c r="C1285" i="25"/>
  <c r="C1286" i="25"/>
  <c r="C1287" i="25"/>
  <c r="C1288" i="25"/>
  <c r="C1289" i="25"/>
  <c r="C1290" i="25"/>
  <c r="C1291" i="25"/>
  <c r="C1292" i="25"/>
  <c r="C1293" i="25"/>
  <c r="C1294" i="25"/>
  <c r="C1295" i="25"/>
  <c r="C1296" i="25"/>
  <c r="C1297" i="25"/>
  <c r="C1298" i="25"/>
  <c r="C1299" i="25"/>
  <c r="C1300" i="25"/>
  <c r="C1301" i="25"/>
  <c r="C1302" i="25"/>
  <c r="C1303" i="25"/>
  <c r="C1304" i="25"/>
  <c r="C1305" i="25"/>
  <c r="C1306" i="25"/>
  <c r="C1307" i="25"/>
  <c r="C1308" i="25"/>
  <c r="C1309" i="25"/>
  <c r="C1310" i="25"/>
  <c r="C1311" i="25"/>
  <c r="C1312" i="25"/>
  <c r="C1313" i="25"/>
  <c r="C1314" i="25"/>
  <c r="C1315" i="25"/>
  <c r="C1316" i="25"/>
  <c r="C1317" i="25"/>
  <c r="C1318" i="25"/>
  <c r="C1319" i="25"/>
  <c r="C1320" i="25"/>
  <c r="C1321" i="25"/>
  <c r="C1322" i="25"/>
  <c r="C1323" i="25"/>
  <c r="C1324" i="25"/>
  <c r="C1325" i="25"/>
  <c r="C1326" i="25"/>
  <c r="C1327" i="25"/>
  <c r="C1328" i="25"/>
  <c r="C1329" i="25"/>
  <c r="C1330" i="25"/>
  <c r="C1331" i="25"/>
  <c r="C1332" i="25"/>
  <c r="C1333" i="25"/>
  <c r="C1334" i="25"/>
  <c r="C1335" i="25"/>
  <c r="C1336" i="25"/>
  <c r="C1337" i="25"/>
  <c r="C1338" i="25"/>
  <c r="C1339" i="25"/>
  <c r="C1340" i="25"/>
  <c r="C1341" i="25"/>
  <c r="C1342" i="25"/>
  <c r="C1343" i="25"/>
  <c r="C1344" i="25"/>
  <c r="C1345" i="25"/>
  <c r="C1346" i="25"/>
  <c r="C1347" i="25"/>
  <c r="C1348" i="25"/>
  <c r="C1349" i="25"/>
  <c r="C1350" i="25"/>
  <c r="C1351" i="25"/>
  <c r="C1352" i="25"/>
  <c r="C1353" i="25"/>
  <c r="C1354" i="25"/>
  <c r="C1355" i="25"/>
  <c r="C1356" i="25"/>
  <c r="C1357" i="25"/>
  <c r="C1358" i="25"/>
  <c r="C1359" i="25"/>
  <c r="C1360" i="25"/>
  <c r="C1361" i="25"/>
  <c r="C1362" i="25"/>
  <c r="C1363" i="25"/>
  <c r="C1364" i="25"/>
  <c r="C1365" i="25"/>
  <c r="C1366" i="25"/>
  <c r="C1367" i="25"/>
  <c r="C1368" i="25"/>
  <c r="C1369" i="25"/>
  <c r="C1370" i="25"/>
  <c r="C1371" i="25"/>
  <c r="C1372" i="25"/>
  <c r="C1373" i="25"/>
  <c r="C1374" i="25"/>
  <c r="C1375" i="25"/>
  <c r="C1376" i="25"/>
  <c r="C1377" i="25"/>
  <c r="C1378" i="25"/>
  <c r="C1379" i="25"/>
  <c r="C1380" i="25"/>
  <c r="C1381" i="25"/>
  <c r="C1382" i="25"/>
  <c r="C1383" i="25"/>
  <c r="C1384" i="25"/>
  <c r="C1385" i="25"/>
  <c r="C1386" i="25"/>
  <c r="C1387" i="25"/>
  <c r="C1388" i="25"/>
  <c r="C1389" i="25"/>
  <c r="C1390" i="25"/>
  <c r="C1391" i="25"/>
  <c r="C1392" i="25"/>
  <c r="C1393" i="25"/>
  <c r="C1394" i="25"/>
  <c r="C1395" i="25"/>
  <c r="C1396" i="25"/>
  <c r="C1397" i="25"/>
  <c r="C1398" i="25"/>
  <c r="C1399" i="25"/>
  <c r="C1400" i="25"/>
  <c r="C1401" i="25"/>
  <c r="C1402" i="25"/>
  <c r="C1403" i="25"/>
  <c r="C1404" i="25"/>
  <c r="C1405" i="25"/>
  <c r="C1406" i="25"/>
  <c r="C1407" i="25"/>
  <c r="C1408" i="25"/>
  <c r="C1409" i="25"/>
  <c r="C1410" i="25"/>
  <c r="C1411" i="25"/>
  <c r="C1412" i="25"/>
  <c r="C1413" i="25"/>
  <c r="C1414" i="25"/>
  <c r="C1415" i="25"/>
  <c r="C1416" i="25"/>
  <c r="C1417" i="25"/>
  <c r="C1418" i="25"/>
  <c r="C1419" i="25"/>
  <c r="C1420" i="25"/>
  <c r="C1421" i="25"/>
  <c r="C1422" i="25"/>
  <c r="C1423" i="25"/>
  <c r="C1424" i="25"/>
  <c r="C1425" i="25"/>
  <c r="C1426" i="25"/>
  <c r="C1427" i="25"/>
  <c r="C1428" i="25"/>
  <c r="C1429" i="25"/>
  <c r="C1430" i="25"/>
  <c r="C1431" i="25"/>
  <c r="C1432" i="25"/>
  <c r="C1433" i="25"/>
  <c r="C1434" i="25"/>
  <c r="C1435" i="25"/>
  <c r="C1436" i="25"/>
  <c r="C1437" i="25"/>
  <c r="C1438" i="25"/>
  <c r="C1439" i="25"/>
  <c r="C1440" i="25"/>
  <c r="C1441" i="25"/>
  <c r="C1442" i="25"/>
  <c r="C1443" i="25"/>
  <c r="C1444" i="25"/>
  <c r="C1445" i="25"/>
  <c r="C1446" i="25"/>
  <c r="C1447" i="25"/>
  <c r="C1448" i="25"/>
  <c r="C1449" i="25"/>
  <c r="C1450" i="25"/>
  <c r="C1451" i="25"/>
  <c r="C1452" i="25"/>
  <c r="C1453" i="25"/>
  <c r="C1454" i="25"/>
  <c r="C1455" i="25"/>
  <c r="C1456" i="25"/>
  <c r="C1457" i="25"/>
  <c r="C1458" i="25"/>
  <c r="C1459" i="25"/>
  <c r="C1460" i="25"/>
  <c r="C1461" i="25"/>
  <c r="C1462" i="25"/>
  <c r="C1463" i="25"/>
  <c r="C1464" i="25"/>
  <c r="C1465" i="25"/>
  <c r="C1466" i="25"/>
  <c r="C1467" i="25"/>
  <c r="C1468" i="25"/>
  <c r="C1469" i="25"/>
  <c r="C1470" i="25"/>
  <c r="C1471" i="25"/>
  <c r="C1472" i="25"/>
  <c r="C1473" i="25"/>
  <c r="C1474" i="25"/>
  <c r="C1475" i="25"/>
  <c r="C1476" i="25"/>
  <c r="C1477" i="25"/>
  <c r="C1478" i="25"/>
  <c r="C1479" i="25"/>
  <c r="C1480" i="25"/>
  <c r="C1481" i="25"/>
  <c r="C1482" i="25"/>
  <c r="C1483" i="25"/>
  <c r="C1484" i="25"/>
  <c r="C1485" i="25"/>
  <c r="C1486" i="25"/>
  <c r="C1487" i="25"/>
  <c r="C1488" i="25"/>
  <c r="C1489" i="25"/>
  <c r="C1490" i="25"/>
  <c r="C1491" i="25"/>
  <c r="C1492" i="25"/>
  <c r="C1493" i="25"/>
  <c r="C1494" i="25"/>
  <c r="C1495" i="25"/>
  <c r="C1496" i="25"/>
  <c r="C1497" i="25"/>
  <c r="C1498" i="25"/>
  <c r="C1499" i="25"/>
  <c r="C1500" i="25"/>
  <c r="C1501" i="25"/>
  <c r="C1502" i="25"/>
  <c r="C1503" i="25"/>
  <c r="C1504" i="25"/>
  <c r="C1505" i="25"/>
  <c r="C1506" i="25"/>
  <c r="C1507" i="25"/>
  <c r="C1508" i="25"/>
  <c r="C1509" i="25"/>
  <c r="C1510" i="25"/>
  <c r="C1511" i="25"/>
  <c r="C1512" i="25"/>
  <c r="C1513" i="25"/>
  <c r="C1514" i="25"/>
  <c r="C1515" i="25"/>
  <c r="C1516" i="25"/>
  <c r="C1517" i="25"/>
  <c r="C1518" i="25"/>
  <c r="C1519" i="25"/>
  <c r="C1520" i="25"/>
  <c r="C1521" i="25"/>
  <c r="C1522" i="25"/>
  <c r="C1523" i="25"/>
  <c r="C1524" i="25"/>
  <c r="C1525" i="25"/>
  <c r="C1526" i="25"/>
  <c r="C1527" i="25"/>
  <c r="C1528" i="25"/>
  <c r="C1529" i="25"/>
  <c r="C1530" i="25"/>
  <c r="C1531" i="25"/>
  <c r="C1532" i="25"/>
  <c r="C1533" i="25"/>
  <c r="C1534" i="25"/>
  <c r="C1535" i="25"/>
  <c r="C1536" i="25"/>
  <c r="C1537" i="25"/>
  <c r="C1538" i="25"/>
  <c r="C1539" i="25"/>
  <c r="C1540" i="25"/>
  <c r="C1541" i="25"/>
  <c r="C1542" i="25"/>
  <c r="C1543" i="25"/>
  <c r="C1544" i="25"/>
  <c r="C1545" i="25"/>
  <c r="C1546" i="25"/>
  <c r="C1547" i="25"/>
  <c r="C1548" i="25"/>
  <c r="C1549" i="25"/>
  <c r="C2" i="25"/>
  <c r="F20" i="5"/>
  <c r="G13" i="25" s="1"/>
  <c r="F21" i="5"/>
  <c r="G342" i="25" s="1"/>
  <c r="F22" i="5"/>
  <c r="G581" i="25" s="1"/>
  <c r="F23" i="5"/>
  <c r="G542" i="25" s="1"/>
  <c r="F24" i="5"/>
  <c r="G512" i="25" s="1"/>
  <c r="F25" i="5"/>
  <c r="G500" i="25" s="1"/>
  <c r="F26" i="5"/>
  <c r="E26" i="5" s="1"/>
  <c r="F27" i="5"/>
  <c r="E27" i="5" s="1"/>
  <c r="F28" i="5"/>
  <c r="E28" i="5" s="1"/>
  <c r="H443" i="25" s="1"/>
  <c r="F29" i="5"/>
  <c r="F30" i="5"/>
  <c r="E30" i="5" s="1"/>
  <c r="F31" i="5"/>
  <c r="E31" i="5" s="1"/>
  <c r="F32" i="5"/>
  <c r="E32" i="5" s="1"/>
  <c r="H548" i="25" s="1"/>
  <c r="F33" i="5"/>
  <c r="E33" i="5" s="1"/>
  <c r="F34" i="5"/>
  <c r="E34" i="5" s="1"/>
  <c r="F35" i="5"/>
  <c r="G592" i="25" s="1"/>
  <c r="F36" i="5"/>
  <c r="E36" i="5" s="1"/>
  <c r="F37" i="5"/>
  <c r="G457" i="25" s="1"/>
  <c r="F38" i="5"/>
  <c r="E38" i="5" s="1"/>
  <c r="F39" i="5"/>
  <c r="G478" i="25" s="1"/>
  <c r="F40" i="5"/>
  <c r="G488" i="25" s="1"/>
  <c r="F41" i="5"/>
  <c r="G599" i="25" s="1"/>
  <c r="F42" i="5"/>
  <c r="G605" i="25" s="1"/>
  <c r="F43" i="5"/>
  <c r="G632" i="25" s="1"/>
  <c r="F44" i="5"/>
  <c r="E44" i="5" s="1"/>
  <c r="H444" i="25" s="1"/>
  <c r="F45" i="5"/>
  <c r="G630" i="25" s="1"/>
  <c r="F46" i="5"/>
  <c r="G1071" i="25" s="1"/>
  <c r="F47" i="5"/>
  <c r="G723" i="25" s="1"/>
  <c r="F48" i="5"/>
  <c r="G678" i="25" s="1"/>
  <c r="F49" i="5"/>
  <c r="G643" i="25" s="1"/>
  <c r="F50" i="5"/>
  <c r="G701" i="25" s="1"/>
  <c r="F51" i="5"/>
  <c r="G979" i="25" s="1"/>
  <c r="F52" i="5"/>
  <c r="G918" i="25" s="1"/>
  <c r="F53" i="5"/>
  <c r="G838" i="25" s="1"/>
  <c r="F54" i="5"/>
  <c r="G1026" i="25" s="1"/>
  <c r="F55" i="5"/>
  <c r="G738" i="25" s="1"/>
  <c r="F56" i="5"/>
  <c r="G977" i="25" s="1"/>
  <c r="F57" i="5"/>
  <c r="E57" i="5" s="1"/>
  <c r="F58" i="5"/>
  <c r="G1065" i="25" s="1"/>
  <c r="F59" i="5"/>
  <c r="G985" i="25" s="1"/>
  <c r="F60" i="5"/>
  <c r="G931" i="25" s="1"/>
  <c r="F61" i="5"/>
  <c r="G751" i="25" s="1"/>
  <c r="F62" i="5"/>
  <c r="E62" i="5" s="1"/>
  <c r="F63" i="5"/>
  <c r="E63" i="5" s="1"/>
  <c r="F64" i="5"/>
  <c r="E64" i="5" s="1"/>
  <c r="F65" i="5"/>
  <c r="E65" i="5" s="1"/>
  <c r="F66" i="5"/>
  <c r="E66" i="5" s="1"/>
  <c r="F67" i="5"/>
  <c r="E67" i="5" s="1"/>
  <c r="F68" i="5"/>
  <c r="E68" i="5" s="1"/>
  <c r="F69" i="5"/>
  <c r="G1382" i="25" s="1"/>
  <c r="F70" i="5"/>
  <c r="G1501" i="25" s="1"/>
  <c r="F71" i="5"/>
  <c r="G1520" i="25" s="1"/>
  <c r="F72" i="5"/>
  <c r="G1546" i="25" s="1"/>
  <c r="F73" i="5"/>
  <c r="G1481" i="25" s="1"/>
  <c r="F74" i="5"/>
  <c r="G1254" i="25" s="1"/>
  <c r="F75" i="5"/>
  <c r="G1499" i="25" s="1"/>
  <c r="F76" i="5"/>
  <c r="F77" i="5"/>
  <c r="G1280" i="25" s="1"/>
  <c r="F78" i="5"/>
  <c r="G1374" i="25" s="1"/>
  <c r="F79" i="5"/>
  <c r="G1504" i="25" s="1"/>
  <c r="F80" i="5"/>
  <c r="G1252" i="25" s="1"/>
  <c r="F81" i="5"/>
  <c r="G1519" i="25" s="1"/>
  <c r="F82" i="5"/>
  <c r="G1351" i="25" s="1"/>
  <c r="F83" i="5"/>
  <c r="G1270" i="25" s="1"/>
  <c r="F84" i="5"/>
  <c r="F85" i="5"/>
  <c r="G1272" i="25" s="1"/>
  <c r="F86" i="5"/>
  <c r="G1450" i="25" s="1"/>
  <c r="F87" i="5"/>
  <c r="G1489" i="25" s="1"/>
  <c r="F88" i="5"/>
  <c r="G1303" i="25" s="1"/>
  <c r="F3" i="5"/>
  <c r="F4" i="5"/>
  <c r="G51" i="25" s="1"/>
  <c r="F5" i="5"/>
  <c r="G388" i="25" s="1"/>
  <c r="F6" i="5"/>
  <c r="G390" i="25" s="1"/>
  <c r="F7" i="5"/>
  <c r="E7" i="5" s="1"/>
  <c r="G7" i="5" s="1"/>
  <c r="F8" i="5"/>
  <c r="G346" i="25" s="1"/>
  <c r="F9" i="5"/>
  <c r="E9" i="5" s="1"/>
  <c r="H9" i="5" s="1"/>
  <c r="F10" i="5"/>
  <c r="E10" i="5" s="1"/>
  <c r="F11" i="5"/>
  <c r="G323" i="25" s="1"/>
  <c r="F12" i="5"/>
  <c r="G181" i="25" s="1"/>
  <c r="F13" i="5"/>
  <c r="E13" i="5" s="1"/>
  <c r="H228" i="25" s="1"/>
  <c r="F14" i="5"/>
  <c r="G315" i="25" s="1"/>
  <c r="F15" i="5"/>
  <c r="F16" i="5"/>
  <c r="G202" i="25" s="1"/>
  <c r="F17" i="5"/>
  <c r="G55" i="25" s="1"/>
  <c r="F18" i="5"/>
  <c r="G381" i="25" s="1"/>
  <c r="F19" i="5"/>
  <c r="G185" i="25" s="1"/>
  <c r="F2" i="5"/>
  <c r="G349" i="25" s="1"/>
  <c r="C3" i="4"/>
  <c r="C4" i="4"/>
  <c r="C5" i="4"/>
  <c r="C6" i="4"/>
  <c r="C7" i="4"/>
  <c r="C8" i="4"/>
  <c r="C9" i="4"/>
  <c r="C10" i="4"/>
  <c r="C11" i="4"/>
  <c r="C12" i="4"/>
  <c r="C13" i="4"/>
  <c r="H118" i="5"/>
  <c r="H119" i="5"/>
  <c r="H120" i="5"/>
  <c r="H114" i="5"/>
  <c r="H115" i="5"/>
  <c r="H116" i="5"/>
  <c r="H117" i="5"/>
  <c r="H108" i="5"/>
  <c r="H109" i="5"/>
  <c r="H110" i="5"/>
  <c r="H111" i="5"/>
  <c r="H112" i="5"/>
  <c r="H113" i="5"/>
  <c r="H96" i="5"/>
  <c r="H97" i="5"/>
  <c r="H98" i="5"/>
  <c r="H99" i="5"/>
  <c r="H100" i="5"/>
  <c r="H101" i="5"/>
  <c r="H95" i="5"/>
  <c r="H102" i="5"/>
  <c r="H103" i="5"/>
  <c r="H104" i="5"/>
  <c r="H105" i="5"/>
  <c r="H106" i="5"/>
  <c r="H107" i="5"/>
  <c r="H128" i="5"/>
  <c r="H129" i="5"/>
  <c r="H130" i="5"/>
  <c r="H131" i="5"/>
  <c r="H132" i="5"/>
  <c r="H133" i="5"/>
  <c r="H134" i="5"/>
  <c r="H135" i="5"/>
  <c r="H136" i="5"/>
  <c r="H121" i="5"/>
  <c r="H122" i="5"/>
  <c r="H123" i="5"/>
  <c r="H124" i="5"/>
  <c r="H125" i="5"/>
  <c r="H126" i="5"/>
  <c r="H127" i="5"/>
  <c r="H185" i="5"/>
  <c r="H186" i="5"/>
  <c r="H187" i="5"/>
  <c r="H182" i="5"/>
  <c r="H183" i="5"/>
  <c r="H184" i="5"/>
  <c r="H178" i="5"/>
  <c r="H179" i="5"/>
  <c r="H180" i="5"/>
  <c r="H181" i="5"/>
  <c r="H214" i="5"/>
  <c r="H215" i="5"/>
  <c r="H216" i="5"/>
  <c r="H213" i="5"/>
  <c r="H208" i="5"/>
  <c r="H209" i="5"/>
  <c r="H210" i="5"/>
  <c r="H211" i="5"/>
  <c r="H212" i="5"/>
  <c r="H205" i="5"/>
  <c r="H206" i="5"/>
  <c r="H207" i="5"/>
  <c r="H221" i="5"/>
  <c r="H222" i="5"/>
  <c r="H217" i="5"/>
  <c r="H218" i="5"/>
  <c r="H219" i="5"/>
  <c r="H220" i="5"/>
  <c r="H89" i="5"/>
  <c r="H90" i="5"/>
  <c r="H93" i="5"/>
  <c r="H94" i="5"/>
  <c r="H91" i="5"/>
  <c r="H92" i="5"/>
  <c r="H199" i="5"/>
  <c r="H200" i="5"/>
  <c r="H201" i="5"/>
  <c r="H202" i="5"/>
  <c r="H203" i="5"/>
  <c r="H204" i="5"/>
  <c r="H196" i="5"/>
  <c r="H197" i="5"/>
  <c r="H198" i="5"/>
  <c r="H188" i="5"/>
  <c r="H189" i="5"/>
  <c r="H190" i="5"/>
  <c r="H191" i="5"/>
  <c r="H192" i="5"/>
  <c r="H193" i="5"/>
  <c r="H194" i="5"/>
  <c r="H195" i="5"/>
  <c r="H144" i="5"/>
  <c r="H145" i="5"/>
  <c r="H146" i="5"/>
  <c r="H147" i="5"/>
  <c r="H148" i="5"/>
  <c r="H149" i="5"/>
  <c r="H150" i="5"/>
  <c r="H137" i="5"/>
  <c r="H138" i="5"/>
  <c r="H139" i="5"/>
  <c r="H140" i="5"/>
  <c r="H141" i="5"/>
  <c r="H142" i="5"/>
  <c r="H143" i="5"/>
  <c r="H175" i="5"/>
  <c r="H177" i="5"/>
  <c r="H176" i="5"/>
  <c r="H158" i="5"/>
  <c r="H159" i="5"/>
  <c r="H160" i="5"/>
  <c r="H162" i="5"/>
  <c r="H163" i="5"/>
  <c r="H164" i="5"/>
  <c r="H161" i="5"/>
  <c r="H171" i="5"/>
  <c r="H172" i="5"/>
  <c r="H173" i="5"/>
  <c r="H174" i="5"/>
  <c r="H165" i="5"/>
  <c r="H166" i="5"/>
  <c r="H167" i="5"/>
  <c r="H168" i="5"/>
  <c r="H169" i="5"/>
  <c r="H170" i="5"/>
  <c r="H152" i="5"/>
  <c r="H151" i="5"/>
  <c r="H153" i="5"/>
  <c r="H154" i="5"/>
  <c r="H155" i="5"/>
  <c r="H156" i="5"/>
  <c r="H157" i="5"/>
  <c r="G118" i="5"/>
  <c r="G119" i="5"/>
  <c r="G120" i="5"/>
  <c r="G114" i="5"/>
  <c r="G115" i="5"/>
  <c r="G116" i="5"/>
  <c r="G117" i="5"/>
  <c r="G108" i="5"/>
  <c r="G109" i="5"/>
  <c r="G110" i="5"/>
  <c r="G111" i="5"/>
  <c r="G112" i="5"/>
  <c r="G113" i="5"/>
  <c r="G96" i="5"/>
  <c r="G97" i="5"/>
  <c r="G98" i="5"/>
  <c r="G99" i="5"/>
  <c r="G100" i="5"/>
  <c r="G101" i="5"/>
  <c r="G95" i="5"/>
  <c r="G102" i="5"/>
  <c r="G103" i="5"/>
  <c r="G104" i="5"/>
  <c r="G105" i="5"/>
  <c r="G106" i="5"/>
  <c r="G107" i="5"/>
  <c r="G128" i="5"/>
  <c r="G129" i="5"/>
  <c r="G130" i="5"/>
  <c r="G131" i="5"/>
  <c r="G132" i="5"/>
  <c r="G133" i="5"/>
  <c r="G134" i="5"/>
  <c r="G135" i="5"/>
  <c r="G136" i="5"/>
  <c r="G121" i="5"/>
  <c r="G122" i="5"/>
  <c r="G123" i="5"/>
  <c r="G124" i="5"/>
  <c r="G125" i="5"/>
  <c r="G126" i="5"/>
  <c r="G127" i="5"/>
  <c r="G185" i="5"/>
  <c r="G186" i="5"/>
  <c r="G187" i="5"/>
  <c r="G182" i="5"/>
  <c r="G183" i="5"/>
  <c r="G184" i="5"/>
  <c r="G178" i="5"/>
  <c r="G179" i="5"/>
  <c r="G180" i="5"/>
  <c r="G181" i="5"/>
  <c r="G214" i="5"/>
  <c r="G215" i="5"/>
  <c r="G216" i="5"/>
  <c r="G213" i="5"/>
  <c r="G208" i="5"/>
  <c r="G209" i="5"/>
  <c r="G210" i="5"/>
  <c r="G211" i="5"/>
  <c r="G212" i="5"/>
  <c r="G205" i="5"/>
  <c r="G206" i="5"/>
  <c r="G207" i="5"/>
  <c r="G221" i="5"/>
  <c r="G222" i="5"/>
  <c r="G217" i="5"/>
  <c r="G218" i="5"/>
  <c r="G219" i="5"/>
  <c r="G220" i="5"/>
  <c r="G89" i="5"/>
  <c r="G90" i="5"/>
  <c r="G93" i="5"/>
  <c r="G94" i="5"/>
  <c r="G91" i="5"/>
  <c r="G92" i="5"/>
  <c r="G199" i="5"/>
  <c r="G200" i="5"/>
  <c r="G201" i="5"/>
  <c r="G202" i="5"/>
  <c r="G203" i="5"/>
  <c r="G204" i="5"/>
  <c r="G196" i="5"/>
  <c r="G197" i="5"/>
  <c r="G198" i="5"/>
  <c r="G188" i="5"/>
  <c r="G189" i="5"/>
  <c r="G190" i="5"/>
  <c r="G191" i="5"/>
  <c r="G192" i="5"/>
  <c r="G193" i="5"/>
  <c r="G194" i="5"/>
  <c r="G195" i="5"/>
  <c r="G144" i="5"/>
  <c r="G145" i="5"/>
  <c r="G146" i="5"/>
  <c r="G147" i="5"/>
  <c r="G148" i="5"/>
  <c r="G149" i="5"/>
  <c r="G150" i="5"/>
  <c r="G137" i="5"/>
  <c r="G138" i="5"/>
  <c r="G139" i="5"/>
  <c r="G140" i="5"/>
  <c r="G141" i="5"/>
  <c r="G142" i="5"/>
  <c r="G143" i="5"/>
  <c r="G175" i="5"/>
  <c r="G177" i="5"/>
  <c r="G176" i="5"/>
  <c r="G158" i="5"/>
  <c r="G159" i="5"/>
  <c r="G160" i="5"/>
  <c r="G162" i="5"/>
  <c r="G163" i="5"/>
  <c r="G164" i="5"/>
  <c r="G161" i="5"/>
  <c r="G171" i="5"/>
  <c r="G172" i="5"/>
  <c r="G173" i="5"/>
  <c r="G174" i="5"/>
  <c r="G165" i="5"/>
  <c r="G166" i="5"/>
  <c r="G167" i="5"/>
  <c r="G168" i="5"/>
  <c r="G169" i="5"/>
  <c r="G170" i="5"/>
  <c r="G152" i="5"/>
  <c r="G151" i="5"/>
  <c r="G153" i="5"/>
  <c r="G154" i="5"/>
  <c r="G155" i="5"/>
  <c r="G156" i="5"/>
  <c r="G157" i="5"/>
  <c r="E1056" i="25"/>
  <c r="E955" i="25"/>
  <c r="E1493" i="25"/>
  <c r="E116" i="25"/>
  <c r="E189" i="25"/>
  <c r="P101" i="93"/>
  <c r="P97" i="93"/>
  <c r="P64" i="93"/>
  <c r="P48" i="93"/>
  <c r="P44" i="93"/>
  <c r="P40" i="93"/>
  <c r="P36" i="93"/>
  <c r="E687" i="25"/>
  <c r="E547" i="25"/>
  <c r="E85" i="5"/>
  <c r="H1428" i="25" s="1"/>
  <c r="E599" i="25"/>
  <c r="E1327" i="25"/>
  <c r="E588" i="25"/>
  <c r="E554" i="25"/>
  <c r="E803" i="25"/>
  <c r="E297" i="25"/>
  <c r="E1032" i="25"/>
  <c r="E793" i="25"/>
  <c r="E838" i="25"/>
  <c r="E196" i="25"/>
  <c r="E328" i="25"/>
  <c r="E17" i="25"/>
  <c r="E1008" i="25"/>
  <c r="E760" i="25"/>
  <c r="E495" i="25"/>
  <c r="E143" i="25"/>
  <c r="E448" i="25"/>
  <c r="E1140" i="25"/>
  <c r="E139" i="25"/>
  <c r="E1490" i="25"/>
  <c r="E16" i="25"/>
  <c r="E385" i="25"/>
  <c r="E783" i="25"/>
  <c r="E1142" i="25"/>
  <c r="E426" i="25"/>
  <c r="E579" i="25"/>
  <c r="E1316" i="25"/>
  <c r="E518" i="25"/>
  <c r="E396" i="25"/>
  <c r="E1382" i="25"/>
  <c r="E516" i="25"/>
  <c r="E234" i="25"/>
  <c r="E1146" i="25"/>
  <c r="E601" i="25"/>
  <c r="E1149" i="25"/>
  <c r="E33" i="25"/>
  <c r="E928" i="25"/>
  <c r="E626" i="25"/>
  <c r="E230" i="25"/>
  <c r="E156" i="25"/>
  <c r="E382" i="25"/>
  <c r="E959" i="25"/>
  <c r="E1207" i="25"/>
  <c r="E497" i="25"/>
  <c r="E681" i="25"/>
  <c r="G89" i="42"/>
  <c r="E1379" i="25"/>
  <c r="E886" i="25"/>
  <c r="E1519" i="25"/>
  <c r="F89" i="42"/>
  <c r="E1535" i="25"/>
  <c r="E493" i="25"/>
  <c r="E541" i="25"/>
  <c r="E962" i="25"/>
  <c r="E366" i="25"/>
  <c r="E55" i="25"/>
  <c r="E429" i="25"/>
  <c r="E456" i="25"/>
  <c r="E881" i="25"/>
  <c r="E1509" i="25"/>
  <c r="E54" i="25"/>
  <c r="E492" i="25"/>
  <c r="E422" i="25"/>
  <c r="E172" i="25"/>
  <c r="E1006" i="25"/>
  <c r="E715" i="25"/>
  <c r="P106" i="93"/>
  <c r="P88" i="93"/>
  <c r="E293" i="25"/>
  <c r="E1500" i="25"/>
  <c r="E1530" i="25"/>
  <c r="E1521" i="25"/>
  <c r="E1488" i="25"/>
  <c r="E1401" i="25"/>
  <c r="E1430" i="25"/>
  <c r="E1544" i="25"/>
  <c r="E817" i="25"/>
  <c r="E908" i="25"/>
  <c r="E1138" i="25"/>
  <c r="E1093" i="25"/>
  <c r="E1115" i="25"/>
  <c r="E996" i="25"/>
  <c r="E948" i="25"/>
  <c r="E1036" i="25"/>
  <c r="E553" i="25"/>
  <c r="E526" i="25"/>
  <c r="E454" i="25"/>
  <c r="E616" i="25"/>
  <c r="E612" i="25"/>
  <c r="E464" i="25"/>
  <c r="E468" i="25"/>
  <c r="E440" i="25"/>
  <c r="E531" i="25"/>
  <c r="E122" i="25"/>
  <c r="E64" i="25"/>
  <c r="E67" i="25"/>
  <c r="E377" i="25"/>
  <c r="E290" i="25"/>
  <c r="E134" i="25"/>
  <c r="E245" i="25"/>
  <c r="E98" i="25"/>
  <c r="E362" i="25"/>
  <c r="E227" i="25"/>
  <c r="E740" i="25"/>
  <c r="E124" i="25"/>
  <c r="E706" i="25"/>
  <c r="E395" i="25"/>
  <c r="E940" i="25"/>
  <c r="E1352" i="25"/>
  <c r="E303" i="25"/>
  <c r="E892" i="25"/>
  <c r="E232" i="25"/>
  <c r="E407" i="25"/>
  <c r="E728" i="25"/>
  <c r="E505" i="25"/>
  <c r="E474" i="25"/>
  <c r="E218" i="25"/>
  <c r="E359" i="25"/>
  <c r="E342" i="25"/>
  <c r="E9" i="25"/>
  <c r="E476" i="25"/>
  <c r="E573" i="25"/>
  <c r="E759" i="25"/>
  <c r="E1130" i="25"/>
  <c r="E1037" i="25"/>
  <c r="E1249" i="25"/>
  <c r="E1306" i="25"/>
  <c r="E1196" i="25"/>
  <c r="E872" i="25"/>
  <c r="E1419" i="25"/>
  <c r="E1408" i="25"/>
  <c r="E970" i="25"/>
  <c r="E549" i="25"/>
  <c r="P98" i="93"/>
  <c r="P93" i="93"/>
  <c r="P34" i="93"/>
  <c r="P61" i="93"/>
  <c r="P82" i="93"/>
  <c r="P73" i="93"/>
  <c r="P68" i="93"/>
  <c r="P33" i="93"/>
  <c r="P56" i="93"/>
  <c r="E343" i="25"/>
  <c r="P79" i="93"/>
  <c r="P46" i="93"/>
  <c r="P22" i="93"/>
  <c r="P12" i="93"/>
  <c r="P107" i="93"/>
  <c r="P89" i="93"/>
  <c r="P83" i="93"/>
  <c r="P74" i="93"/>
  <c r="P69" i="93"/>
  <c r="P65" i="93"/>
  <c r="P37" i="93"/>
  <c r="P27" i="93"/>
  <c r="P7" i="93"/>
  <c r="P102" i="93"/>
  <c r="P17" i="93"/>
  <c r="P49" i="93"/>
  <c r="E635" i="25"/>
  <c r="E514" i="25"/>
  <c r="E74" i="25"/>
  <c r="E300" i="25"/>
  <c r="E22" i="25"/>
  <c r="P60" i="93"/>
  <c r="P105" i="93"/>
  <c r="P78" i="93"/>
  <c r="P54" i="93"/>
  <c r="P45" i="93"/>
  <c r="P26" i="93"/>
  <c r="P53" i="93"/>
  <c r="P41" i="93"/>
  <c r="P32" i="93"/>
  <c r="P59" i="93"/>
  <c r="E862" i="25"/>
  <c r="H34" i="111"/>
  <c r="J39" i="111"/>
  <c r="F9" i="111"/>
  <c r="J40" i="111"/>
  <c r="H13" i="111"/>
  <c r="E1018" i="25"/>
  <c r="E437" i="25"/>
  <c r="E543" i="25"/>
  <c r="E618" i="25"/>
  <c r="E854" i="25"/>
  <c r="E990" i="25"/>
  <c r="E684" i="25"/>
  <c r="E924" i="25"/>
  <c r="E1453" i="25"/>
  <c r="E1411" i="25"/>
  <c r="E1263" i="25"/>
  <c r="E1367" i="25"/>
  <c r="E1186" i="25"/>
  <c r="E163" i="25"/>
  <c r="E785" i="25"/>
  <c r="E106" i="25"/>
  <c r="E490" i="25"/>
  <c r="E887" i="25"/>
  <c r="E271" i="25"/>
  <c r="E523" i="25"/>
  <c r="E743" i="25"/>
  <c r="E151" i="25"/>
  <c r="E460" i="25"/>
  <c r="E689" i="25"/>
  <c r="E217" i="25"/>
  <c r="E986" i="25"/>
  <c r="E1334" i="25"/>
  <c r="E1505" i="25"/>
  <c r="E235" i="25"/>
  <c r="E879" i="25"/>
  <c r="E254" i="25"/>
  <c r="E844" i="25"/>
  <c r="H14" i="111"/>
  <c r="I41" i="111"/>
  <c r="F6" i="111"/>
  <c r="H6" i="111"/>
  <c r="H9" i="111"/>
  <c r="J37" i="111"/>
  <c r="H4" i="111"/>
  <c r="F3" i="111"/>
  <c r="H3" i="111"/>
  <c r="E702" i="25"/>
  <c r="E723" i="25"/>
  <c r="E1441" i="25"/>
  <c r="E545" i="25"/>
  <c r="E558" i="25"/>
  <c r="E985" i="25"/>
  <c r="E1058" i="25"/>
  <c r="P95" i="93"/>
  <c r="P75" i="93"/>
  <c r="P90" i="93"/>
  <c r="P108" i="93"/>
  <c r="P63" i="93"/>
  <c r="P81" i="93"/>
  <c r="P96" i="93"/>
  <c r="P80" i="93"/>
  <c r="P94" i="93"/>
  <c r="P67" i="93"/>
  <c r="P100" i="93"/>
  <c r="P66" i="93"/>
  <c r="P84" i="93"/>
  <c r="P99" i="93"/>
  <c r="P72" i="93"/>
  <c r="P87" i="93"/>
  <c r="P92" i="93"/>
  <c r="P70" i="93"/>
  <c r="P103" i="93"/>
  <c r="P76" i="93"/>
  <c r="P91" i="93"/>
  <c r="P104" i="93"/>
  <c r="P20" i="93"/>
  <c r="P14" i="93"/>
  <c r="P10" i="93"/>
  <c r="P62" i="93"/>
  <c r="P58" i="93"/>
  <c r="P50" i="93"/>
  <c r="P23" i="93"/>
  <c r="P77" i="93"/>
  <c r="P4" i="93"/>
  <c r="P71" i="93"/>
  <c r="P35" i="93"/>
  <c r="P86" i="93"/>
  <c r="H89" i="42" l="1"/>
  <c r="E270" i="25"/>
  <c r="E349" i="25"/>
  <c r="E1095" i="25"/>
  <c r="E1369" i="25"/>
  <c r="E1230" i="25"/>
  <c r="E517" i="25"/>
  <c r="E606" i="25"/>
  <c r="E591" i="25"/>
  <c r="E1012" i="25"/>
  <c r="E1108" i="25"/>
  <c r="E894" i="25"/>
  <c r="E1357" i="25"/>
  <c r="E1420" i="25"/>
  <c r="E90" i="25"/>
  <c r="E766" i="25"/>
  <c r="E173" i="25"/>
  <c r="E633" i="25"/>
  <c r="E853" i="25"/>
  <c r="E619" i="25"/>
  <c r="E1281" i="25"/>
  <c r="E1323" i="25"/>
  <c r="E438" i="25"/>
  <c r="E430" i="25"/>
  <c r="E1437" i="25"/>
  <c r="E82" i="25"/>
  <c r="E840" i="25"/>
  <c r="E714" i="25"/>
  <c r="E905" i="25"/>
  <c r="E593" i="25"/>
  <c r="E582" i="25"/>
  <c r="E34" i="25"/>
  <c r="E1328" i="25"/>
  <c r="E191" i="25"/>
  <c r="E1103" i="25"/>
  <c r="E1159" i="25"/>
  <c r="E347" i="25"/>
  <c r="E576" i="25"/>
  <c r="E465" i="25"/>
  <c r="E519" i="25"/>
  <c r="D86" i="93"/>
  <c r="E644" i="25"/>
  <c r="E155" i="25"/>
  <c r="E756" i="25"/>
  <c r="E1239" i="25"/>
  <c r="E467" i="25"/>
  <c r="E1233" i="25"/>
  <c r="E350" i="25"/>
  <c r="H1331" i="25"/>
  <c r="H1226" i="25"/>
  <c r="E174" i="25"/>
  <c r="E81" i="25"/>
  <c r="H1199" i="25"/>
  <c r="E104" i="25"/>
  <c r="E80" i="5"/>
  <c r="H1181" i="25" s="1"/>
  <c r="E35" i="25"/>
  <c r="H1394" i="25"/>
  <c r="E515" i="25"/>
  <c r="H1510" i="25"/>
  <c r="H1285" i="25"/>
  <c r="H1423" i="25"/>
  <c r="H1518" i="25"/>
  <c r="E239" i="25"/>
  <c r="D30" i="93"/>
  <c r="E1444" i="25"/>
  <c r="E1144" i="25"/>
  <c r="E59" i="25"/>
  <c r="E79" i="25"/>
  <c r="E837" i="25"/>
  <c r="E580" i="25"/>
  <c r="E639" i="25"/>
  <c r="E899" i="25"/>
  <c r="E1409" i="25"/>
  <c r="E405" i="25"/>
  <c r="E266" i="25"/>
  <c r="E674" i="25"/>
  <c r="E442" i="25"/>
  <c r="E1092" i="25"/>
  <c r="E1258" i="25"/>
  <c r="E972" i="25"/>
  <c r="E821" i="25"/>
  <c r="E856" i="25"/>
  <c r="E434" i="25"/>
  <c r="E661" i="25"/>
  <c r="E700" i="25"/>
  <c r="E1222" i="25"/>
  <c r="E1378" i="25"/>
  <c r="E1474" i="25"/>
  <c r="E78" i="25"/>
  <c r="E128" i="25"/>
  <c r="E48" i="25"/>
  <c r="E195" i="25"/>
  <c r="E956" i="25"/>
  <c r="E820" i="25"/>
  <c r="E696" i="25"/>
  <c r="E1177" i="25"/>
  <c r="E402" i="25"/>
  <c r="E670" i="25"/>
  <c r="E742" i="25"/>
  <c r="E868" i="25"/>
  <c r="E1077" i="25"/>
  <c r="E711" i="25"/>
  <c r="E705" i="25"/>
  <c r="E1139" i="25"/>
  <c r="E1172" i="25"/>
  <c r="E1259" i="25"/>
  <c r="E1370" i="25"/>
  <c r="E1312" i="25"/>
  <c r="E265" i="25"/>
  <c r="E316" i="25"/>
  <c r="E318" i="25"/>
  <c r="E132" i="25"/>
  <c r="E76" i="25"/>
  <c r="E926" i="25"/>
  <c r="E658" i="25"/>
  <c r="E1160" i="25"/>
  <c r="E993" i="25"/>
  <c r="E712" i="25"/>
  <c r="E923" i="25"/>
  <c r="E1025" i="25"/>
  <c r="E878" i="25"/>
  <c r="E550" i="25"/>
  <c r="E798" i="25"/>
  <c r="E896" i="25"/>
  <c r="E450" i="25"/>
  <c r="E1078" i="25"/>
  <c r="E880" i="25"/>
  <c r="E922" i="25"/>
  <c r="E1111" i="25"/>
  <c r="E883" i="25"/>
  <c r="E1515" i="25"/>
  <c r="E1295" i="25"/>
  <c r="E1547" i="25"/>
  <c r="E1260" i="25"/>
  <c r="E1309" i="25"/>
  <c r="E1208" i="25"/>
  <c r="E119" i="25"/>
  <c r="E40" i="25"/>
  <c r="E244" i="25"/>
  <c r="E3" i="25"/>
  <c r="E154" i="25"/>
  <c r="E161" i="25"/>
  <c r="E397" i="25"/>
  <c r="E1134" i="25"/>
  <c r="E906" i="25"/>
  <c r="E902" i="25"/>
  <c r="E610" i="25"/>
  <c r="E841" i="25"/>
  <c r="E791" i="25"/>
  <c r="E683" i="25"/>
  <c r="E1000" i="25"/>
  <c r="E710" i="25"/>
  <c r="E1361" i="25"/>
  <c r="E1022" i="25"/>
  <c r="E1418" i="25"/>
  <c r="E1460" i="25"/>
  <c r="E1513" i="25"/>
  <c r="E168" i="25"/>
  <c r="E166" i="25"/>
  <c r="E323" i="25"/>
  <c r="E95" i="25"/>
  <c r="E389" i="25"/>
  <c r="E103" i="25"/>
  <c r="E105" i="25"/>
  <c r="E1245" i="25"/>
  <c r="E1489" i="25"/>
  <c r="E1534" i="25"/>
  <c r="E1267" i="25"/>
  <c r="E1466" i="25"/>
  <c r="E1405" i="25"/>
  <c r="E1537" i="25"/>
  <c r="E1470" i="25"/>
  <c r="E1242" i="25"/>
  <c r="E1227" i="25"/>
  <c r="E1261" i="25"/>
  <c r="E1512" i="25"/>
  <c r="E1472" i="25"/>
  <c r="E1445" i="25"/>
  <c r="E1459" i="25"/>
  <c r="E1397" i="25"/>
  <c r="E1464" i="25"/>
  <c r="E1520" i="25"/>
  <c r="E1234" i="25"/>
  <c r="E694" i="25"/>
  <c r="E741" i="25"/>
  <c r="E845" i="25"/>
  <c r="E704" i="25"/>
  <c r="E1031" i="25"/>
  <c r="E673" i="25"/>
  <c r="E949" i="25"/>
  <c r="E1106" i="25"/>
  <c r="E1100" i="25"/>
  <c r="E974" i="25"/>
  <c r="E1113" i="25"/>
  <c r="E668" i="25"/>
  <c r="E1094" i="25"/>
  <c r="E1101" i="25"/>
  <c r="E729" i="25"/>
  <c r="E659" i="25"/>
  <c r="E738" i="25"/>
  <c r="E849" i="25"/>
  <c r="E757" i="25"/>
  <c r="E1152" i="25"/>
  <c r="E1141" i="25"/>
  <c r="E1125" i="25"/>
  <c r="E752" i="25"/>
  <c r="E1143" i="25"/>
  <c r="E641" i="25"/>
  <c r="E971" i="25"/>
  <c r="E1043" i="25"/>
  <c r="E1150" i="25"/>
  <c r="E823" i="25"/>
  <c r="E891" i="25"/>
  <c r="E855" i="25"/>
  <c r="E692" i="25"/>
  <c r="E994" i="25"/>
  <c r="E1069" i="25"/>
  <c r="E921" i="25"/>
  <c r="E859" i="25"/>
  <c r="E432" i="25"/>
  <c r="E570" i="25"/>
  <c r="E453" i="25"/>
  <c r="E451" i="25"/>
  <c r="E567" i="25"/>
  <c r="E542" i="25"/>
  <c r="E484" i="25"/>
  <c r="E482" i="25"/>
  <c r="E446" i="25"/>
  <c r="E137" i="25"/>
  <c r="E185" i="25"/>
  <c r="E220" i="25"/>
  <c r="E267" i="25"/>
  <c r="E142" i="25"/>
  <c r="E211" i="25"/>
  <c r="E182" i="25"/>
  <c r="E279" i="25"/>
  <c r="E263" i="25"/>
  <c r="E360" i="25"/>
  <c r="E112" i="25"/>
  <c r="E44" i="25"/>
  <c r="E292" i="25"/>
  <c r="E391" i="25"/>
  <c r="E179" i="25"/>
  <c r="E93" i="25"/>
  <c r="E123" i="25"/>
  <c r="E368" i="25"/>
  <c r="E282" i="25"/>
  <c r="E183" i="25"/>
  <c r="E88" i="25"/>
  <c r="E307" i="25"/>
  <c r="E87" i="25"/>
  <c r="E420" i="25"/>
  <c r="E62" i="25"/>
  <c r="E268" i="25"/>
  <c r="E1518" i="25"/>
  <c r="E1198" i="25"/>
  <c r="E589" i="25"/>
  <c r="E667" i="25"/>
  <c r="E1059" i="25"/>
  <c r="E566" i="25"/>
  <c r="E654" i="25"/>
  <c r="E795" i="25"/>
  <c r="E865" i="25"/>
  <c r="E871" i="25"/>
  <c r="E697" i="25"/>
  <c r="E1468" i="25"/>
  <c r="E494" i="25"/>
  <c r="E725" i="25"/>
  <c r="E979" i="25"/>
  <c r="E866" i="25"/>
  <c r="E1060" i="25"/>
  <c r="E898" i="25"/>
  <c r="E813" i="25"/>
  <c r="E1187" i="25"/>
  <c r="E1240" i="25"/>
  <c r="E1527" i="25"/>
  <c r="E1448" i="25"/>
  <c r="E1322" i="25"/>
  <c r="E1194" i="25"/>
  <c r="E159" i="25"/>
  <c r="E404" i="25"/>
  <c r="E36" i="25"/>
  <c r="E413" i="25"/>
  <c r="E337" i="25"/>
  <c r="E57" i="25"/>
  <c r="E258" i="25"/>
  <c r="E415" i="25"/>
  <c r="E46" i="25"/>
  <c r="E274" i="25"/>
  <c r="E136" i="25"/>
  <c r="E5" i="25"/>
  <c r="E240" i="25"/>
  <c r="E428" i="25"/>
  <c r="E97" i="25"/>
  <c r="E378" i="25"/>
  <c r="E400" i="25"/>
  <c r="E695" i="25"/>
  <c r="E719" i="25"/>
  <c r="E997" i="25"/>
  <c r="E869" i="25"/>
  <c r="E478" i="25"/>
  <c r="E1118" i="25"/>
  <c r="E975" i="25"/>
  <c r="E1162" i="25"/>
  <c r="E900" i="25"/>
  <c r="E784" i="25"/>
  <c r="E1161" i="25"/>
  <c r="E1151" i="25"/>
  <c r="E831" i="25"/>
  <c r="E1001" i="25"/>
  <c r="E763" i="25"/>
  <c r="E677" i="25"/>
  <c r="E778" i="25"/>
  <c r="E1202" i="25"/>
  <c r="E1308" i="25"/>
  <c r="E1440" i="25"/>
  <c r="E1270" i="25"/>
  <c r="E1314" i="25"/>
  <c r="E1299" i="25"/>
  <c r="E1204" i="25"/>
  <c r="E537" i="25"/>
  <c r="E860" i="25"/>
  <c r="E1063" i="25"/>
  <c r="E746" i="25"/>
  <c r="E686" i="25"/>
  <c r="E721" i="25"/>
  <c r="E825" i="25"/>
  <c r="E502" i="25"/>
  <c r="E688" i="25"/>
  <c r="E1042" i="25"/>
  <c r="E774" i="25"/>
  <c r="E642" i="25"/>
  <c r="E708" i="25"/>
  <c r="E1137" i="25"/>
  <c r="E1082" i="25"/>
  <c r="E609" i="25"/>
  <c r="E893" i="25"/>
  <c r="E648" i="25"/>
  <c r="E1019" i="25"/>
  <c r="E947" i="25"/>
  <c r="E1048" i="25"/>
  <c r="E863" i="25"/>
  <c r="E506" i="25"/>
  <c r="E1050" i="25"/>
  <c r="E939" i="25"/>
  <c r="E671" i="25"/>
  <c r="E1040" i="25"/>
  <c r="E965" i="25"/>
  <c r="E1015" i="25"/>
  <c r="E809" i="25"/>
  <c r="E651" i="25"/>
  <c r="E1135" i="25"/>
  <c r="E819" i="25"/>
  <c r="E882" i="25"/>
  <c r="E1455" i="25"/>
  <c r="E1350" i="25"/>
  <c r="E1480" i="25"/>
  <c r="E1366" i="25"/>
  <c r="E1499" i="25"/>
  <c r="E1237" i="25"/>
  <c r="E1407" i="25"/>
  <c r="E1545" i="25"/>
  <c r="E1343" i="25"/>
  <c r="E1247" i="25"/>
  <c r="E1451" i="25"/>
  <c r="E1210" i="25"/>
  <c r="E1201" i="25"/>
  <c r="E294" i="25"/>
  <c r="E345" i="25"/>
  <c r="E135" i="25"/>
  <c r="E28" i="25"/>
  <c r="E206" i="25"/>
  <c r="E375" i="25"/>
  <c r="E148" i="25"/>
  <c r="E150" i="25"/>
  <c r="E58" i="25"/>
  <c r="E77" i="25"/>
  <c r="E171" i="25"/>
  <c r="E160" i="25"/>
  <c r="E192" i="25"/>
  <c r="E222" i="25"/>
  <c r="E226" i="25"/>
  <c r="E65" i="25"/>
  <c r="G31" i="5"/>
  <c r="D4" i="93"/>
  <c r="G8" i="93"/>
  <c r="G63" i="93"/>
  <c r="G34" i="93"/>
  <c r="G42" i="93"/>
  <c r="G56" i="93"/>
  <c r="G17" i="93"/>
  <c r="D23" i="93"/>
  <c r="G33" i="93"/>
  <c r="G52" i="93"/>
  <c r="G82" i="93"/>
  <c r="G90" i="93"/>
  <c r="G9" i="93"/>
  <c r="G24" i="93"/>
  <c r="D58" i="93"/>
  <c r="E669" i="25"/>
  <c r="E1483" i="25"/>
  <c r="E225" i="25"/>
  <c r="E1374" i="25"/>
  <c r="E1383" i="25"/>
  <c r="E1241" i="25"/>
  <c r="E1116" i="25"/>
  <c r="E1033" i="25"/>
  <c r="E1285" i="25"/>
  <c r="E1250" i="25"/>
  <c r="E672" i="25"/>
  <c r="E1231" i="25"/>
  <c r="E745" i="25"/>
  <c r="E1203" i="25"/>
  <c r="E1273" i="25"/>
  <c r="E680" i="25"/>
  <c r="E1065" i="25"/>
  <c r="E1104" i="25"/>
  <c r="E877" i="25"/>
  <c r="E1180" i="25"/>
  <c r="E1310" i="25"/>
  <c r="E1371" i="25"/>
  <c r="E1073" i="25"/>
  <c r="E675" i="25"/>
  <c r="E452" i="25"/>
  <c r="E781" i="25"/>
  <c r="E1532" i="25"/>
  <c r="E1391" i="25"/>
  <c r="E1450" i="25"/>
  <c r="E1395" i="25"/>
  <c r="E1349" i="25"/>
  <c r="E1354" i="25"/>
  <c r="E1412" i="25"/>
  <c r="E1307" i="25"/>
  <c r="E1421" i="25"/>
  <c r="E1510" i="25"/>
  <c r="E1341" i="25"/>
  <c r="E1539" i="25"/>
  <c r="E1393" i="25"/>
  <c r="E1424" i="25"/>
  <c r="E1392" i="25"/>
  <c r="E1482" i="25"/>
  <c r="E1290" i="25"/>
  <c r="E1514" i="25"/>
  <c r="E1467" i="25"/>
  <c r="E1271" i="25"/>
  <c r="E1209" i="25"/>
  <c r="E1216" i="25"/>
  <c r="E1479" i="25"/>
  <c r="E1478" i="25"/>
  <c r="E1351" i="25"/>
  <c r="E1325" i="25"/>
  <c r="E1199" i="25"/>
  <c r="E1329" i="25"/>
  <c r="E1253" i="25"/>
  <c r="E1494" i="25"/>
  <c r="E1226" i="25"/>
  <c r="E1548" i="25"/>
  <c r="E1190" i="25"/>
  <c r="E1423" i="25"/>
  <c r="E1394" i="25"/>
  <c r="E1318" i="25"/>
  <c r="E1372" i="25"/>
  <c r="E1536" i="25"/>
  <c r="E1332" i="25"/>
  <c r="E1427" i="25"/>
  <c r="E1268" i="25"/>
  <c r="E1425" i="25"/>
  <c r="E1211" i="25"/>
  <c r="E1266" i="25"/>
  <c r="E1508" i="25"/>
  <c r="E1511" i="25"/>
  <c r="E1291" i="25"/>
  <c r="E1461" i="25"/>
  <c r="E1388" i="25"/>
  <c r="E1195" i="25"/>
  <c r="E1529" i="25"/>
  <c r="E1540" i="25"/>
  <c r="E1387" i="25"/>
  <c r="E1287" i="25"/>
  <c r="E1232" i="25"/>
  <c r="E1404" i="25"/>
  <c r="E1304" i="25"/>
  <c r="E1492" i="25"/>
  <c r="E1244" i="25"/>
  <c r="E1243" i="25"/>
  <c r="E1355" i="25"/>
  <c r="E1347" i="25"/>
  <c r="E1531" i="25"/>
  <c r="E1497" i="25"/>
  <c r="E1477" i="25"/>
  <c r="E1543" i="25"/>
  <c r="E1484" i="25"/>
  <c r="E1221" i="25"/>
  <c r="E1275" i="25"/>
  <c r="E1364" i="25"/>
  <c r="E1235" i="25"/>
  <c r="E1447" i="25"/>
  <c r="E1486" i="25"/>
  <c r="E1362" i="25"/>
  <c r="E1516" i="25"/>
  <c r="E1429" i="25"/>
  <c r="E1193" i="25"/>
  <c r="E1340" i="25"/>
  <c r="E1311" i="25"/>
  <c r="E1403" i="25"/>
  <c r="E1454" i="25"/>
  <c r="E1319" i="25"/>
  <c r="E1377" i="25"/>
  <c r="E1436" i="25"/>
  <c r="E1363" i="25"/>
  <c r="E1462" i="25"/>
  <c r="E1188" i="25"/>
  <c r="E1390" i="25"/>
  <c r="E1293" i="25"/>
  <c r="E1435" i="25"/>
  <c r="E1278" i="25"/>
  <c r="E1410" i="25"/>
  <c r="E1345" i="25"/>
  <c r="E1501" i="25"/>
  <c r="E1416" i="25"/>
  <c r="E1375" i="25"/>
  <c r="E830" i="25"/>
  <c r="E873" i="25"/>
  <c r="E1016" i="25"/>
  <c r="E998" i="25"/>
  <c r="E987" i="25"/>
  <c r="E1133" i="25"/>
  <c r="E1090" i="25"/>
  <c r="E915" i="25"/>
  <c r="E690" i="25"/>
  <c r="E913" i="25"/>
  <c r="E978" i="25"/>
  <c r="E1009" i="25"/>
  <c r="E927" i="25"/>
  <c r="E1107" i="25"/>
  <c r="E804" i="25"/>
  <c r="E1004" i="25"/>
  <c r="E808" i="25"/>
  <c r="E1029" i="25"/>
  <c r="E811" i="25"/>
  <c r="E988" i="25"/>
  <c r="E1089" i="25"/>
  <c r="E963" i="25"/>
  <c r="E981" i="25"/>
  <c r="E718" i="25"/>
  <c r="E747" i="25"/>
  <c r="E1081" i="25"/>
  <c r="E1153" i="25"/>
  <c r="E964" i="25"/>
  <c r="E1114" i="25"/>
  <c r="E1070" i="25"/>
  <c r="E1072" i="25"/>
  <c r="E755" i="25"/>
  <c r="E1166" i="25"/>
  <c r="E938" i="25"/>
  <c r="E1097" i="25"/>
  <c r="E1079" i="25"/>
  <c r="E733" i="25"/>
  <c r="E861" i="25"/>
  <c r="E754" i="25"/>
  <c r="E666" i="25"/>
  <c r="E1035" i="25"/>
  <c r="E1120" i="25"/>
  <c r="E1026" i="25"/>
  <c r="E1076" i="25"/>
  <c r="E885" i="25"/>
  <c r="E807" i="25"/>
  <c r="E657" i="25"/>
  <c r="E647" i="25"/>
  <c r="E1053" i="25"/>
  <c r="E736" i="25"/>
  <c r="E734" i="25"/>
  <c r="E709" i="25"/>
  <c r="E851" i="25"/>
  <c r="E1163" i="25"/>
  <c r="E765" i="25"/>
  <c r="E973" i="25"/>
  <c r="E1131" i="25"/>
  <c r="E1003" i="25"/>
  <c r="E777" i="25"/>
  <c r="E1096" i="25"/>
  <c r="E815" i="25"/>
  <c r="E1156" i="25"/>
  <c r="E835" i="25"/>
  <c r="E789" i="25"/>
  <c r="E1038" i="25"/>
  <c r="E758" i="25"/>
  <c r="E1164" i="25"/>
  <c r="E731" i="25"/>
  <c r="E655" i="25"/>
  <c r="E796" i="25"/>
  <c r="E707" i="25"/>
  <c r="E833" i="25"/>
  <c r="E1044" i="25"/>
  <c r="E917" i="25"/>
  <c r="E976" i="25"/>
  <c r="E1091" i="25"/>
  <c r="E1020" i="25"/>
  <c r="E701" i="25"/>
  <c r="E1087" i="25"/>
  <c r="E1123" i="25"/>
  <c r="E954" i="25"/>
  <c r="E660" i="25"/>
  <c r="E716" i="25"/>
  <c r="E682" i="25"/>
  <c r="E1052" i="25"/>
  <c r="E897" i="25"/>
  <c r="E1047" i="25"/>
  <c r="E1080" i="25"/>
  <c r="E834" i="25"/>
  <c r="E649" i="25"/>
  <c r="E958" i="25"/>
  <c r="E764" i="25"/>
  <c r="E1068" i="25"/>
  <c r="E1168" i="25"/>
  <c r="E951" i="25"/>
  <c r="E662" i="25"/>
  <c r="E1084" i="25"/>
  <c r="E929" i="25"/>
  <c r="E770" i="25"/>
  <c r="E876" i="25"/>
  <c r="E1071" i="25"/>
  <c r="E858" i="25"/>
  <c r="E699" i="25"/>
  <c r="E726" i="25"/>
  <c r="E909" i="25"/>
  <c r="E1055" i="25"/>
  <c r="E486" i="25"/>
  <c r="E431" i="25"/>
  <c r="E470" i="25"/>
  <c r="E534" i="25"/>
  <c r="E496" i="25"/>
  <c r="E524" i="25"/>
  <c r="E622" i="25"/>
  <c r="E544" i="25"/>
  <c r="E507" i="25"/>
  <c r="E433" i="25"/>
  <c r="E634" i="25"/>
  <c r="E552" i="25"/>
  <c r="E540" i="25"/>
  <c r="E605" i="25"/>
  <c r="E498" i="25"/>
  <c r="E441" i="25"/>
  <c r="E562" i="25"/>
  <c r="E585" i="25"/>
  <c r="E636" i="25"/>
  <c r="E581" i="25"/>
  <c r="E536" i="25"/>
  <c r="E583" i="25"/>
  <c r="E491" i="25"/>
  <c r="E529" i="25"/>
  <c r="E513" i="25"/>
  <c r="E466" i="25"/>
  <c r="E525" i="25"/>
  <c r="E489" i="25"/>
  <c r="E471" i="25"/>
  <c r="E458" i="25"/>
  <c r="E99" i="25"/>
  <c r="E333" i="25"/>
  <c r="E364" i="25"/>
  <c r="E330" i="25"/>
  <c r="E145" i="25"/>
  <c r="E25" i="25"/>
  <c r="E339" i="25"/>
  <c r="E351" i="25"/>
  <c r="E2" i="25"/>
  <c r="E84" i="25"/>
  <c r="E18" i="25"/>
  <c r="E38" i="25"/>
  <c r="E246" i="25"/>
  <c r="E241" i="25"/>
  <c r="E162" i="25"/>
  <c r="E169" i="25"/>
  <c r="E70" i="25"/>
  <c r="E326" i="25"/>
  <c r="E108" i="25"/>
  <c r="E184" i="25"/>
  <c r="E49" i="25"/>
  <c r="E50" i="25"/>
  <c r="E45" i="25"/>
  <c r="E305" i="25"/>
  <c r="E320" i="25"/>
  <c r="E406" i="25"/>
  <c r="E315" i="25"/>
  <c r="E146" i="25"/>
  <c r="E83" i="25"/>
  <c r="E374" i="25"/>
  <c r="E73" i="25"/>
  <c r="E390" i="25"/>
  <c r="E1254" i="25"/>
  <c r="E1320" i="25"/>
  <c r="E1342" i="25"/>
  <c r="E895" i="25"/>
  <c r="E354" i="25"/>
  <c r="E229" i="25"/>
  <c r="E749" i="25"/>
  <c r="E1046" i="25"/>
  <c r="E205" i="25"/>
  <c r="E1414" i="25"/>
  <c r="E1277" i="25"/>
  <c r="E1456" i="25"/>
  <c r="E1282" i="25"/>
  <c r="E1330" i="25"/>
  <c r="E1257" i="25"/>
  <c r="E110" i="25"/>
  <c r="E797" i="25"/>
  <c r="E414" i="25"/>
  <c r="E874" i="25"/>
  <c r="E1129" i="25"/>
  <c r="E1368" i="25"/>
  <c r="E1176" i="25"/>
  <c r="E889" i="25"/>
  <c r="E1017" i="25"/>
  <c r="H1384" i="25"/>
  <c r="G66" i="5"/>
  <c r="G62" i="5"/>
  <c r="H38" i="5"/>
  <c r="G26" i="5"/>
  <c r="G1147" i="25"/>
  <c r="G67" i="25"/>
  <c r="G304" i="25"/>
  <c r="G753" i="25"/>
  <c r="G1283" i="25"/>
  <c r="G724" i="25"/>
  <c r="G556" i="25"/>
  <c r="E890" i="25"/>
  <c r="E228" i="25"/>
  <c r="E365" i="25"/>
  <c r="E215" i="25"/>
  <c r="E546" i="25"/>
  <c r="E942" i="25"/>
  <c r="E1463" i="25"/>
  <c r="E1292" i="25"/>
  <c r="E1049" i="25"/>
  <c r="E937" i="25"/>
  <c r="E481" i="25"/>
  <c r="E1496" i="25"/>
  <c r="E643" i="25"/>
  <c r="E1326" i="25"/>
  <c r="E989" i="25"/>
  <c r="E353" i="25"/>
  <c r="E131" i="25"/>
  <c r="E509" i="25"/>
  <c r="E1398" i="25"/>
  <c r="E30" i="25"/>
  <c r="E1167" i="25"/>
  <c r="E776" i="25"/>
  <c r="E280" i="25"/>
  <c r="E92" i="25"/>
  <c r="E352" i="25"/>
  <c r="E233" i="25"/>
  <c r="E584" i="25"/>
  <c r="E594" i="25"/>
  <c r="E469" i="25"/>
  <c r="E439" i="25"/>
  <c r="E884" i="25"/>
  <c r="E665" i="25"/>
  <c r="E772" i="25"/>
  <c r="E1333" i="25"/>
  <c r="E1276" i="25"/>
  <c r="E69" i="25"/>
  <c r="E257" i="25"/>
  <c r="E1124" i="25"/>
  <c r="E1428" i="25"/>
  <c r="E603" i="25"/>
  <c r="E1465" i="25"/>
  <c r="E37" i="25"/>
  <c r="E1011" i="25"/>
  <c r="E26" i="25"/>
  <c r="E617" i="25"/>
  <c r="E63" i="25"/>
  <c r="E435" i="25"/>
  <c r="E398" i="25"/>
  <c r="E1331" i="25"/>
  <c r="E115" i="25"/>
  <c r="E630" i="25"/>
  <c r="E24" i="25"/>
  <c r="E607" i="25"/>
  <c r="E1034" i="25"/>
  <c r="E727" i="25"/>
  <c r="E600" i="25"/>
  <c r="E5" i="93"/>
  <c r="E100" i="93"/>
  <c r="E94" i="93"/>
  <c r="E84" i="93"/>
  <c r="E75" i="93"/>
  <c r="E68" i="93"/>
  <c r="E52" i="93"/>
  <c r="E38" i="93"/>
  <c r="E34" i="93"/>
  <c r="F16" i="93"/>
  <c r="E6" i="93"/>
  <c r="G25" i="93"/>
  <c r="E102" i="93"/>
  <c r="E88" i="93"/>
  <c r="E78" i="93"/>
  <c r="E61" i="93"/>
  <c r="E54" i="93"/>
  <c r="E40" i="93"/>
  <c r="E45" i="93"/>
  <c r="E26" i="93"/>
  <c r="E18" i="93"/>
  <c r="G108" i="93"/>
  <c r="G103" i="93"/>
  <c r="G99" i="93"/>
  <c r="G94" i="93"/>
  <c r="G54" i="93"/>
  <c r="G49" i="93"/>
  <c r="G41" i="93"/>
  <c r="G32" i="93"/>
  <c r="G37" i="93"/>
  <c r="E105" i="93"/>
  <c r="E90" i="93"/>
  <c r="E80" i="93"/>
  <c r="E70" i="93"/>
  <c r="E64" i="93"/>
  <c r="E56" i="93"/>
  <c r="F44" i="93"/>
  <c r="E42" i="93"/>
  <c r="E47" i="93"/>
  <c r="E32" i="93"/>
  <c r="E8" i="93"/>
  <c r="E27" i="93"/>
  <c r="G74" i="93"/>
  <c r="G739" i="25"/>
  <c r="E107" i="93"/>
  <c r="E92" i="93"/>
  <c r="E82" i="93"/>
  <c r="E73" i="93"/>
  <c r="E66" i="93"/>
  <c r="E49" i="93"/>
  <c r="E24" i="93"/>
  <c r="E13" i="93"/>
  <c r="G83" i="93"/>
  <c r="G79" i="93"/>
  <c r="G69" i="93"/>
  <c r="G65" i="93"/>
  <c r="G60" i="93"/>
  <c r="G13" i="93"/>
  <c r="E11" i="93"/>
  <c r="E21" i="93"/>
  <c r="G45" i="93"/>
  <c r="D77" i="93"/>
  <c r="E98" i="93"/>
  <c r="G107" i="93"/>
  <c r="G102" i="93"/>
  <c r="G98" i="93"/>
  <c r="G93" i="93"/>
  <c r="G89" i="93"/>
  <c r="G73" i="93"/>
  <c r="G68" i="93"/>
  <c r="G64" i="93"/>
  <c r="G59" i="93"/>
  <c r="G53" i="93"/>
  <c r="G48" i="93"/>
  <c r="G44" i="93"/>
  <c r="H44" i="93" s="1"/>
  <c r="G40" i="93"/>
  <c r="G36" i="93"/>
  <c r="G31" i="93"/>
  <c r="G12" i="93"/>
  <c r="D10" i="93"/>
  <c r="E19" i="93"/>
  <c r="G22" i="93"/>
  <c r="E60" i="93"/>
  <c r="E69" i="93"/>
  <c r="D71" i="93"/>
  <c r="G78" i="93"/>
  <c r="G100" i="93"/>
  <c r="D95" i="93"/>
  <c r="D104" i="93"/>
  <c r="E106" i="93"/>
  <c r="E103" i="93"/>
  <c r="E101" i="93"/>
  <c r="E99" i="93"/>
  <c r="E97" i="93"/>
  <c r="E67" i="93"/>
  <c r="E63" i="93"/>
  <c r="E33" i="93"/>
  <c r="E25" i="93"/>
  <c r="E22" i="93"/>
  <c r="E17" i="93"/>
  <c r="E7" i="93"/>
  <c r="G101" i="93"/>
  <c r="G97" i="93"/>
  <c r="G92" i="93"/>
  <c r="G88" i="93"/>
  <c r="G81" i="93"/>
  <c r="G76" i="93"/>
  <c r="G72" i="93"/>
  <c r="G6" i="93"/>
  <c r="G11" i="93"/>
  <c r="G15" i="93"/>
  <c r="G28" i="93"/>
  <c r="D35" i="93"/>
  <c r="E36" i="93"/>
  <c r="D50" i="93"/>
  <c r="E65" i="93"/>
  <c r="E74" i="93"/>
  <c r="G96" i="93"/>
  <c r="G106" i="93"/>
  <c r="E96" i="93"/>
  <c r="E93" i="93"/>
  <c r="E91" i="93"/>
  <c r="E89" i="93"/>
  <c r="E87" i="93"/>
  <c r="E83" i="93"/>
  <c r="E81" i="93"/>
  <c r="E79" i="93"/>
  <c r="E76" i="93"/>
  <c r="E72" i="93"/>
  <c r="E59" i="93"/>
  <c r="E55" i="93"/>
  <c r="E53" i="93"/>
  <c r="E51" i="93"/>
  <c r="E43" i="93"/>
  <c r="E41" i="93"/>
  <c r="E39" i="93"/>
  <c r="E37" i="93"/>
  <c r="E46" i="93"/>
  <c r="G105" i="93"/>
  <c r="G91" i="93"/>
  <c r="G87" i="93"/>
  <c r="G84" i="93"/>
  <c r="G80" i="93"/>
  <c r="G75" i="93"/>
  <c r="G70" i="93"/>
  <c r="G66" i="93"/>
  <c r="G61" i="93"/>
  <c r="G55" i="93"/>
  <c r="G51" i="93"/>
  <c r="G18" i="93"/>
  <c r="G5" i="93"/>
  <c r="E9" i="93"/>
  <c r="E12" i="93"/>
  <c r="G19" i="93"/>
  <c r="D14" i="93"/>
  <c r="E15" i="93"/>
  <c r="D20" i="93"/>
  <c r="G27" i="93"/>
  <c r="E28" i="93"/>
  <c r="G46" i="93"/>
  <c r="G38" i="93"/>
  <c r="E48" i="93"/>
  <c r="G67" i="93"/>
  <c r="D62" i="93"/>
  <c r="E108" i="93"/>
  <c r="G7" i="93"/>
  <c r="G21" i="93"/>
  <c r="G26" i="93"/>
  <c r="G47" i="93"/>
  <c r="G43" i="93"/>
  <c r="G39" i="93"/>
  <c r="G615" i="25"/>
  <c r="E24" i="5"/>
  <c r="H611" i="25" s="1"/>
  <c r="G1218" i="25"/>
  <c r="E48" i="5"/>
  <c r="H1013" i="25" s="1"/>
  <c r="G1248" i="25"/>
  <c r="G564" i="25"/>
  <c r="G1525" i="25"/>
  <c r="E14" i="5"/>
  <c r="H45" i="25" s="1"/>
  <c r="G35" i="25"/>
  <c r="G1155" i="25"/>
  <c r="E208" i="25"/>
  <c r="E259" i="25"/>
  <c r="E180" i="25"/>
  <c r="E1183" i="25"/>
  <c r="E1189" i="25"/>
  <c r="E1384" i="25"/>
  <c r="E1197" i="25"/>
  <c r="E1358" i="25"/>
  <c r="E1272" i="25"/>
  <c r="E1517" i="25"/>
  <c r="E1339" i="25"/>
  <c r="E1487" i="25"/>
  <c r="E1380" i="25"/>
  <c r="E1297" i="25"/>
  <c r="E1175" i="25"/>
  <c r="E1217" i="25"/>
  <c r="E1549" i="25"/>
  <c r="E1528" i="25"/>
  <c r="E1458" i="25"/>
  <c r="E1471" i="25"/>
  <c r="E1481" i="25"/>
  <c r="E1223" i="25"/>
  <c r="E1381" i="25"/>
  <c r="E1302" i="25"/>
  <c r="E1174" i="25"/>
  <c r="E1346" i="25"/>
  <c r="E1228" i="25"/>
  <c r="E1356" i="25"/>
  <c r="E1442" i="25"/>
  <c r="E1039" i="25"/>
  <c r="E1099" i="25"/>
  <c r="E1158" i="25"/>
  <c r="E751" i="25"/>
  <c r="E850" i="25"/>
  <c r="E761" i="25"/>
  <c r="E790" i="25"/>
  <c r="E936" i="25"/>
  <c r="E1064" i="25"/>
  <c r="E847" i="25"/>
  <c r="E857" i="25"/>
  <c r="E767" i="25"/>
  <c r="E969" i="25"/>
  <c r="E920" i="25"/>
  <c r="E664" i="25"/>
  <c r="E822" i="25"/>
  <c r="E944" i="25"/>
  <c r="E737" i="25"/>
  <c r="E995" i="25"/>
  <c r="E779" i="25"/>
  <c r="E1112" i="25"/>
  <c r="E1010" i="25"/>
  <c r="E980" i="25"/>
  <c r="E571" i="25"/>
  <c r="E623" i="25"/>
  <c r="E479" i="25"/>
  <c r="E520" i="25"/>
  <c r="E557" i="25"/>
  <c r="E501" i="25"/>
  <c r="E532" i="25"/>
  <c r="E574" i="25"/>
  <c r="E627" i="25"/>
  <c r="E565" i="25"/>
  <c r="E597" i="25"/>
  <c r="E461" i="25"/>
  <c r="E572" i="25"/>
  <c r="E504" i="25"/>
  <c r="E556" i="25"/>
  <c r="E449" i="25"/>
  <c r="E621" i="25"/>
  <c r="E521" i="25"/>
  <c r="E500" i="25"/>
  <c r="E487" i="25"/>
  <c r="E559" i="25"/>
  <c r="E308" i="25"/>
  <c r="E236" i="25"/>
  <c r="E411" i="25"/>
  <c r="E285" i="25"/>
  <c r="E261" i="25"/>
  <c r="E243" i="25"/>
  <c r="E341" i="25"/>
  <c r="E417" i="25"/>
  <c r="E121" i="25"/>
  <c r="E425" i="25"/>
  <c r="E207" i="25"/>
  <c r="E101" i="25"/>
  <c r="E100" i="25"/>
  <c r="E71" i="25"/>
  <c r="E41" i="25"/>
  <c r="E319" i="25"/>
  <c r="E371" i="25"/>
  <c r="E388" i="25"/>
  <c r="E393" i="25"/>
  <c r="E86" i="5"/>
  <c r="H1395" i="25" s="1"/>
  <c r="E88" i="5"/>
  <c r="H1533" i="25" s="1"/>
  <c r="E87" i="5"/>
  <c r="H1194" i="25" s="1"/>
  <c r="G33" i="5"/>
  <c r="G567" i="25"/>
  <c r="G639" i="25"/>
  <c r="H131" i="25"/>
  <c r="G609" i="25"/>
  <c r="G1545" i="25"/>
  <c r="G1312" i="25"/>
  <c r="G1247" i="25"/>
  <c r="G1100" i="25"/>
  <c r="G1135" i="25"/>
  <c r="G94" i="25"/>
  <c r="G1239" i="25"/>
  <c r="G742" i="25"/>
  <c r="H1189" i="25"/>
  <c r="E6" i="5"/>
  <c r="H83" i="25" s="1"/>
  <c r="G547" i="25"/>
  <c r="H604" i="25"/>
  <c r="H1358" i="25"/>
  <c r="G14" i="25"/>
  <c r="G480" i="25"/>
  <c r="G625" i="25"/>
  <c r="G836" i="25"/>
  <c r="G769" i="25"/>
  <c r="G44" i="5"/>
  <c r="E412" i="25"/>
  <c r="E953" i="25"/>
  <c r="H1424" i="25"/>
  <c r="H1342" i="25"/>
  <c r="E129" i="25"/>
  <c r="E141" i="25"/>
  <c r="E84" i="5"/>
  <c r="G84" i="5" s="1"/>
  <c r="E214" i="25"/>
  <c r="E8" i="25"/>
  <c r="E604" i="25"/>
  <c r="E802" i="25"/>
  <c r="E313" i="25"/>
  <c r="E256" i="25"/>
  <c r="E126" i="25"/>
  <c r="E1315" i="25"/>
  <c r="H1361" i="25"/>
  <c r="G1305" i="25"/>
  <c r="G33" i="25"/>
  <c r="G1189" i="25"/>
  <c r="G509" i="25"/>
  <c r="G1223" i="25"/>
  <c r="E264" i="25"/>
  <c r="E52" i="25"/>
  <c r="E421" i="25"/>
  <c r="E194" i="25"/>
  <c r="E836" i="25"/>
  <c r="G696" i="25"/>
  <c r="G624" i="25"/>
  <c r="G188" i="25"/>
  <c r="G1469" i="25"/>
  <c r="G629" i="25"/>
  <c r="G416" i="25"/>
  <c r="G590" i="25"/>
  <c r="G1399" i="25"/>
  <c r="G560" i="25"/>
  <c r="G1526" i="25"/>
  <c r="G787" i="25"/>
  <c r="G27" i="25"/>
  <c r="G1027" i="25"/>
  <c r="H459" i="25"/>
  <c r="H44" i="5"/>
  <c r="G663" i="25"/>
  <c r="G109" i="25"/>
  <c r="G423" i="25"/>
  <c r="G242" i="25"/>
  <c r="G604" i="25"/>
  <c r="H1183" i="25"/>
  <c r="G29" i="25"/>
  <c r="H628" i="25"/>
  <c r="H615" i="25"/>
  <c r="G485" i="25"/>
  <c r="G1313" i="25"/>
  <c r="G197" i="25"/>
  <c r="G1128" i="25"/>
  <c r="G11" i="25"/>
  <c r="G340" i="25"/>
  <c r="G50" i="25"/>
  <c r="G1443" i="25"/>
  <c r="G628" i="25"/>
  <c r="H1500" i="25"/>
  <c r="G278" i="25"/>
  <c r="G1173" i="25"/>
  <c r="G472" i="25"/>
  <c r="G575" i="25"/>
  <c r="G145" i="25"/>
  <c r="G748" i="25"/>
  <c r="G1067" i="25"/>
  <c r="G650" i="25"/>
  <c r="G386" i="25"/>
  <c r="H590" i="25"/>
  <c r="H629" i="25"/>
  <c r="H472" i="25"/>
  <c r="G530" i="25"/>
  <c r="E52" i="5"/>
  <c r="H1027" i="25" s="1"/>
  <c r="G167" i="25"/>
  <c r="G824" i="25"/>
  <c r="G394" i="25"/>
  <c r="G264" i="25"/>
  <c r="G499" i="25"/>
  <c r="G1422" i="25"/>
  <c r="H1276" i="25"/>
  <c r="G1165" i="25"/>
  <c r="G330" i="25"/>
  <c r="G310" i="25"/>
  <c r="G1376" i="25"/>
  <c r="G730" i="25"/>
  <c r="G930" i="25"/>
  <c r="G70" i="25"/>
  <c r="G792" i="25"/>
  <c r="G1301" i="25"/>
  <c r="H1509" i="25"/>
  <c r="G828" i="25"/>
  <c r="H1328" i="25"/>
  <c r="G329" i="25"/>
  <c r="G555" i="25"/>
  <c r="G535" i="25"/>
  <c r="G925" i="25"/>
  <c r="G447" i="25"/>
  <c r="G463" i="25"/>
  <c r="G475" i="25"/>
  <c r="G246" i="25"/>
  <c r="G596" i="25"/>
  <c r="G1386" i="25"/>
  <c r="G1002" i="25"/>
  <c r="G685" i="25"/>
  <c r="G904" i="25"/>
  <c r="G364" i="25"/>
  <c r="G4" i="25"/>
  <c r="G1121" i="25"/>
  <c r="H535" i="25"/>
  <c r="H533" i="25"/>
  <c r="G527" i="25"/>
  <c r="G1171" i="25"/>
  <c r="G10" i="25"/>
  <c r="G42" i="25"/>
  <c r="G273" i="25"/>
  <c r="G387" i="25"/>
  <c r="G72" i="25"/>
  <c r="G645" i="25"/>
  <c r="G1439" i="25"/>
  <c r="G1542" i="25"/>
  <c r="G1269" i="25"/>
  <c r="E56" i="5"/>
  <c r="H907" i="25" s="1"/>
  <c r="G829" i="25"/>
  <c r="G982" i="25"/>
  <c r="G169" i="25"/>
  <c r="G403" i="25"/>
  <c r="G522" i="25"/>
  <c r="G1045" i="25"/>
  <c r="G788" i="25"/>
  <c r="G587" i="25"/>
  <c r="H1186" i="25"/>
  <c r="G515" i="25"/>
  <c r="G613" i="25"/>
  <c r="G326" i="25"/>
  <c r="G867" i="25"/>
  <c r="G1452" i="25"/>
  <c r="G1066" i="25"/>
  <c r="G780" i="25"/>
  <c r="G1170" i="25"/>
  <c r="G919" i="25"/>
  <c r="G1498" i="25"/>
  <c r="G367" i="25"/>
  <c r="G548" i="25"/>
  <c r="G305" i="25"/>
  <c r="G3" i="25"/>
  <c r="G633" i="25"/>
  <c r="E17" i="5"/>
  <c r="H61" i="25" s="1"/>
  <c r="E5" i="5"/>
  <c r="H388" i="25" s="1"/>
  <c r="H395" i="25"/>
  <c r="G1295" i="25"/>
  <c r="G319" i="25"/>
  <c r="G1397" i="25"/>
  <c r="G1161" i="25"/>
  <c r="G254" i="25"/>
  <c r="G1259" i="25"/>
  <c r="G9" i="5"/>
  <c r="G1316" i="25"/>
  <c r="G400" i="25"/>
  <c r="G1471" i="25"/>
  <c r="G497" i="25"/>
  <c r="G905" i="25"/>
  <c r="G160" i="25"/>
  <c r="G64" i="5"/>
  <c r="G670" i="25"/>
  <c r="H24" i="25"/>
  <c r="G1234" i="25"/>
  <c r="G1309" i="25"/>
  <c r="H100" i="25"/>
  <c r="H69" i="25"/>
  <c r="H227" i="25"/>
  <c r="G130" i="25"/>
  <c r="E118" i="25"/>
  <c r="E79" i="5"/>
  <c r="G79" i="5" s="1"/>
  <c r="E423" i="25"/>
  <c r="E801" i="25"/>
  <c r="E1303" i="25"/>
  <c r="G1106" i="25"/>
  <c r="E1269" i="25"/>
  <c r="G1233" i="25"/>
  <c r="G107" i="25"/>
  <c r="G1472" i="25"/>
  <c r="G484" i="25"/>
  <c r="G1177" i="25"/>
  <c r="G1242" i="25"/>
  <c r="H1417" i="25"/>
  <c r="G1314" i="25"/>
  <c r="G212" i="25"/>
  <c r="G971" i="25"/>
  <c r="G502" i="25"/>
  <c r="E71" i="5"/>
  <c r="G71" i="5" s="1"/>
  <c r="G1240" i="25"/>
  <c r="G1210" i="25"/>
  <c r="H115" i="25"/>
  <c r="H41" i="25"/>
  <c r="G85" i="25"/>
  <c r="E288" i="25"/>
  <c r="E4" i="25"/>
  <c r="E178" i="25"/>
  <c r="E251" i="25"/>
  <c r="E301" i="25"/>
  <c r="E314" i="25"/>
  <c r="E198" i="25"/>
  <c r="E1386" i="25"/>
  <c r="H31" i="5"/>
  <c r="G467" i="25"/>
  <c r="G813" i="25"/>
  <c r="E1236" i="25"/>
  <c r="G453" i="25"/>
  <c r="H1463" i="25"/>
  <c r="G693" i="25"/>
  <c r="G839" i="25"/>
  <c r="G991" i="25"/>
  <c r="G302" i="25"/>
  <c r="G477" i="25"/>
  <c r="G1360" i="25"/>
  <c r="G1224" i="25"/>
  <c r="G903" i="25"/>
  <c r="G960" i="25"/>
  <c r="H1197" i="25"/>
  <c r="G967" i="25"/>
  <c r="G826" i="25"/>
  <c r="H1323" i="25"/>
  <c r="G320" i="25"/>
  <c r="G99" i="25"/>
  <c r="G219" i="25"/>
  <c r="G586" i="25"/>
  <c r="G935" i="25"/>
  <c r="G691" i="25"/>
  <c r="G104" i="25"/>
  <c r="G914" i="25"/>
  <c r="G578" i="25"/>
  <c r="G907" i="25"/>
  <c r="G713" i="25"/>
  <c r="G110" i="25"/>
  <c r="G1192" i="25"/>
  <c r="G510" i="25"/>
  <c r="G1051" i="25"/>
  <c r="G1359" i="25"/>
  <c r="G1353" i="25"/>
  <c r="G1431" i="25"/>
  <c r="G1075" i="25"/>
  <c r="G1136" i="25"/>
  <c r="G810" i="25"/>
  <c r="G1041" i="25"/>
  <c r="G1396" i="25"/>
  <c r="G374" i="25"/>
  <c r="G84" i="25"/>
  <c r="G223" i="25"/>
  <c r="G255" i="25"/>
  <c r="G1054" i="25"/>
  <c r="G146" i="25"/>
  <c r="H85" i="5"/>
  <c r="H1530" i="25"/>
  <c r="G85" i="5"/>
  <c r="H1369" i="25"/>
  <c r="G205" i="25"/>
  <c r="G229" i="25"/>
  <c r="G1007" i="25"/>
  <c r="G508" i="25"/>
  <c r="G676" i="25"/>
  <c r="G595" i="25"/>
  <c r="G241" i="25"/>
  <c r="G108" i="25"/>
  <c r="G18" i="25"/>
  <c r="G49" i="25"/>
  <c r="G953" i="25"/>
  <c r="G1057" i="25"/>
  <c r="G1533" i="25"/>
  <c r="G932" i="25"/>
  <c r="G818" i="25"/>
  <c r="G563" i="25"/>
  <c r="G782" i="25"/>
  <c r="G1028" i="25"/>
  <c r="G946" i="25"/>
  <c r="G1225" i="25"/>
  <c r="G162" i="25"/>
  <c r="G129" i="25"/>
  <c r="G344" i="25"/>
  <c r="G1109" i="25"/>
  <c r="G762" i="25"/>
  <c r="H1498" i="25"/>
  <c r="H1354" i="25"/>
  <c r="H1479" i="25"/>
  <c r="E133" i="25"/>
  <c r="E27" i="25"/>
  <c r="E291" i="25"/>
  <c r="E367" i="25"/>
  <c r="E357" i="25"/>
  <c r="E113" i="25"/>
  <c r="E383" i="25"/>
  <c r="E29" i="25"/>
  <c r="E355" i="25"/>
  <c r="E334" i="25"/>
  <c r="E223" i="25"/>
  <c r="E278" i="25"/>
  <c r="E419" i="25"/>
  <c r="E363" i="25"/>
  <c r="E77" i="5"/>
  <c r="H1373" i="25" s="1"/>
  <c r="E53" i="25"/>
  <c r="E392" i="25"/>
  <c r="E165" i="25"/>
  <c r="E120" i="25"/>
  <c r="E19" i="25"/>
  <c r="E275" i="25"/>
  <c r="E373" i="25"/>
  <c r="E418" i="25"/>
  <c r="E203" i="25"/>
  <c r="E380" i="25"/>
  <c r="E298" i="25"/>
  <c r="E86" i="25"/>
  <c r="E89" i="25"/>
  <c r="E242" i="25"/>
  <c r="E221" i="25"/>
  <c r="E904" i="25"/>
  <c r="E800" i="25"/>
  <c r="E1274" i="25"/>
  <c r="E485" i="25"/>
  <c r="E1213" i="25"/>
  <c r="E455" i="25"/>
  <c r="E1051" i="25"/>
  <c r="E1117" i="25"/>
  <c r="E510" i="25"/>
  <c r="E967" i="25"/>
  <c r="E775" i="25"/>
  <c r="E563" i="25"/>
  <c r="E75" i="25"/>
  <c r="E252" i="25"/>
  <c r="E188" i="25"/>
  <c r="E66" i="25"/>
  <c r="E284" i="25"/>
  <c r="E219" i="25"/>
  <c r="E78" i="5"/>
  <c r="H1511" i="25" s="1"/>
  <c r="E348" i="25"/>
  <c r="E51" i="25"/>
  <c r="E276" i="25"/>
  <c r="E427" i="25"/>
  <c r="E176" i="25"/>
  <c r="E249" i="25"/>
  <c r="E47" i="25"/>
  <c r="E269" i="25"/>
  <c r="E346" i="25"/>
  <c r="E175" i="25"/>
  <c r="E209" i="25"/>
  <c r="E289" i="25"/>
  <c r="E410" i="25"/>
  <c r="E408" i="25"/>
  <c r="E109" i="25"/>
  <c r="E394" i="25"/>
  <c r="E384" i="25"/>
  <c r="E361" i="25"/>
  <c r="E299" i="25"/>
  <c r="E321" i="25"/>
  <c r="E213" i="25"/>
  <c r="E685" i="25"/>
  <c r="E561" i="25"/>
  <c r="E1085" i="25"/>
  <c r="E1105" i="25"/>
  <c r="E568" i="25"/>
  <c r="E676" i="25"/>
  <c r="E773" i="25"/>
  <c r="E691" i="25"/>
  <c r="E957" i="25"/>
  <c r="H68" i="5"/>
  <c r="E202" i="25"/>
  <c r="E379" i="25"/>
  <c r="E286" i="25"/>
  <c r="E32" i="25"/>
  <c r="E23" i="25"/>
  <c r="E312" i="25"/>
  <c r="E306" i="25"/>
  <c r="E260" i="25"/>
  <c r="E399" i="25"/>
  <c r="E344" i="25"/>
  <c r="E186" i="25"/>
  <c r="E83" i="5"/>
  <c r="H1322" i="25" s="1"/>
  <c r="E309" i="25"/>
  <c r="E81" i="5"/>
  <c r="H1402" i="25" s="1"/>
  <c r="E201" i="25"/>
  <c r="E91" i="25"/>
  <c r="E15" i="25"/>
  <c r="E424" i="25"/>
  <c r="E372" i="25"/>
  <c r="E277" i="25"/>
  <c r="E272" i="25"/>
  <c r="E302" i="25"/>
  <c r="E42" i="25"/>
  <c r="E125" i="25"/>
  <c r="E262" i="25"/>
  <c r="E197" i="25"/>
  <c r="E992" i="25"/>
  <c r="E1165" i="25"/>
  <c r="E1215" i="25"/>
  <c r="E628" i="25"/>
  <c r="E629" i="25"/>
  <c r="H358" i="25"/>
  <c r="G1201" i="25"/>
  <c r="G1267" i="25"/>
  <c r="H217" i="25"/>
  <c r="H63" i="25"/>
  <c r="H280" i="25"/>
  <c r="G71" i="25"/>
  <c r="G24" i="25"/>
  <c r="G156" i="25"/>
  <c r="G898" i="25"/>
  <c r="G228" i="25"/>
  <c r="H151" i="25"/>
  <c r="G1474" i="25"/>
  <c r="G704" i="25"/>
  <c r="G673" i="25"/>
  <c r="G677" i="25"/>
  <c r="G1512" i="25"/>
  <c r="G1513" i="25"/>
  <c r="G189" i="25"/>
  <c r="G880" i="25"/>
  <c r="G1448" i="25"/>
  <c r="G1409" i="25"/>
  <c r="G1308" i="25"/>
  <c r="G1464" i="25"/>
  <c r="G1480" i="25"/>
  <c r="G1451" i="25"/>
  <c r="G1204" i="25"/>
  <c r="G98" i="25"/>
  <c r="G41" i="25"/>
  <c r="G1208" i="25"/>
  <c r="H253" i="25"/>
  <c r="G1286" i="25"/>
  <c r="H163" i="25"/>
  <c r="G287" i="25"/>
  <c r="H371" i="25"/>
  <c r="G13" i="5"/>
  <c r="G217" i="25"/>
  <c r="G124" i="25"/>
  <c r="G1418" i="25"/>
  <c r="E23" i="5"/>
  <c r="H609" i="25" s="1"/>
  <c r="E59" i="5"/>
  <c r="H949" i="25" s="1"/>
  <c r="G708" i="25"/>
  <c r="G1077" i="25"/>
  <c r="G1144" i="25"/>
  <c r="G949" i="25"/>
  <c r="G947" i="25"/>
  <c r="G6" i="25"/>
  <c r="G1258" i="25"/>
  <c r="G1227" i="25"/>
  <c r="H71" i="25"/>
  <c r="G317" i="25"/>
  <c r="G1172" i="25"/>
  <c r="G1237" i="25"/>
  <c r="G199" i="25"/>
  <c r="G144" i="25"/>
  <c r="G1440" i="25"/>
  <c r="E51" i="5"/>
  <c r="H979" i="25" s="1"/>
  <c r="G80" i="25"/>
  <c r="H232" i="25"/>
  <c r="G1187" i="25"/>
  <c r="G1459" i="25"/>
  <c r="G1255" i="25"/>
  <c r="G1466" i="25"/>
  <c r="G1245" i="25"/>
  <c r="G253" i="25"/>
  <c r="H245" i="25"/>
  <c r="H359" i="25"/>
  <c r="H98" i="25"/>
  <c r="H101" i="25"/>
  <c r="G1194" i="25"/>
  <c r="G163" i="25"/>
  <c r="G151" i="25"/>
  <c r="G719" i="25"/>
  <c r="G997" i="25"/>
  <c r="G1025" i="25"/>
  <c r="G614" i="25"/>
  <c r="G863" i="25"/>
  <c r="G1126" i="25"/>
  <c r="E1248" i="25"/>
  <c r="E1336" i="25"/>
  <c r="E1192" i="25"/>
  <c r="E1181" i="25"/>
  <c r="E1452" i="25"/>
  <c r="G68" i="5"/>
  <c r="E875" i="25"/>
  <c r="E1041" i="25"/>
  <c r="E1128" i="25"/>
  <c r="E780" i="25"/>
  <c r="E1119" i="25"/>
  <c r="E1066" i="25"/>
  <c r="E1067" i="25"/>
  <c r="E1062" i="25"/>
  <c r="E918" i="25"/>
  <c r="E1127" i="25"/>
  <c r="E678" i="25"/>
  <c r="E782" i="25"/>
  <c r="E653" i="25"/>
  <c r="E472" i="25"/>
  <c r="E548" i="25"/>
  <c r="E72" i="25"/>
  <c r="E273" i="25"/>
  <c r="E403" i="25"/>
  <c r="E10" i="25"/>
  <c r="E13" i="25"/>
  <c r="E164" i="25"/>
  <c r="E409" i="25"/>
  <c r="E310" i="25"/>
  <c r="E250" i="25"/>
  <c r="E56" i="25"/>
  <c r="H1256" i="25"/>
  <c r="G703" i="25"/>
  <c r="G1154" i="25"/>
  <c r="G933" i="25"/>
  <c r="G640" i="25"/>
  <c r="G1274" i="25"/>
  <c r="G1215" i="25"/>
  <c r="E18" i="5"/>
  <c r="H246" i="25" s="1"/>
  <c r="G1246" i="25"/>
  <c r="G459" i="25"/>
  <c r="H28" i="5"/>
  <c r="H1272" i="25"/>
  <c r="G656" i="25"/>
  <c r="G814" i="25"/>
  <c r="G653" i="25"/>
  <c r="H1196" i="25"/>
  <c r="H1327" i="25"/>
  <c r="G45" i="25"/>
  <c r="G184" i="25"/>
  <c r="G25" i="25"/>
  <c r="G75" i="25"/>
  <c r="G164" i="25"/>
  <c r="G611" i="25"/>
  <c r="G620" i="25"/>
  <c r="G679" i="25"/>
  <c r="G646" i="25"/>
  <c r="G1085" i="25"/>
  <c r="G631" i="25"/>
  <c r="G113" i="25"/>
  <c r="G511" i="25"/>
  <c r="G96" i="25"/>
  <c r="G638" i="25"/>
  <c r="G561" i="25"/>
  <c r="G1434" i="25"/>
  <c r="G1315" i="25"/>
  <c r="G28" i="5"/>
  <c r="G950" i="25"/>
  <c r="G827" i="25"/>
  <c r="G775" i="25"/>
  <c r="E40" i="5"/>
  <c r="H640" i="25" s="1"/>
  <c r="G1062" i="25"/>
  <c r="G806" i="25"/>
  <c r="G984" i="25"/>
  <c r="G409" i="25"/>
  <c r="G1182" i="25"/>
  <c r="G443" i="25"/>
  <c r="G852" i="25"/>
  <c r="G812" i="25"/>
  <c r="G800" i="25"/>
  <c r="G1117" i="25"/>
  <c r="G888" i="25"/>
  <c r="G83" i="25"/>
  <c r="G2" i="25"/>
  <c r="G221" i="25"/>
  <c r="G213" i="25"/>
  <c r="G149" i="25"/>
  <c r="G444" i="25"/>
  <c r="G1061" i="25"/>
  <c r="G1132" i="25"/>
  <c r="E1098" i="25"/>
  <c r="E717" i="25"/>
  <c r="E768" i="25"/>
  <c r="E1027" i="25"/>
  <c r="E762" i="25"/>
  <c r="E1434" i="25"/>
  <c r="E730" i="25"/>
  <c r="E903" i="25"/>
  <c r="G354" i="25"/>
  <c r="G351" i="25"/>
  <c r="G38" i="25"/>
  <c r="G333" i="25"/>
  <c r="G1413" i="25"/>
  <c r="G1457" i="25"/>
  <c r="G1181" i="25"/>
  <c r="G1417" i="25"/>
  <c r="G1265" i="25"/>
  <c r="E72" i="5"/>
  <c r="H72" i="5" s="1"/>
  <c r="G717" i="25"/>
  <c r="G1005" i="25"/>
  <c r="G910" i="25"/>
  <c r="G801" i="25"/>
  <c r="G1110" i="25"/>
  <c r="G870" i="25"/>
  <c r="G875" i="25"/>
  <c r="G843" i="25"/>
  <c r="G1088" i="25"/>
  <c r="G992" i="25"/>
  <c r="G1105" i="25"/>
  <c r="G1086" i="25"/>
  <c r="G794" i="25"/>
  <c r="G983" i="25"/>
  <c r="G862" i="25"/>
  <c r="G943" i="25"/>
  <c r="G1145" i="25"/>
  <c r="G1083" i="25"/>
  <c r="G1127" i="25"/>
  <c r="G1030" i="25"/>
  <c r="G941" i="25"/>
  <c r="G799" i="25"/>
  <c r="G771" i="25"/>
  <c r="G957" i="25"/>
  <c r="G901" i="25"/>
  <c r="G911" i="25"/>
  <c r="G568" i="25"/>
  <c r="G473" i="25"/>
  <c r="G637" i="25"/>
  <c r="G455" i="25"/>
  <c r="G198" i="25"/>
  <c r="E20" i="5"/>
  <c r="H340" i="25" s="1"/>
  <c r="G138" i="25"/>
  <c r="G421" i="25"/>
  <c r="G203" i="25"/>
  <c r="E4" i="5"/>
  <c r="H4" i="5" s="1"/>
  <c r="G1089" i="25"/>
  <c r="G1524" i="25"/>
  <c r="G768" i="25"/>
  <c r="G483" i="25"/>
  <c r="G1014" i="25"/>
  <c r="G952" i="25"/>
  <c r="G832" i="25"/>
  <c r="G1336" i="25"/>
  <c r="G414" i="25"/>
  <c r="G1074" i="25"/>
  <c r="G1538" i="25"/>
  <c r="G1300" i="25"/>
  <c r="G773" i="25"/>
  <c r="G1213" i="25"/>
  <c r="G652" i="25"/>
  <c r="G1013" i="25"/>
  <c r="G1024" i="25"/>
  <c r="G968" i="25"/>
  <c r="G805" i="25"/>
  <c r="G1098" i="25"/>
  <c r="G802" i="25"/>
  <c r="G1236" i="25"/>
  <c r="G1264" i="25"/>
  <c r="G73" i="25"/>
  <c r="G339" i="25"/>
  <c r="G225" i="25"/>
  <c r="G408" i="25"/>
  <c r="G418" i="25"/>
  <c r="G412" i="25"/>
  <c r="G190" i="25"/>
  <c r="G1119" i="25"/>
  <c r="G1102" i="25"/>
  <c r="G750" i="25"/>
  <c r="G406" i="25"/>
  <c r="G1113" i="25"/>
  <c r="G674" i="25"/>
  <c r="G1160" i="25"/>
  <c r="G774" i="25"/>
  <c r="G993" i="25"/>
  <c r="G1050" i="25"/>
  <c r="E43" i="5"/>
  <c r="H43" i="5" s="1"/>
  <c r="G1366" i="25"/>
  <c r="E1413" i="25"/>
  <c r="E1469" i="25"/>
  <c r="E1524" i="25"/>
  <c r="E1359" i="25"/>
  <c r="E1439" i="25"/>
  <c r="E1376" i="25"/>
  <c r="E1182" i="25"/>
  <c r="E1396" i="25"/>
  <c r="E1417" i="25"/>
  <c r="E1283" i="25"/>
  <c r="E1264" i="25"/>
  <c r="E1443" i="25"/>
  <c r="E1498" i="25"/>
  <c r="E1246" i="25"/>
  <c r="E1252" i="25"/>
  <c r="E1526" i="25"/>
  <c r="E1353" i="25"/>
  <c r="E1431" i="25"/>
  <c r="E1538" i="25"/>
  <c r="E1313" i="25"/>
  <c r="E827" i="25"/>
  <c r="E931" i="25"/>
  <c r="E919" i="25"/>
  <c r="E843" i="25"/>
  <c r="E1028" i="25"/>
  <c r="E946" i="25"/>
  <c r="E1002" i="25"/>
  <c r="E950" i="25"/>
  <c r="E713" i="25"/>
  <c r="E846" i="25"/>
  <c r="E805" i="25"/>
  <c r="E839" i="25"/>
  <c r="E1110" i="25"/>
  <c r="E910" i="25"/>
  <c r="E650" i="25"/>
  <c r="E663" i="25"/>
  <c r="E810" i="25"/>
  <c r="E968" i="25"/>
  <c r="E888" i="25"/>
  <c r="E1121" i="25"/>
  <c r="E1074" i="25"/>
  <c r="E792" i="25"/>
  <c r="E1154" i="25"/>
  <c r="E932" i="25"/>
  <c r="E1061" i="25"/>
  <c r="E753" i="25"/>
  <c r="E982" i="25"/>
  <c r="E1086" i="25"/>
  <c r="E983" i="25"/>
  <c r="E1102" i="25"/>
  <c r="E645" i="25"/>
  <c r="E1007" i="25"/>
  <c r="E724" i="25"/>
  <c r="E842" i="25"/>
  <c r="E788" i="25"/>
  <c r="E703" i="25"/>
  <c r="E1132" i="25"/>
  <c r="E1054" i="25"/>
  <c r="E1109" i="25"/>
  <c r="E739" i="25"/>
  <c r="E977" i="25"/>
  <c r="E1145" i="25"/>
  <c r="E832" i="25"/>
  <c r="E806" i="25"/>
  <c r="E748" i="25"/>
  <c r="E943" i="25"/>
  <c r="E1057" i="25"/>
  <c r="E693" i="25"/>
  <c r="E1083" i="25"/>
  <c r="E925" i="25"/>
  <c r="E1155" i="25"/>
  <c r="E1171" i="25"/>
  <c r="E1030" i="25"/>
  <c r="E1075" i="25"/>
  <c r="E952" i="25"/>
  <c r="E984" i="25"/>
  <c r="E799" i="25"/>
  <c r="E1013" i="25"/>
  <c r="E960" i="25"/>
  <c r="E941" i="25"/>
  <c r="E652" i="25"/>
  <c r="E828" i="25"/>
  <c r="E814" i="25"/>
  <c r="E1136" i="25"/>
  <c r="E679" i="25"/>
  <c r="E911" i="25"/>
  <c r="E1173" i="25"/>
  <c r="E852" i="25"/>
  <c r="E1147" i="25"/>
  <c r="E829" i="25"/>
  <c r="E812" i="25"/>
  <c r="E444" i="25"/>
  <c r="E590" i="25"/>
  <c r="E615" i="25"/>
  <c r="E459" i="25"/>
  <c r="E533" i="25"/>
  <c r="E640" i="25"/>
  <c r="E499" i="25"/>
  <c r="E488" i="25"/>
  <c r="E477" i="25"/>
  <c r="E473" i="25"/>
  <c r="E638" i="25"/>
  <c r="E575" i="25"/>
  <c r="E560" i="25"/>
  <c r="E508" i="25"/>
  <c r="E620" i="25"/>
  <c r="E586" i="25"/>
  <c r="E611" i="25"/>
  <c r="E462" i="25"/>
  <c r="E596" i="25"/>
  <c r="E595" i="25"/>
  <c r="E637" i="25"/>
  <c r="E577" i="25"/>
  <c r="E555" i="25"/>
  <c r="E149" i="25"/>
  <c r="E14" i="25"/>
  <c r="E11" i="25"/>
  <c r="E138" i="25"/>
  <c r="E340" i="25"/>
  <c r="E386" i="25"/>
  <c r="E255" i="25"/>
  <c r="E329" i="25"/>
  <c r="E416" i="25"/>
  <c r="E387" i="25"/>
  <c r="E96" i="25"/>
  <c r="E190" i="25"/>
  <c r="E20" i="25"/>
  <c r="E338" i="25"/>
  <c r="E21" i="25"/>
  <c r="E152" i="25"/>
  <c r="E224" i="25"/>
  <c r="E356" i="25"/>
  <c r="E332" i="25"/>
  <c r="E111" i="25"/>
  <c r="E117" i="25"/>
  <c r="E216" i="25"/>
  <c r="E295" i="25"/>
  <c r="E31" i="25"/>
  <c r="E322" i="25"/>
  <c r="E1301" i="25"/>
  <c r="E916" i="25"/>
  <c r="E750" i="25"/>
  <c r="E933" i="25"/>
  <c r="E826" i="25"/>
  <c r="E991" i="25"/>
  <c r="E769" i="25"/>
  <c r="E914" i="25"/>
  <c r="E1457" i="25"/>
  <c r="E787" i="25"/>
  <c r="E1224" i="25"/>
  <c r="E1422" i="25"/>
  <c r="E935" i="25"/>
  <c r="E794" i="25"/>
  <c r="E870" i="25"/>
  <c r="E771" i="25"/>
  <c r="E1088" i="25"/>
  <c r="E646" i="25"/>
  <c r="E1014" i="25"/>
  <c r="E1005" i="25"/>
  <c r="E907" i="25"/>
  <c r="E1399" i="25"/>
  <c r="E1170" i="25"/>
  <c r="E930" i="25"/>
  <c r="E1525" i="25"/>
  <c r="E624" i="25"/>
  <c r="E625" i="25"/>
  <c r="E1533" i="25"/>
  <c r="E1225" i="25"/>
  <c r="E656" i="25"/>
  <c r="G658" i="25"/>
  <c r="G710" i="25"/>
  <c r="G694" i="25"/>
  <c r="G896" i="25"/>
  <c r="G883" i="25"/>
  <c r="G218" i="25"/>
  <c r="G819" i="25"/>
  <c r="G845" i="25"/>
  <c r="G972" i="25"/>
  <c r="G651" i="25"/>
  <c r="G791" i="25"/>
  <c r="H407" i="25"/>
  <c r="G786" i="25"/>
  <c r="G746" i="25"/>
  <c r="G1150" i="25"/>
  <c r="G667" i="25"/>
  <c r="G661" i="25"/>
  <c r="G702" i="25"/>
  <c r="G974" i="25"/>
  <c r="G820" i="25"/>
  <c r="G697" i="25"/>
  <c r="G837" i="25"/>
  <c r="G114" i="25"/>
  <c r="G825" i="25"/>
  <c r="G856" i="25"/>
  <c r="G882" i="25"/>
  <c r="G393" i="25"/>
  <c r="G778" i="25"/>
  <c r="G741" i="25"/>
  <c r="G1378" i="25"/>
  <c r="G1031" i="25"/>
  <c r="G1534" i="25"/>
  <c r="G196" i="25"/>
  <c r="G1433" i="25"/>
  <c r="G385" i="25"/>
  <c r="G328" i="25"/>
  <c r="G187" i="25"/>
  <c r="G192" i="25"/>
  <c r="G627" i="25"/>
  <c r="G495" i="25"/>
  <c r="G1495" i="25"/>
  <c r="G594" i="25"/>
  <c r="G1206" i="25"/>
  <c r="G353" i="25"/>
  <c r="G1549" i="25"/>
  <c r="G1196" i="25"/>
  <c r="G154" i="25"/>
  <c r="G861" i="25"/>
  <c r="H1215" i="25"/>
  <c r="H1525" i="25"/>
  <c r="G74" i="5"/>
  <c r="G1275" i="25"/>
  <c r="H26" i="5"/>
  <c r="G224" i="25"/>
  <c r="G286" i="25"/>
  <c r="G126" i="25"/>
  <c r="H1301" i="25"/>
  <c r="G80" i="5"/>
  <c r="E70" i="5"/>
  <c r="H1278" i="25" s="1"/>
  <c r="G1018" i="25"/>
  <c r="H1376" i="25"/>
  <c r="H1225" i="25"/>
  <c r="H1477" i="25"/>
  <c r="G486" i="25"/>
  <c r="G513" i="25"/>
  <c r="H1447" i="25"/>
  <c r="G525" i="25"/>
  <c r="G47" i="25"/>
  <c r="G1304" i="25"/>
  <c r="G690" i="25"/>
  <c r="G1047" i="25"/>
  <c r="G20" i="25"/>
  <c r="G1290" i="25"/>
  <c r="G1540" i="25"/>
  <c r="G1318" i="25"/>
  <c r="G858" i="25"/>
  <c r="G988" i="25"/>
  <c r="G373" i="25"/>
  <c r="G726" i="25"/>
  <c r="G978" i="25"/>
  <c r="G718" i="25"/>
  <c r="H1191" i="25"/>
  <c r="H1491" i="25"/>
  <c r="H1257" i="25"/>
  <c r="H1221" i="25"/>
  <c r="G1462" i="25"/>
  <c r="G293" i="25"/>
  <c r="G669" i="25"/>
  <c r="G966" i="25"/>
  <c r="G1310" i="25"/>
  <c r="G21" i="25"/>
  <c r="G1532" i="25"/>
  <c r="G1287" i="25"/>
  <c r="G833" i="25"/>
  <c r="G934" i="25"/>
  <c r="G1319" i="25"/>
  <c r="G24" i="5"/>
  <c r="H1275" i="25"/>
  <c r="H1531" i="25"/>
  <c r="H1497" i="25"/>
  <c r="G1231" i="25"/>
  <c r="G1477" i="25"/>
  <c r="G647" i="25"/>
  <c r="G262" i="25"/>
  <c r="G410" i="25"/>
  <c r="G1436" i="25"/>
  <c r="G1320" i="25"/>
  <c r="G796" i="25"/>
  <c r="G452" i="25"/>
  <c r="G736" i="25"/>
  <c r="G1389" i="25"/>
  <c r="H1365" i="25"/>
  <c r="H1200" i="25"/>
  <c r="H1254" i="25"/>
  <c r="H1404" i="25"/>
  <c r="H1250" i="25"/>
  <c r="H1232" i="25"/>
  <c r="H1492" i="25"/>
  <c r="G471" i="25"/>
  <c r="G1362" i="25"/>
  <c r="G1176" i="25"/>
  <c r="G270" i="25"/>
  <c r="G709" i="25"/>
  <c r="G314" i="25"/>
  <c r="G32" i="25"/>
  <c r="G1166" i="25"/>
  <c r="G1243" i="25"/>
  <c r="G1497" i="25"/>
  <c r="G298" i="25"/>
  <c r="G874" i="25"/>
  <c r="G210" i="25"/>
  <c r="G1180" i="25"/>
  <c r="G909" i="25"/>
  <c r="G260" i="25"/>
  <c r="G355" i="25"/>
  <c r="G299" i="25"/>
  <c r="E16" i="5"/>
  <c r="H275" i="25" s="1"/>
  <c r="H62" i="5"/>
  <c r="G816" i="25"/>
  <c r="G1390" i="25"/>
  <c r="G1516" i="25"/>
  <c r="G1536" i="25"/>
  <c r="G1424" i="25"/>
  <c r="G1416" i="25"/>
  <c r="G1266" i="25"/>
  <c r="G1209" i="25"/>
  <c r="G1307" i="25"/>
  <c r="G1539" i="25"/>
  <c r="G682" i="25"/>
  <c r="G1164" i="25"/>
  <c r="G732" i="25"/>
  <c r="G885" i="25"/>
  <c r="G1129" i="25"/>
  <c r="G152" i="25"/>
  <c r="G301" i="25"/>
  <c r="G636" i="25"/>
  <c r="G585" i="25"/>
  <c r="G622" i="25"/>
  <c r="E42" i="5"/>
  <c r="H503" i="25" s="1"/>
  <c r="G1080" i="25"/>
  <c r="G1087" i="25"/>
  <c r="G1035" i="25"/>
  <c r="G1046" i="25"/>
  <c r="G877" i="25"/>
  <c r="G1410" i="25"/>
  <c r="G1483" i="25"/>
  <c r="G117" i="25"/>
  <c r="G178" i="25"/>
  <c r="H1347" i="25"/>
  <c r="H1180" i="25"/>
  <c r="H74" i="5"/>
  <c r="H1355" i="25"/>
  <c r="H1235" i="25"/>
  <c r="H1484" i="25"/>
  <c r="H1543" i="25"/>
  <c r="G322" i="25"/>
  <c r="G583" i="25"/>
  <c r="G1293" i="25"/>
  <c r="G1375" i="25"/>
  <c r="G90" i="25"/>
  <c r="G259" i="25"/>
  <c r="G361" i="25"/>
  <c r="G313" i="25"/>
  <c r="G125" i="25"/>
  <c r="G964" i="25"/>
  <c r="G1250" i="25"/>
  <c r="G1244" i="25"/>
  <c r="G176" i="25"/>
  <c r="G284" i="25"/>
  <c r="G938" i="25"/>
  <c r="G1365" i="25"/>
  <c r="G699" i="25"/>
  <c r="E46" i="5"/>
  <c r="H1055" i="25" s="1"/>
  <c r="G89" i="25"/>
  <c r="G372" i="25"/>
  <c r="G19" i="25"/>
  <c r="G698" i="25"/>
  <c r="G999" i="25"/>
  <c r="G1387" i="25"/>
  <c r="G1456" i="25"/>
  <c r="G1354" i="25"/>
  <c r="G1421" i="25"/>
  <c r="G1311" i="25"/>
  <c r="G1203" i="25"/>
  <c r="G876" i="25"/>
  <c r="G897" i="25"/>
  <c r="G815" i="25"/>
  <c r="G1096" i="25"/>
  <c r="G1079" i="25"/>
  <c r="G250" i="25"/>
  <c r="E2" i="5"/>
  <c r="H208" i="25" s="1"/>
  <c r="G666" i="25"/>
  <c r="G1009" i="25"/>
  <c r="G524" i="25"/>
  <c r="G491" i="25"/>
  <c r="G470" i="25"/>
  <c r="G954" i="25"/>
  <c r="G707" i="25"/>
  <c r="G1114" i="25"/>
  <c r="G830" i="25"/>
  <c r="G963" i="25"/>
  <c r="G1241" i="25"/>
  <c r="G1349" i="25"/>
  <c r="G209" i="25"/>
  <c r="H64" i="5"/>
  <c r="H1304" i="25"/>
  <c r="H1310" i="25"/>
  <c r="H1364" i="25"/>
  <c r="H1220" i="25"/>
  <c r="H1241" i="25"/>
  <c r="H1486" i="25"/>
  <c r="H1277" i="25"/>
  <c r="H1243" i="25"/>
  <c r="H1273" i="25"/>
  <c r="G466" i="25"/>
  <c r="G1193" i="25"/>
  <c r="G1278" i="25"/>
  <c r="G1282" i="25"/>
  <c r="G208" i="25"/>
  <c r="K2" i="5"/>
  <c r="G239" i="25"/>
  <c r="G295" i="25"/>
  <c r="G848" i="25"/>
  <c r="G657" i="25"/>
  <c r="G1273" i="25"/>
  <c r="G1232" i="25"/>
  <c r="E58" i="5"/>
  <c r="H808" i="25" s="1"/>
  <c r="G998" i="25"/>
  <c r="G52" i="25"/>
  <c r="G91" i="25"/>
  <c r="G1003" i="25"/>
  <c r="G1257" i="25"/>
  <c r="G834" i="25"/>
  <c r="G275" i="25"/>
  <c r="G288" i="25"/>
  <c r="G291" i="25"/>
  <c r="G321" i="25"/>
  <c r="G1156" i="25"/>
  <c r="G1169" i="25"/>
  <c r="G917" i="25"/>
  <c r="G1393" i="25"/>
  <c r="G1226" i="25"/>
  <c r="G1271" i="25"/>
  <c r="G1216" i="25"/>
  <c r="G1190" i="25"/>
  <c r="G913" i="25"/>
  <c r="G660" i="25"/>
  <c r="G895" i="25"/>
  <c r="G1116" i="25"/>
  <c r="G720" i="25"/>
  <c r="G1033" i="25"/>
  <c r="G277" i="25"/>
  <c r="G237" i="25"/>
  <c r="G1044" i="25"/>
  <c r="G544" i="25"/>
  <c r="G536" i="25"/>
  <c r="G552" i="25"/>
  <c r="G1123" i="25"/>
  <c r="G758" i="25"/>
  <c r="G1072" i="25"/>
  <c r="G927" i="25"/>
  <c r="G1016" i="25"/>
  <c r="G1491" i="25"/>
  <c r="G383" i="25"/>
  <c r="G214" i="25"/>
  <c r="G445" i="25"/>
  <c r="G458" i="25"/>
  <c r="G498" i="25"/>
  <c r="G634" i="25"/>
  <c r="G431" i="25"/>
  <c r="G1055" i="25"/>
  <c r="G680" i="25"/>
  <c r="G1068" i="25"/>
  <c r="G844" i="25"/>
  <c r="G716" i="25"/>
  <c r="G797" i="25"/>
  <c r="G976" i="25"/>
  <c r="G961" i="25"/>
  <c r="G735" i="25"/>
  <c r="E54" i="5"/>
  <c r="H885" i="25" s="1"/>
  <c r="G807" i="25"/>
  <c r="G1104" i="25"/>
  <c r="G1070" i="25"/>
  <c r="G973" i="25"/>
  <c r="G1076" i="25"/>
  <c r="G987" i="25"/>
  <c r="G1004" i="25"/>
  <c r="G1133" i="25"/>
  <c r="G749" i="25"/>
  <c r="G1090" i="25"/>
  <c r="G1153" i="25"/>
  <c r="G1454" i="25"/>
  <c r="G1188" i="25"/>
  <c r="G1191" i="25"/>
  <c r="G1268" i="25"/>
  <c r="G1427" i="25"/>
  <c r="G1329" i="25"/>
  <c r="G1391" i="25"/>
  <c r="G392" i="25"/>
  <c r="G256" i="25"/>
  <c r="G424" i="25"/>
  <c r="G175" i="25"/>
  <c r="G60" i="25"/>
  <c r="G808" i="25"/>
  <c r="G1447" i="25"/>
  <c r="G529" i="25"/>
  <c r="E22" i="5"/>
  <c r="H452" i="25" s="1"/>
  <c r="G562" i="25"/>
  <c r="G540" i="25"/>
  <c r="G534" i="25"/>
  <c r="G433" i="25"/>
  <c r="G764" i="25"/>
  <c r="G1052" i="25"/>
  <c r="G770" i="25"/>
  <c r="G958" i="25"/>
  <c r="G662" i="25"/>
  <c r="G744" i="25"/>
  <c r="G1148" i="25"/>
  <c r="G835" i="25"/>
  <c r="G731" i="25"/>
  <c r="G733" i="25"/>
  <c r="G734" i="25"/>
  <c r="G1053" i="25"/>
  <c r="G755" i="25"/>
  <c r="G1131" i="25"/>
  <c r="G1163" i="25"/>
  <c r="G889" i="25"/>
  <c r="G781" i="25"/>
  <c r="G804" i="25"/>
  <c r="G1107" i="25"/>
  <c r="G675" i="25"/>
  <c r="G672" i="25"/>
  <c r="G1403" i="25"/>
  <c r="G1347" i="25"/>
  <c r="G1484" i="25"/>
  <c r="G1461" i="25"/>
  <c r="G1198" i="25"/>
  <c r="G1478" i="25"/>
  <c r="G141" i="25"/>
  <c r="G118" i="25"/>
  <c r="G216" i="25"/>
  <c r="G15" i="25"/>
  <c r="G249" i="25"/>
  <c r="G811" i="25"/>
  <c r="E50" i="5"/>
  <c r="H50" i="5" s="1"/>
  <c r="G912" i="25"/>
  <c r="G951" i="25"/>
  <c r="G489" i="25"/>
  <c r="G441" i="25"/>
  <c r="G503" i="25"/>
  <c r="G496" i="25"/>
  <c r="G507" i="25"/>
  <c r="G1122" i="25"/>
  <c r="G1084" i="25"/>
  <c r="G1017" i="25"/>
  <c r="G649" i="25"/>
  <c r="G777" i="25"/>
  <c r="G1020" i="25"/>
  <c r="G789" i="25"/>
  <c r="G745" i="25"/>
  <c r="G1021" i="25"/>
  <c r="G1073" i="25"/>
  <c r="G1097" i="25"/>
  <c r="G851" i="25"/>
  <c r="G1120" i="25"/>
  <c r="G754" i="25"/>
  <c r="G765" i="25"/>
  <c r="G873" i="25"/>
  <c r="G747" i="25"/>
  <c r="G981" i="25"/>
  <c r="G1081" i="25"/>
  <c r="G915" i="25"/>
  <c r="G1435" i="25"/>
  <c r="G1338" i="25"/>
  <c r="G1404" i="25"/>
  <c r="G1200" i="25"/>
  <c r="G1425" i="25"/>
  <c r="G1332" i="25"/>
  <c r="G1514" i="25"/>
  <c r="G348" i="25"/>
  <c r="G174" i="25"/>
  <c r="G133" i="25"/>
  <c r="G165" i="25"/>
  <c r="G111" i="25"/>
  <c r="G1285" i="25"/>
  <c r="G1038" i="25"/>
  <c r="G1029" i="25"/>
  <c r="G655" i="25"/>
  <c r="H1325" i="25"/>
  <c r="H1392" i="25"/>
  <c r="H1494" i="25"/>
  <c r="H1351" i="25"/>
  <c r="H1203" i="25"/>
  <c r="H1483" i="25"/>
  <c r="H1209" i="25"/>
  <c r="H1539" i="25"/>
  <c r="H1320" i="25"/>
  <c r="H82" i="5"/>
  <c r="H1368" i="25"/>
  <c r="H1467" i="25"/>
  <c r="G105" i="25"/>
  <c r="G1485" i="25"/>
  <c r="G603" i="25"/>
  <c r="G890" i="25"/>
  <c r="G436" i="25"/>
  <c r="H1332" i="25"/>
  <c r="H1341" i="25"/>
  <c r="H1478" i="25"/>
  <c r="H1514" i="25"/>
  <c r="H1290" i="25"/>
  <c r="H1271" i="25"/>
  <c r="H1482" i="25"/>
  <c r="H1190" i="25"/>
  <c r="H1393" i="25"/>
  <c r="H1307" i="25"/>
  <c r="G1174" i="25"/>
  <c r="G1432" i="25"/>
  <c r="G573" i="25"/>
  <c r="H1412" i="25"/>
  <c r="H1421" i="25"/>
  <c r="H1253" i="25"/>
  <c r="H1372" i="25"/>
  <c r="H1216" i="25"/>
  <c r="H1329" i="25"/>
  <c r="G82" i="5"/>
  <c r="H1536" i="25"/>
  <c r="H1548" i="25"/>
  <c r="H1318" i="25"/>
  <c r="G1212" i="25"/>
  <c r="G1317" i="25"/>
  <c r="G501" i="25"/>
  <c r="H87" i="5"/>
  <c r="H1245" i="25"/>
  <c r="H1267" i="25"/>
  <c r="H1258" i="25"/>
  <c r="H1201" i="25"/>
  <c r="H1489" i="25"/>
  <c r="H1210" i="25"/>
  <c r="H1208" i="25"/>
  <c r="G171" i="25"/>
  <c r="G389" i="25"/>
  <c r="G95" i="25"/>
  <c r="G405" i="25"/>
  <c r="G137" i="25"/>
  <c r="G263" i="25"/>
  <c r="G78" i="25"/>
  <c r="G46" i="25"/>
  <c r="G267" i="25"/>
  <c r="G296" i="25"/>
  <c r="G128" i="25"/>
  <c r="G28" i="25"/>
  <c r="G331" i="25"/>
  <c r="G40" i="25"/>
  <c r="G168" i="25"/>
  <c r="G327" i="25"/>
  <c r="G211" i="25"/>
  <c r="G258" i="25"/>
  <c r="G378" i="25"/>
  <c r="G158" i="25"/>
  <c r="G350" i="25"/>
  <c r="G155" i="25"/>
  <c r="G148" i="25"/>
  <c r="G316" i="25"/>
  <c r="G77" i="25"/>
  <c r="G274" i="25"/>
  <c r="G292" i="25"/>
  <c r="G413" i="25"/>
  <c r="G5" i="25"/>
  <c r="G183" i="25"/>
  <c r="G166" i="25"/>
  <c r="G76" i="25"/>
  <c r="G97" i="25"/>
  <c r="G307" i="25"/>
  <c r="G368" i="25"/>
  <c r="G311" i="25"/>
  <c r="G420" i="25"/>
  <c r="G1328" i="25"/>
  <c r="G1331" i="25"/>
  <c r="G1197" i="25"/>
  <c r="G1276" i="25"/>
  <c r="G1186" i="25"/>
  <c r="G1428" i="25"/>
  <c r="G1530" i="25"/>
  <c r="G1509" i="25"/>
  <c r="G1335" i="25"/>
  <c r="G1541" i="25"/>
  <c r="G1517" i="25"/>
  <c r="G1284" i="25"/>
  <c r="G1288" i="25"/>
  <c r="G1238" i="25"/>
  <c r="G1406" i="25"/>
  <c r="G1348" i="25"/>
  <c r="G1289" i="25"/>
  <c r="G1426" i="25"/>
  <c r="G1306" i="25"/>
  <c r="G1496" i="25"/>
  <c r="G1263" i="25"/>
  <c r="G1367" i="25"/>
  <c r="G1334" i="25"/>
  <c r="G1175" i="25"/>
  <c r="G1296" i="25"/>
  <c r="G1184" i="25"/>
  <c r="G1506" i="25"/>
  <c r="G1229" i="25"/>
  <c r="G1438" i="25"/>
  <c r="G1523" i="25"/>
  <c r="G1488" i="25"/>
  <c r="G1344" i="25"/>
  <c r="G1324" i="25"/>
  <c r="G1298" i="25"/>
  <c r="G1321" i="25"/>
  <c r="G1522" i="25"/>
  <c r="G1262" i="25"/>
  <c r="G1521" i="25"/>
  <c r="G1419" i="25"/>
  <c r="G1251" i="25"/>
  <c r="G1230" i="25"/>
  <c r="G1493" i="25"/>
  <c r="G1381" i="25"/>
  <c r="G1217" i="25"/>
  <c r="G1249" i="25"/>
  <c r="G1535" i="25"/>
  <c r="E73" i="5"/>
  <c r="H1437" i="25" s="1"/>
  <c r="G1528" i="25"/>
  <c r="E69" i="5"/>
  <c r="H1302" i="25" s="1"/>
  <c r="G1544" i="25"/>
  <c r="G1505" i="25"/>
  <c r="G1356" i="25"/>
  <c r="G1453" i="25"/>
  <c r="G1430" i="25"/>
  <c r="G1159" i="25"/>
  <c r="G840" i="25"/>
  <c r="G1032" i="25"/>
  <c r="G894" i="25"/>
  <c r="G1124" i="25"/>
  <c r="E61" i="5"/>
  <c r="H924" i="25" s="1"/>
  <c r="G1099" i="25"/>
  <c r="G772" i="25"/>
  <c r="G936" i="25"/>
  <c r="G1158" i="25"/>
  <c r="G57" i="5"/>
  <c r="H57" i="5"/>
  <c r="G1011" i="25"/>
  <c r="G1149" i="25"/>
  <c r="G728" i="25"/>
  <c r="G684" i="25"/>
  <c r="G687" i="25"/>
  <c r="G920" i="25"/>
  <c r="G986" i="25"/>
  <c r="G990" i="25"/>
  <c r="G948" i="25"/>
  <c r="G759" i="25"/>
  <c r="G962" i="25"/>
  <c r="G1006" i="25"/>
  <c r="G623" i="25"/>
  <c r="G549" i="25"/>
  <c r="G617" i="25"/>
  <c r="G558" i="25"/>
  <c r="G479" i="25"/>
  <c r="G618" i="25"/>
  <c r="G469" i="25"/>
  <c r="G582" i="25"/>
  <c r="G476" i="25"/>
  <c r="G474" i="25"/>
  <c r="G519" i="25"/>
  <c r="G572" i="25"/>
  <c r="G606" i="25"/>
  <c r="G460" i="25"/>
  <c r="G597" i="25"/>
  <c r="G464" i="25"/>
  <c r="G465" i="25"/>
  <c r="G504" i="25"/>
  <c r="G461" i="25"/>
  <c r="G528" i="25"/>
  <c r="G579" i="25"/>
  <c r="G514" i="25"/>
  <c r="G545" i="25"/>
  <c r="E37" i="5"/>
  <c r="H598" i="25" s="1"/>
  <c r="G551" i="25"/>
  <c r="G598" i="25"/>
  <c r="G608" i="25"/>
  <c r="E29" i="5"/>
  <c r="H602" i="25" s="1"/>
  <c r="G602" i="25"/>
  <c r="G517" i="25"/>
  <c r="G576" i="25"/>
  <c r="G505" i="25"/>
  <c r="G481" i="25"/>
  <c r="G516" i="25"/>
  <c r="G621" i="25"/>
  <c r="G257" i="25"/>
  <c r="G297" i="25"/>
  <c r="G26" i="25"/>
  <c r="G426" i="25"/>
  <c r="G134" i="25"/>
  <c r="G417" i="25"/>
  <c r="G271" i="25"/>
  <c r="G143" i="25"/>
  <c r="G398" i="25"/>
  <c r="G87" i="5"/>
  <c r="G1185" i="25"/>
  <c r="G1487" i="25"/>
  <c r="G172" i="25"/>
  <c r="G1281" i="25"/>
  <c r="G404" i="25"/>
  <c r="G58" i="25"/>
  <c r="G88" i="25"/>
  <c r="G664" i="25"/>
  <c r="G1292" i="25"/>
  <c r="G468" i="25"/>
  <c r="G635" i="25"/>
  <c r="G612" i="25"/>
  <c r="G1167" i="25"/>
  <c r="G1219" i="25"/>
  <c r="G1503" i="25"/>
  <c r="G1008" i="25"/>
  <c r="G593" i="25"/>
  <c r="H1534" i="25"/>
  <c r="G454" i="25"/>
  <c r="G571" i="25"/>
  <c r="G872" i="25"/>
  <c r="G1358" i="25"/>
  <c r="G119" i="25"/>
  <c r="E25" i="5"/>
  <c r="H559" i="25" s="1"/>
  <c r="G1214" i="25"/>
  <c r="G1502" i="25"/>
  <c r="G182" i="25"/>
  <c r="H1286" i="25"/>
  <c r="H33" i="5"/>
  <c r="G607" i="25"/>
  <c r="G714" i="25"/>
  <c r="G456" i="25"/>
  <c r="G541" i="25"/>
  <c r="G854" i="25"/>
  <c r="G740" i="25"/>
  <c r="G1400" i="25"/>
  <c r="G435" i="25"/>
  <c r="G370" i="25"/>
  <c r="H1182" i="25"/>
  <c r="H80" i="5"/>
  <c r="H1422" i="25"/>
  <c r="H1315" i="25"/>
  <c r="H1542" i="25"/>
  <c r="G1363" i="25"/>
  <c r="G1429" i="25"/>
  <c r="G1377" i="25"/>
  <c r="G1543" i="25"/>
  <c r="G1235" i="25"/>
  <c r="G1355" i="25"/>
  <c r="G1221" i="25"/>
  <c r="G1511" i="25"/>
  <c r="G1291" i="25"/>
  <c r="G1414" i="25"/>
  <c r="G1325" i="25"/>
  <c r="G1199" i="25"/>
  <c r="G1395" i="25"/>
  <c r="G1476" i="25"/>
  <c r="G384" i="25"/>
  <c r="G194" i="25"/>
  <c r="E8" i="5"/>
  <c r="G306" i="25"/>
  <c r="G334" i="25"/>
  <c r="G120" i="25"/>
  <c r="E12" i="5"/>
  <c r="H209" i="25" s="1"/>
  <c r="G338" i="25"/>
  <c r="G357" i="25"/>
  <c r="G427" i="25"/>
  <c r="G195" i="25"/>
  <c r="G360" i="25"/>
  <c r="G1327" i="25"/>
  <c r="G1339" i="25"/>
  <c r="E49" i="5"/>
  <c r="H1012" i="25" s="1"/>
  <c r="G760" i="25"/>
  <c r="G879" i="25"/>
  <c r="G817" i="25"/>
  <c r="G1228" i="25"/>
  <c r="G1326" i="25"/>
  <c r="G1207" i="25"/>
  <c r="G402" i="25"/>
  <c r="G159" i="25"/>
  <c r="G337" i="25"/>
  <c r="G1095" i="25"/>
  <c r="G343" i="25"/>
  <c r="G222" i="25"/>
  <c r="E41" i="5"/>
  <c r="H41" i="5" s="1"/>
  <c r="G1398" i="25"/>
  <c r="G1507" i="25"/>
  <c r="G1297" i="25"/>
  <c r="G1294" i="25"/>
  <c r="G415" i="25"/>
  <c r="G142" i="25"/>
  <c r="G57" i="25"/>
  <c r="G226" i="25"/>
  <c r="G543" i="25"/>
  <c r="G1385" i="25"/>
  <c r="G1473" i="25"/>
  <c r="G161" i="25"/>
  <c r="G240" i="25"/>
  <c r="G136" i="25"/>
  <c r="G265" i="25"/>
  <c r="G266" i="25"/>
  <c r="G279" i="25"/>
  <c r="G153" i="25"/>
  <c r="G1346" i="25"/>
  <c r="G1380" i="25"/>
  <c r="G1364" i="25"/>
  <c r="G1277" i="25"/>
  <c r="G132" i="25"/>
  <c r="G942" i="25"/>
  <c r="G1383" i="25"/>
  <c r="G1345" i="25"/>
  <c r="G1340" i="25"/>
  <c r="G1492" i="25"/>
  <c r="G1220" i="25"/>
  <c r="G1531" i="25"/>
  <c r="G1486" i="25"/>
  <c r="G1529" i="25"/>
  <c r="G1195" i="25"/>
  <c r="G1508" i="25"/>
  <c r="G1412" i="25"/>
  <c r="G1392" i="25"/>
  <c r="G53" i="25"/>
  <c r="G252" i="25"/>
  <c r="G66" i="25"/>
  <c r="G86" i="25"/>
  <c r="G251" i="25"/>
  <c r="G363" i="25"/>
  <c r="G309" i="25"/>
  <c r="G289" i="25"/>
  <c r="G81" i="25"/>
  <c r="G325" i="25"/>
  <c r="G1178" i="25"/>
  <c r="G1337" i="25"/>
  <c r="G220" i="25"/>
  <c r="G980" i="25"/>
  <c r="G1010" i="25"/>
  <c r="G790" i="25"/>
  <c r="G864" i="25"/>
  <c r="G1442" i="25"/>
  <c r="G1458" i="25"/>
  <c r="G1323" i="25"/>
  <c r="G179" i="25"/>
  <c r="G294" i="25"/>
  <c r="G850" i="25"/>
  <c r="G1039" i="25"/>
  <c r="G1402" i="25"/>
  <c r="G1302" i="25"/>
  <c r="G1415" i="25"/>
  <c r="G1373" i="25"/>
  <c r="G1420" i="25"/>
  <c r="G1475" i="25"/>
  <c r="E3" i="5"/>
  <c r="H311" i="25" s="1"/>
  <c r="G924" i="25"/>
  <c r="G244" i="25"/>
  <c r="G1401" i="25"/>
  <c r="G1357" i="25"/>
  <c r="G1179" i="25"/>
  <c r="G487" i="25"/>
  <c r="G616" i="25"/>
  <c r="G1449" i="25"/>
  <c r="G282" i="25"/>
  <c r="E19" i="5"/>
  <c r="H327" i="25" s="1"/>
  <c r="G150" i="25"/>
  <c r="G79" i="25"/>
  <c r="G59" i="25"/>
  <c r="G193" i="25"/>
  <c r="G206" i="25"/>
  <c r="G1330" i="25"/>
  <c r="G1205" i="25"/>
  <c r="G761" i="25"/>
  <c r="H130" i="25"/>
  <c r="H248" i="25"/>
  <c r="H156" i="25"/>
  <c r="H347" i="25"/>
  <c r="H6" i="25"/>
  <c r="H247" i="25"/>
  <c r="H140" i="25"/>
  <c r="H124" i="25"/>
  <c r="H107" i="25"/>
  <c r="H317" i="25"/>
  <c r="H595" i="25"/>
  <c r="H1224" i="25"/>
  <c r="H1434" i="25"/>
  <c r="H1452" i="25"/>
  <c r="H1443" i="25"/>
  <c r="H1252" i="25"/>
  <c r="H1269" i="25"/>
  <c r="H1192" i="25"/>
  <c r="G32" i="5"/>
  <c r="H32" i="5"/>
  <c r="G1091" i="25"/>
  <c r="G1371" i="25"/>
  <c r="G38" i="5"/>
  <c r="G1168" i="25"/>
  <c r="G186" i="25"/>
  <c r="G929" i="25"/>
  <c r="G937" i="25"/>
  <c r="G1034" i="25"/>
  <c r="G959" i="25"/>
  <c r="G1036" i="25"/>
  <c r="G887" i="25"/>
  <c r="G884" i="25"/>
  <c r="G970" i="25"/>
  <c r="G803" i="25"/>
  <c r="G737" i="25"/>
  <c r="G995" i="25"/>
  <c r="G520" i="25"/>
  <c r="G74" i="25"/>
  <c r="G493" i="25"/>
  <c r="G116" i="25"/>
  <c r="G303" i="25"/>
  <c r="G565" i="25"/>
  <c r="G521" i="25"/>
  <c r="G440" i="25"/>
  <c r="G532" i="25"/>
  <c r="G574" i="25"/>
  <c r="G588" i="25"/>
  <c r="G600" i="25"/>
  <c r="H173" i="25"/>
  <c r="G101" i="25"/>
  <c r="H218" i="25"/>
  <c r="G231" i="25"/>
  <c r="G1446" i="25"/>
  <c r="G280" i="25"/>
  <c r="G54" i="25"/>
  <c r="G139" i="25"/>
  <c r="G341" i="25"/>
  <c r="G283" i="25"/>
  <c r="G766" i="25"/>
  <c r="G1115" i="25"/>
  <c r="G1142" i="25"/>
  <c r="G1103" i="25"/>
  <c r="G689" i="25"/>
  <c r="G681" i="25"/>
  <c r="G706" i="25"/>
  <c r="G554" i="25"/>
  <c r="G438" i="25"/>
  <c r="G207" i="25"/>
  <c r="G30" i="25"/>
  <c r="G523" i="25"/>
  <c r="G785" i="25"/>
  <c r="G539" i="25"/>
  <c r="G518" i="25"/>
  <c r="G557" i="25"/>
  <c r="E45" i="5"/>
  <c r="H558" i="25" s="1"/>
  <c r="G492" i="25"/>
  <c r="G591" i="25"/>
  <c r="G1108" i="25"/>
  <c r="G131" i="25"/>
  <c r="G358" i="25"/>
  <c r="G407" i="25"/>
  <c r="G1361" i="25"/>
  <c r="G846" i="25"/>
  <c r="E60" i="5"/>
  <c r="G916" i="25"/>
  <c r="G439" i="25"/>
  <c r="G569" i="25"/>
  <c r="G779" i="25"/>
  <c r="G996" i="25"/>
  <c r="G1112" i="25"/>
  <c r="G1012" i="25"/>
  <c r="G881" i="25"/>
  <c r="G989" i="25"/>
  <c r="G122" i="25"/>
  <c r="G619" i="25"/>
  <c r="G1023" i="25"/>
  <c r="G429" i="25"/>
  <c r="G584" i="25"/>
  <c r="G526" i="25"/>
  <c r="G601" i="25"/>
  <c r="G553" i="25"/>
  <c r="G430" i="25"/>
  <c r="G437" i="25"/>
  <c r="G940" i="25"/>
  <c r="G232" i="25"/>
  <c r="G335" i="25"/>
  <c r="G359" i="25"/>
  <c r="G102" i="25"/>
  <c r="G147" i="25"/>
  <c r="G63" i="25"/>
  <c r="G1138" i="25"/>
  <c r="G173" i="25"/>
  <c r="G281" i="25"/>
  <c r="G395" i="25"/>
  <c r="H568" i="25"/>
  <c r="G36" i="5"/>
  <c r="H473" i="25"/>
  <c r="H36" i="5"/>
  <c r="H774" i="25"/>
  <c r="H1396" i="25"/>
  <c r="H1236" i="25"/>
  <c r="H1246" i="25"/>
  <c r="H1264" i="25"/>
  <c r="H1283" i="25"/>
  <c r="H10" i="5"/>
  <c r="G10" i="5"/>
  <c r="G559" i="25"/>
  <c r="G546" i="25"/>
  <c r="G448" i="25"/>
  <c r="G345" i="25"/>
  <c r="G401" i="25"/>
  <c r="G721" i="25"/>
  <c r="G1118" i="25"/>
  <c r="G900" i="25"/>
  <c r="G1092" i="25"/>
  <c r="G756" i="25"/>
  <c r="G1388" i="25"/>
  <c r="G1059" i="25"/>
  <c r="G902" i="25"/>
  <c r="G860" i="25"/>
  <c r="G1143" i="25"/>
  <c r="G1222" i="25"/>
  <c r="G922" i="25"/>
  <c r="G1048" i="25"/>
  <c r="G1441" i="25"/>
  <c r="E11" i="5"/>
  <c r="H400" i="25" s="1"/>
  <c r="G48" i="25"/>
  <c r="G975" i="25"/>
  <c r="G1063" i="25"/>
  <c r="G711" i="25"/>
  <c r="E55" i="5"/>
  <c r="H849" i="25" s="1"/>
  <c r="G1445" i="25"/>
  <c r="G1043" i="25"/>
  <c r="G648" i="25"/>
  <c r="G1547" i="25"/>
  <c r="G1350" i="25"/>
  <c r="G1042" i="25"/>
  <c r="G642" i="25"/>
  <c r="G784" i="25"/>
  <c r="G906" i="25"/>
  <c r="G44" i="25"/>
  <c r="G1162" i="25"/>
  <c r="G490" i="25"/>
  <c r="G449" i="25"/>
  <c r="G531" i="25"/>
  <c r="G626" i="25"/>
  <c r="G87" i="25"/>
  <c r="G103" i="25"/>
  <c r="G729" i="25"/>
  <c r="G965" i="25"/>
  <c r="G1040" i="25"/>
  <c r="G923" i="25"/>
  <c r="G1515" i="25"/>
  <c r="G1139" i="25"/>
  <c r="G688" i="25"/>
  <c r="G641" i="25"/>
  <c r="G945" i="25"/>
  <c r="G1211" i="25"/>
  <c r="G397" i="25"/>
  <c r="G752" i="25"/>
  <c r="G1060" i="25"/>
  <c r="G1019" i="25"/>
  <c r="G1058" i="25"/>
  <c r="H63" i="5"/>
  <c r="G63" i="5"/>
  <c r="G1548" i="25"/>
  <c r="G1253" i="25"/>
  <c r="G1479" i="25"/>
  <c r="G1423" i="25"/>
  <c r="G1494" i="25"/>
  <c r="G1368" i="25"/>
  <c r="G1465" i="25"/>
  <c r="G1333" i="25"/>
  <c r="G1379" i="25"/>
  <c r="G1384" i="25"/>
  <c r="G135" i="25"/>
  <c r="G610" i="25"/>
  <c r="G506" i="25"/>
  <c r="G100" i="25"/>
  <c r="G238" i="25"/>
  <c r="G92" i="25"/>
  <c r="G245" i="25"/>
  <c r="G921" i="25"/>
  <c r="G450" i="25"/>
  <c r="G1394" i="25"/>
  <c r="G451" i="25"/>
  <c r="G865" i="25"/>
  <c r="G859" i="25"/>
  <c r="G12" i="25"/>
  <c r="G127" i="25"/>
  <c r="G847" i="25"/>
  <c r="G1352" i="25"/>
  <c r="G1500" i="25"/>
  <c r="G62" i="25"/>
  <c r="G969" i="25"/>
  <c r="G268" i="25"/>
  <c r="G1411" i="25"/>
  <c r="G1369" i="25"/>
  <c r="G1518" i="25"/>
  <c r="H319" i="25"/>
  <c r="G550" i="25"/>
  <c r="G869" i="25"/>
  <c r="G227" i="25"/>
  <c r="G157" i="25"/>
  <c r="G177" i="25"/>
  <c r="G140" i="25"/>
  <c r="G580" i="25"/>
  <c r="G566" i="25"/>
  <c r="G43" i="25"/>
  <c r="G1341" i="25"/>
  <c r="G371" i="25"/>
  <c r="H362" i="25"/>
  <c r="G69" i="25"/>
  <c r="G442" i="25"/>
  <c r="G369" i="25"/>
  <c r="G538" i="25"/>
  <c r="G22" i="25"/>
  <c r="G537" i="25"/>
  <c r="G68" i="25"/>
  <c r="G247" i="25"/>
  <c r="G1482" i="25"/>
  <c r="G1342" i="25"/>
  <c r="G1372" i="25"/>
  <c r="G1467" i="25"/>
  <c r="G1510" i="25"/>
  <c r="G180" i="25"/>
  <c r="G1183" i="25"/>
  <c r="G1408" i="25"/>
  <c r="G1437" i="25"/>
  <c r="G1490" i="25"/>
  <c r="G1463" i="25"/>
  <c r="G1056" i="25"/>
  <c r="H13" i="5"/>
  <c r="G1256" i="25"/>
  <c r="G434" i="25"/>
  <c r="G823" i="25"/>
  <c r="G115" i="25"/>
  <c r="G248" i="25"/>
  <c r="G200" i="25"/>
  <c r="G336" i="25"/>
  <c r="G347" i="25"/>
  <c r="G446" i="25"/>
  <c r="G39" i="25"/>
  <c r="G204" i="25"/>
  <c r="G61" i="25"/>
  <c r="G324" i="25"/>
  <c r="G362" i="25"/>
  <c r="G494" i="25"/>
  <c r="G482" i="25"/>
  <c r="G34" i="5"/>
  <c r="H34" i="5"/>
  <c r="H30" i="5"/>
  <c r="G30" i="5"/>
  <c r="H65" i="5"/>
  <c r="G65" i="5"/>
  <c r="G67" i="5"/>
  <c r="H67" i="5"/>
  <c r="H27" i="5"/>
  <c r="G27" i="5"/>
  <c r="G31" i="25"/>
  <c r="G380" i="25"/>
  <c r="G332" i="25"/>
  <c r="G272" i="25"/>
  <c r="G399" i="25"/>
  <c r="G312" i="25"/>
  <c r="G276" i="25"/>
  <c r="G422" i="25"/>
  <c r="E21" i="5"/>
  <c r="H353" i="25" s="1"/>
  <c r="G16" i="25"/>
  <c r="G9" i="25"/>
  <c r="G793" i="25"/>
  <c r="E53" i="5"/>
  <c r="H783" i="25" s="1"/>
  <c r="G1146" i="25"/>
  <c r="G855" i="25"/>
  <c r="G871" i="25"/>
  <c r="G722" i="25"/>
  <c r="G432" i="25"/>
  <c r="G1537" i="25"/>
  <c r="G1322" i="25"/>
  <c r="G1370" i="25"/>
  <c r="E39" i="5"/>
  <c r="H39" i="5" s="1"/>
  <c r="G1468" i="25"/>
  <c r="G956" i="25"/>
  <c r="G683" i="25"/>
  <c r="G269" i="25"/>
  <c r="G191" i="25"/>
  <c r="G893" i="25"/>
  <c r="G1260" i="25"/>
  <c r="G831" i="25"/>
  <c r="G899" i="25"/>
  <c r="G1137" i="25"/>
  <c r="G419" i="25"/>
  <c r="G7" i="25"/>
  <c r="G201" i="25"/>
  <c r="G356" i="25"/>
  <c r="G8" i="25"/>
  <c r="G379" i="25"/>
  <c r="G56" i="25"/>
  <c r="G783" i="25"/>
  <c r="G17" i="25"/>
  <c r="G308" i="25"/>
  <c r="G377" i="25"/>
  <c r="G215" i="25"/>
  <c r="G715" i="25"/>
  <c r="G1157" i="25"/>
  <c r="G1134" i="25"/>
  <c r="G1000" i="25"/>
  <c r="G878" i="25"/>
  <c r="G1527" i="25"/>
  <c r="G1405" i="25"/>
  <c r="G589" i="25"/>
  <c r="G671" i="25"/>
  <c r="G1261" i="25"/>
  <c r="G1444" i="25"/>
  <c r="G1069" i="25"/>
  <c r="G23" i="25"/>
  <c r="G1460" i="25"/>
  <c r="G891" i="25"/>
  <c r="G1001" i="25"/>
  <c r="G1299" i="25"/>
  <c r="G705" i="25"/>
  <c r="G842" i="25"/>
  <c r="G743" i="25"/>
  <c r="G727" i="25"/>
  <c r="G577" i="25"/>
  <c r="G725" i="25"/>
  <c r="G994" i="25"/>
  <c r="G692" i="25"/>
  <c r="E47" i="5"/>
  <c r="H871" i="25" s="1"/>
  <c r="G1151" i="25"/>
  <c r="G1343" i="25"/>
  <c r="G1407" i="25"/>
  <c r="G955" i="25"/>
  <c r="G290" i="25"/>
  <c r="G570" i="25"/>
  <c r="G1470" i="25"/>
  <c r="G939" i="25"/>
  <c r="G1078" i="25"/>
  <c r="G868" i="25"/>
  <c r="G462" i="25"/>
  <c r="G712" i="25"/>
  <c r="H638" i="25"/>
  <c r="H475" i="25"/>
  <c r="H563" i="25"/>
  <c r="G1455" i="25"/>
  <c r="G1279" i="25"/>
  <c r="G926" i="25"/>
  <c r="G695" i="25"/>
  <c r="G1101" i="25"/>
  <c r="G1094" i="25"/>
  <c r="G798" i="25"/>
  <c r="E1288" i="25"/>
  <c r="E1305" i="25"/>
  <c r="E1238" i="25"/>
  <c r="E1348" i="25"/>
  <c r="E1385" i="25"/>
  <c r="E1449" i="25"/>
  <c r="E1402" i="25"/>
  <c r="E1178" i="25"/>
  <c r="E1426" i="25"/>
  <c r="E1335" i="25"/>
  <c r="E1185" i="25"/>
  <c r="E1406" i="25"/>
  <c r="E1473" i="25"/>
  <c r="E1284" i="25"/>
  <c r="E1289" i="25"/>
  <c r="E608" i="25"/>
  <c r="E569" i="25"/>
  <c r="E551" i="25"/>
  <c r="G1202" i="25"/>
  <c r="G665" i="25"/>
  <c r="G533" i="25"/>
  <c r="E457" i="25"/>
  <c r="H66" i="5"/>
  <c r="G285" i="25"/>
  <c r="G1049" i="25"/>
  <c r="G1140" i="25"/>
  <c r="G123" i="25"/>
  <c r="G65" i="25"/>
  <c r="G93" i="25"/>
  <c r="G1130" i="25"/>
  <c r="G64" i="25"/>
  <c r="G236" i="25"/>
  <c r="G234" i="25"/>
  <c r="G235" i="25"/>
  <c r="G382" i="25"/>
  <c r="G300" i="25"/>
  <c r="G261" i="25"/>
  <c r="G366" i="25"/>
  <c r="G411" i="25"/>
  <c r="G853" i="25"/>
  <c r="G886" i="25"/>
  <c r="G908" i="25"/>
  <c r="G892" i="25"/>
  <c r="G82" i="25"/>
  <c r="G822" i="25"/>
  <c r="G106" i="25"/>
  <c r="G352" i="25"/>
  <c r="G1064" i="25"/>
  <c r="G396" i="25"/>
  <c r="E522" i="25"/>
  <c r="E511" i="25"/>
  <c r="E564" i="25"/>
  <c r="E527" i="25"/>
  <c r="E447" i="25"/>
  <c r="E463" i="25"/>
  <c r="G866" i="25"/>
  <c r="G686" i="25"/>
  <c r="G700" i="25"/>
  <c r="G1152" i="25"/>
  <c r="G1141" i="25"/>
  <c r="G1125" i="25"/>
  <c r="G1015" i="25"/>
  <c r="E15" i="5"/>
  <c r="E1300" i="25"/>
  <c r="G1093" i="25"/>
  <c r="E480" i="25"/>
  <c r="E483" i="25"/>
  <c r="G644" i="25"/>
  <c r="G841" i="25"/>
  <c r="E631" i="25"/>
  <c r="E35" i="5"/>
  <c r="G654" i="25"/>
  <c r="E598" i="25"/>
  <c r="G763" i="25"/>
  <c r="G757" i="25"/>
  <c r="G170" i="25"/>
  <c r="G376" i="25"/>
  <c r="E1200" i="25"/>
  <c r="E1220" i="25"/>
  <c r="E1191" i="25"/>
  <c r="E1491" i="25"/>
  <c r="E1045" i="25"/>
  <c r="E1024" i="25"/>
  <c r="E43" i="25"/>
  <c r="E200" i="25"/>
  <c r="E369" i="25"/>
  <c r="E102" i="25"/>
  <c r="E80" i="25"/>
  <c r="E114" i="25"/>
  <c r="E39" i="25"/>
  <c r="E94" i="25"/>
  <c r="E204" i="25"/>
  <c r="E247" i="25"/>
  <c r="E248" i="25"/>
  <c r="E127" i="25"/>
  <c r="E317" i="25"/>
  <c r="E287" i="25"/>
  <c r="E170" i="25"/>
  <c r="E12" i="25"/>
  <c r="E238" i="25"/>
  <c r="E324" i="25"/>
  <c r="E107" i="25"/>
  <c r="E140" i="25"/>
  <c r="E157" i="25"/>
  <c r="E177" i="25"/>
  <c r="E376" i="25"/>
  <c r="E85" i="25"/>
  <c r="E335" i="25"/>
  <c r="E61" i="25"/>
  <c r="E212" i="25"/>
  <c r="E144" i="25"/>
  <c r="E130" i="25"/>
  <c r="E336" i="25"/>
  <c r="E147" i="25"/>
  <c r="E281" i="25"/>
  <c r="E68" i="25"/>
  <c r="E199" i="25"/>
  <c r="E75" i="5"/>
  <c r="E76" i="5"/>
  <c r="H7" i="5"/>
  <c r="G928" i="25"/>
  <c r="G375" i="25"/>
  <c r="G776" i="25"/>
  <c r="G230" i="25"/>
  <c r="G428" i="25"/>
  <c r="G112" i="25"/>
  <c r="G318" i="25"/>
  <c r="G1037" i="25"/>
  <c r="G37" i="25"/>
  <c r="G243" i="25"/>
  <c r="G233" i="25"/>
  <c r="G34" i="25"/>
  <c r="G425" i="25"/>
  <c r="G121" i="25"/>
  <c r="G857" i="25"/>
  <c r="G944" i="25"/>
  <c r="G767" i="25"/>
  <c r="G391" i="25"/>
  <c r="G36" i="25"/>
  <c r="E512" i="25"/>
  <c r="E613" i="25"/>
  <c r="E578" i="25"/>
  <c r="G809" i="25"/>
  <c r="G659" i="25"/>
  <c r="G1082" i="25"/>
  <c r="G821" i="25"/>
  <c r="G849" i="25"/>
  <c r="E1218" i="25"/>
  <c r="E1265" i="25"/>
  <c r="E530" i="25"/>
  <c r="G795" i="25"/>
  <c r="G365" i="25"/>
  <c r="E1179" i="25"/>
  <c r="G668" i="25"/>
  <c r="G1022" i="25"/>
  <c r="G1111" i="25"/>
  <c r="E1373" i="25"/>
  <c r="E1433" i="25"/>
  <c r="E1280" i="25"/>
  <c r="E1495" i="25"/>
  <c r="E1205" i="25"/>
  <c r="E1475" i="25"/>
  <c r="E1251" i="25"/>
  <c r="E1502" i="25"/>
  <c r="E1438" i="25"/>
  <c r="E1321" i="25"/>
  <c r="E1415" i="25"/>
  <c r="E1294" i="25"/>
  <c r="E1324" i="25"/>
  <c r="E1344" i="25"/>
  <c r="E1523" i="25"/>
  <c r="E1184" i="25"/>
  <c r="E1229" i="25"/>
  <c r="E1219" i="25"/>
  <c r="E1317" i="25"/>
  <c r="E1507" i="25"/>
  <c r="E1522" i="25"/>
  <c r="E1503" i="25"/>
  <c r="E1506" i="25"/>
  <c r="E1337" i="25"/>
  <c r="E1296" i="25"/>
  <c r="E1206" i="25"/>
  <c r="E1432" i="25"/>
  <c r="E1262" i="25"/>
  <c r="E1214" i="25"/>
  <c r="E1485" i="25"/>
  <c r="E735" i="25"/>
  <c r="E934" i="25"/>
  <c r="E732" i="25"/>
  <c r="E1169" i="25"/>
  <c r="E720" i="25"/>
  <c r="E816" i="25"/>
  <c r="E698" i="25"/>
  <c r="E744" i="25"/>
  <c r="E999" i="25"/>
  <c r="E1021" i="25"/>
  <c r="E1148" i="25"/>
  <c r="E912" i="25"/>
  <c r="E370" i="25"/>
  <c r="E304" i="25"/>
  <c r="E331" i="25"/>
  <c r="E327" i="25"/>
  <c r="E187" i="25"/>
  <c r="E296" i="25"/>
  <c r="E193" i="25"/>
  <c r="E158" i="25"/>
  <c r="H39" i="25" l="1"/>
  <c r="H78" i="93"/>
  <c r="H1031" i="25"/>
  <c r="H204" i="25"/>
  <c r="H953" i="25"/>
  <c r="G56" i="5"/>
  <c r="H1266" i="25"/>
  <c r="H1265" i="25"/>
  <c r="H255" i="25"/>
  <c r="H1461" i="25"/>
  <c r="H771" i="25"/>
  <c r="H1419" i="25"/>
  <c r="H1398" i="25"/>
  <c r="H1386" i="25"/>
  <c r="H1202" i="25"/>
  <c r="H1520" i="25"/>
  <c r="H1367" i="25"/>
  <c r="H652" i="25"/>
  <c r="H1173" i="25"/>
  <c r="H1251" i="25"/>
  <c r="H1316" i="25"/>
  <c r="H1337" i="25"/>
  <c r="H983" i="25"/>
  <c r="H828" i="25"/>
  <c r="H646" i="25"/>
  <c r="H1532" i="25"/>
  <c r="H1476" i="25"/>
  <c r="H367" i="25"/>
  <c r="H219" i="25"/>
  <c r="H1546" i="25"/>
  <c r="H1374" i="25"/>
  <c r="H1538" i="25"/>
  <c r="H78" i="5"/>
  <c r="H1389" i="25"/>
  <c r="H1287" i="25"/>
  <c r="H1387" i="25"/>
  <c r="H1474" i="25"/>
  <c r="H769" i="25"/>
  <c r="D57" i="93"/>
  <c r="H896" i="25"/>
  <c r="H1111" i="25"/>
  <c r="H1135" i="25"/>
  <c r="H110" i="25"/>
  <c r="H883" i="25"/>
  <c r="H708" i="25"/>
  <c r="H641" i="25"/>
  <c r="H1040" i="25"/>
  <c r="H756" i="25"/>
  <c r="H114" i="25"/>
  <c r="H369" i="25"/>
  <c r="H287" i="25"/>
  <c r="H1229" i="25"/>
  <c r="H566" i="25"/>
  <c r="H1455" i="25"/>
  <c r="H1432" i="25"/>
  <c r="H1088" i="25"/>
  <c r="H799" i="25"/>
  <c r="G23" i="5"/>
  <c r="H506" i="25"/>
  <c r="H1324" i="25"/>
  <c r="H71" i="5"/>
  <c r="H1279" i="25"/>
  <c r="H1280" i="25"/>
  <c r="H836" i="25"/>
  <c r="H901" i="25"/>
  <c r="H1007" i="25"/>
  <c r="G30" i="93"/>
  <c r="H1136" i="25"/>
  <c r="H416" i="25"/>
  <c r="H408" i="25"/>
  <c r="H1431" i="25"/>
  <c r="H1388" i="25"/>
  <c r="H1195" i="25"/>
  <c r="G78" i="5"/>
  <c r="H10" i="25"/>
  <c r="H24" i="5"/>
  <c r="H1414" i="25"/>
  <c r="H1211" i="25"/>
  <c r="H515" i="25"/>
  <c r="H637" i="25"/>
  <c r="H203" i="25"/>
  <c r="H223" i="25"/>
  <c r="G72" i="5"/>
  <c r="H1353" i="25"/>
  <c r="H1425" i="25"/>
  <c r="H1529" i="25"/>
  <c r="H1456" i="25"/>
  <c r="H1427" i="25"/>
  <c r="H393" i="25"/>
  <c r="H254" i="25"/>
  <c r="H631" i="25"/>
  <c r="G50" i="93"/>
  <c r="G104" i="93"/>
  <c r="G20" i="93"/>
  <c r="G86" i="93"/>
  <c r="G95" i="93"/>
  <c r="G10" i="93"/>
  <c r="H952" i="25"/>
  <c r="H29" i="25"/>
  <c r="H691" i="25"/>
  <c r="H537" i="25"/>
  <c r="H1262" i="25"/>
  <c r="H971" i="25"/>
  <c r="H86" i="5"/>
  <c r="H806" i="25"/>
  <c r="H826" i="25"/>
  <c r="H862" i="25"/>
  <c r="H1450" i="25"/>
  <c r="H1391" i="25"/>
  <c r="H1014" i="25"/>
  <c r="H1170" i="25"/>
  <c r="H52" i="5"/>
  <c r="H693" i="25"/>
  <c r="H1171" i="25"/>
  <c r="H925" i="25"/>
  <c r="H918" i="25"/>
  <c r="H1030" i="25"/>
  <c r="H199" i="25"/>
  <c r="G17" i="5"/>
  <c r="H335" i="25"/>
  <c r="H17" i="5"/>
  <c r="H12" i="25"/>
  <c r="H580" i="25"/>
  <c r="H376" i="25"/>
  <c r="H22" i="25"/>
  <c r="H200" i="25"/>
  <c r="H212" i="25"/>
  <c r="H80" i="25"/>
  <c r="H68" i="25"/>
  <c r="H1382" i="25"/>
  <c r="H434" i="25"/>
  <c r="H324" i="25"/>
  <c r="H281" i="25"/>
  <c r="H85" i="25"/>
  <c r="H157" i="25"/>
  <c r="H55" i="25"/>
  <c r="H147" i="25"/>
  <c r="H144" i="25"/>
  <c r="H1204" i="25"/>
  <c r="H1154" i="25"/>
  <c r="H753" i="25"/>
  <c r="H96" i="25"/>
  <c r="H794" i="25"/>
  <c r="H1508" i="25"/>
  <c r="H73" i="25"/>
  <c r="H1213" i="25"/>
  <c r="H1128" i="25"/>
  <c r="H1121" i="25"/>
  <c r="H197" i="25"/>
  <c r="H1291" i="25"/>
  <c r="H1457" i="25"/>
  <c r="H1268" i="25"/>
  <c r="H1311" i="25"/>
  <c r="D29" i="93"/>
  <c r="H914" i="25"/>
  <c r="H190" i="25"/>
  <c r="H278" i="25"/>
  <c r="H1300" i="25"/>
  <c r="H1526" i="25"/>
  <c r="H242" i="25"/>
  <c r="H167" i="25"/>
  <c r="H149" i="25"/>
  <c r="H1185" i="25"/>
  <c r="H88" i="5"/>
  <c r="H1238" i="25"/>
  <c r="H782" i="25"/>
  <c r="H138" i="25"/>
  <c r="H75" i="25"/>
  <c r="H42" i="25"/>
  <c r="H79" i="5"/>
  <c r="H146" i="25"/>
  <c r="G23" i="93"/>
  <c r="D85" i="93"/>
  <c r="D3" i="93"/>
  <c r="G62" i="93"/>
  <c r="H326" i="25"/>
  <c r="H374" i="25"/>
  <c r="H724" i="25"/>
  <c r="H1119" i="25"/>
  <c r="H1074" i="25"/>
  <c r="H977" i="25"/>
  <c r="H992" i="25"/>
  <c r="H1105" i="25"/>
  <c r="H1165" i="25"/>
  <c r="H1061" i="25"/>
  <c r="H1179" i="25"/>
  <c r="H1305" i="25"/>
  <c r="H911" i="25"/>
  <c r="H852" i="25"/>
  <c r="H99" i="25"/>
  <c r="H50" i="25"/>
  <c r="H812" i="25"/>
  <c r="H354" i="25"/>
  <c r="H1085" i="25"/>
  <c r="H1024" i="25"/>
  <c r="H685" i="25"/>
  <c r="H1248" i="25"/>
  <c r="H1524" i="25"/>
  <c r="H1339" i="25"/>
  <c r="H1519" i="25"/>
  <c r="H676" i="25"/>
  <c r="H679" i="25"/>
  <c r="H814" i="25"/>
  <c r="H14" i="5"/>
  <c r="H320" i="25"/>
  <c r="H499" i="25"/>
  <c r="H6" i="5"/>
  <c r="H967" i="25"/>
  <c r="H933" i="25"/>
  <c r="H1054" i="25"/>
  <c r="H842" i="25"/>
  <c r="H792" i="25"/>
  <c r="H824" i="25"/>
  <c r="H1132" i="25"/>
  <c r="H56" i="5"/>
  <c r="H1501" i="25"/>
  <c r="H1517" i="25"/>
  <c r="H957" i="25"/>
  <c r="H930" i="25"/>
  <c r="H225" i="25"/>
  <c r="H364" i="25"/>
  <c r="H305" i="25"/>
  <c r="G48" i="5"/>
  <c r="H145" i="25"/>
  <c r="H960" i="25"/>
  <c r="H1360" i="25"/>
  <c r="H645" i="25"/>
  <c r="H730" i="25"/>
  <c r="H1274" i="25"/>
  <c r="H1336" i="25"/>
  <c r="H1426" i="25"/>
  <c r="H1284" i="25"/>
  <c r="H1473" i="25"/>
  <c r="H829" i="25"/>
  <c r="G14" i="5"/>
  <c r="G40" i="5"/>
  <c r="G6" i="5"/>
  <c r="H414" i="25"/>
  <c r="H780" i="25"/>
  <c r="H762" i="25"/>
  <c r="H1086" i="25"/>
  <c r="H703" i="25"/>
  <c r="H1109" i="25"/>
  <c r="H982" i="25"/>
  <c r="H788" i="25"/>
  <c r="H932" i="25"/>
  <c r="H991" i="25"/>
  <c r="G70" i="5"/>
  <c r="H1288" i="25"/>
  <c r="H941" i="25"/>
  <c r="H935" i="25"/>
  <c r="H229" i="25"/>
  <c r="H162" i="25"/>
  <c r="H406" i="25"/>
  <c r="H48" i="5"/>
  <c r="H339" i="25"/>
  <c r="H1045" i="25"/>
  <c r="H1147" i="25"/>
  <c r="H1413" i="25"/>
  <c r="H1303" i="25"/>
  <c r="H390" i="25"/>
  <c r="H1504" i="25"/>
  <c r="H1449" i="25"/>
  <c r="H1306" i="25"/>
  <c r="H1541" i="25"/>
  <c r="H678" i="25"/>
  <c r="H653" i="25"/>
  <c r="G88" i="5"/>
  <c r="H315" i="25"/>
  <c r="H2" i="5"/>
  <c r="H947" i="25"/>
  <c r="H1106" i="25"/>
  <c r="H863" i="25"/>
  <c r="H5" i="5"/>
  <c r="H1409" i="25"/>
  <c r="H819" i="25"/>
  <c r="H1126" i="25"/>
  <c r="H791" i="25"/>
  <c r="G59" i="5"/>
  <c r="H1144" i="25"/>
  <c r="H704" i="25"/>
  <c r="H746" i="25"/>
  <c r="G5" i="5"/>
  <c r="H1451" i="25"/>
  <c r="H596" i="25"/>
  <c r="H447" i="25"/>
  <c r="H1227" i="25"/>
  <c r="H1405" i="25"/>
  <c r="H522" i="25"/>
  <c r="H485" i="25"/>
  <c r="H561" i="25"/>
  <c r="H511" i="25"/>
  <c r="H1161" i="25"/>
  <c r="H651" i="25"/>
  <c r="H694" i="25"/>
  <c r="H972" i="25"/>
  <c r="H1022" i="25"/>
  <c r="H882" i="25"/>
  <c r="H741" i="25"/>
  <c r="H1100" i="25"/>
  <c r="H974" i="25"/>
  <c r="H813" i="25"/>
  <c r="H196" i="25"/>
  <c r="H1314" i="25"/>
  <c r="H455" i="25"/>
  <c r="H508" i="25"/>
  <c r="H530" i="25"/>
  <c r="H586" i="25"/>
  <c r="H578" i="25"/>
  <c r="H1260" i="25"/>
  <c r="H625" i="25"/>
  <c r="H483" i="25"/>
  <c r="H577" i="25"/>
  <c r="H463" i="25"/>
  <c r="H575" i="25"/>
  <c r="H512" i="25"/>
  <c r="H480" i="25"/>
  <c r="H1233" i="25"/>
  <c r="H527" i="25"/>
  <c r="H510" i="25"/>
  <c r="H564" i="25"/>
  <c r="H127" i="25"/>
  <c r="H555" i="25"/>
  <c r="H1317" i="25"/>
  <c r="H1344" i="25"/>
  <c r="H231" i="25"/>
  <c r="H1348" i="25"/>
  <c r="H587" i="25"/>
  <c r="H336" i="25"/>
  <c r="H170" i="25"/>
  <c r="H560" i="25"/>
  <c r="H189" i="25"/>
  <c r="G81" i="5"/>
  <c r="H1178" i="25"/>
  <c r="H92" i="25"/>
  <c r="H1385" i="25"/>
  <c r="H613" i="25"/>
  <c r="H238" i="25"/>
  <c r="H43" i="25"/>
  <c r="H624" i="25"/>
  <c r="H462" i="25"/>
  <c r="H620" i="25"/>
  <c r="H1163" i="25"/>
  <c r="H567" i="25"/>
  <c r="G16" i="5"/>
  <c r="H984" i="25"/>
  <c r="H1066" i="25"/>
  <c r="H773" i="25"/>
  <c r="H1155" i="25"/>
  <c r="H656" i="25"/>
  <c r="H1062" i="25"/>
  <c r="H1537" i="25"/>
  <c r="H83" i="5"/>
  <c r="H1043" i="25"/>
  <c r="H1025" i="25"/>
  <c r="H1051" i="25"/>
  <c r="H943" i="25"/>
  <c r="H1127" i="25"/>
  <c r="H1448" i="25"/>
  <c r="H451" i="25"/>
  <c r="H442" i="25"/>
  <c r="H1378" i="25"/>
  <c r="H550" i="25"/>
  <c r="H446" i="25"/>
  <c r="H1343" i="25"/>
  <c r="H1513" i="25"/>
  <c r="H1083" i="25"/>
  <c r="H818" i="25"/>
  <c r="H1057" i="25"/>
  <c r="H1075" i="25"/>
  <c r="H1067" i="25"/>
  <c r="G52" i="5"/>
  <c r="H1255" i="25"/>
  <c r="H1242" i="25"/>
  <c r="H900" i="25"/>
  <c r="G51" i="5"/>
  <c r="H832" i="25"/>
  <c r="H1145" i="25"/>
  <c r="H748" i="25"/>
  <c r="H1270" i="25"/>
  <c r="H494" i="25"/>
  <c r="H542" i="25"/>
  <c r="H484" i="25"/>
  <c r="H1460" i="25"/>
  <c r="H482" i="25"/>
  <c r="H450" i="25"/>
  <c r="H1143" i="25"/>
  <c r="H975" i="25"/>
  <c r="H23" i="5"/>
  <c r="H1512" i="25"/>
  <c r="H1545" i="25"/>
  <c r="H1162" i="25"/>
  <c r="H51" i="5"/>
  <c r="H906" i="25"/>
  <c r="H639" i="25"/>
  <c r="H467" i="25"/>
  <c r="H453" i="25"/>
  <c r="H610" i="25"/>
  <c r="H538" i="25"/>
  <c r="H1527" i="25"/>
  <c r="H1468" i="25"/>
  <c r="H1439" i="25"/>
  <c r="H903" i="25"/>
  <c r="J44" i="93"/>
  <c r="K44" i="93"/>
  <c r="I44" i="93"/>
  <c r="H28" i="93"/>
  <c r="F28" i="93"/>
  <c r="G4" i="93"/>
  <c r="H79" i="93"/>
  <c r="I79" i="93" s="1"/>
  <c r="F79" i="93"/>
  <c r="H83" i="93"/>
  <c r="I83" i="93" s="1"/>
  <c r="F83" i="93"/>
  <c r="H89" i="93"/>
  <c r="F89" i="93"/>
  <c r="H93" i="93"/>
  <c r="I93" i="93" s="1"/>
  <c r="F93" i="93"/>
  <c r="G14" i="93"/>
  <c r="H22" i="93"/>
  <c r="I22" i="93" s="1"/>
  <c r="F22" i="93"/>
  <c r="H67" i="93"/>
  <c r="I67" i="93" s="1"/>
  <c r="F67" i="93"/>
  <c r="H99" i="93"/>
  <c r="I99" i="93" s="1"/>
  <c r="F99" i="93"/>
  <c r="H103" i="93"/>
  <c r="F103" i="93"/>
  <c r="H60" i="93"/>
  <c r="I60" i="93" s="1"/>
  <c r="F60" i="93"/>
  <c r="G35" i="93"/>
  <c r="E23" i="93"/>
  <c r="F24" i="93"/>
  <c r="H24" i="93"/>
  <c r="I24" i="93" s="1"/>
  <c r="F27" i="93"/>
  <c r="H27" i="93"/>
  <c r="I27" i="93" s="1"/>
  <c r="H47" i="93"/>
  <c r="F47" i="93"/>
  <c r="F26" i="93"/>
  <c r="H26" i="93"/>
  <c r="I26" i="93" s="1"/>
  <c r="H40" i="93"/>
  <c r="I40" i="93" s="1"/>
  <c r="F40" i="93"/>
  <c r="F61" i="93"/>
  <c r="H61" i="93"/>
  <c r="I61" i="93" s="1"/>
  <c r="H88" i="93"/>
  <c r="F88" i="93"/>
  <c r="H34" i="93"/>
  <c r="I34" i="93" s="1"/>
  <c r="F34" i="93"/>
  <c r="H52" i="93"/>
  <c r="F52" i="93"/>
  <c r="H75" i="93"/>
  <c r="I75" i="93" s="1"/>
  <c r="F75" i="93"/>
  <c r="H94" i="93"/>
  <c r="I94" i="93" s="1"/>
  <c r="F94" i="93"/>
  <c r="F48" i="93"/>
  <c r="H48" i="93"/>
  <c r="I48" i="93" s="1"/>
  <c r="H39" i="93"/>
  <c r="I39" i="93" s="1"/>
  <c r="F39" i="93"/>
  <c r="H43" i="93"/>
  <c r="F43" i="93"/>
  <c r="H53" i="93"/>
  <c r="I53" i="93" s="1"/>
  <c r="F53" i="93"/>
  <c r="E58" i="93"/>
  <c r="H59" i="93"/>
  <c r="I59" i="93" s="1"/>
  <c r="F59" i="93"/>
  <c r="E71" i="93"/>
  <c r="H72" i="93"/>
  <c r="I72" i="93" s="1"/>
  <c r="F72" i="93"/>
  <c r="E35" i="93"/>
  <c r="H36" i="93"/>
  <c r="I36" i="93" s="1"/>
  <c r="F36" i="93"/>
  <c r="G77" i="93"/>
  <c r="E20" i="93"/>
  <c r="F21" i="93"/>
  <c r="H21" i="93"/>
  <c r="I21" i="93" s="1"/>
  <c r="H73" i="93"/>
  <c r="I73" i="93" s="1"/>
  <c r="F73" i="93"/>
  <c r="F92" i="93"/>
  <c r="H92" i="93"/>
  <c r="F8" i="93"/>
  <c r="H8" i="93"/>
  <c r="I8" i="93" s="1"/>
  <c r="H56" i="93"/>
  <c r="F56" i="93"/>
  <c r="H70" i="93"/>
  <c r="I70" i="93" s="1"/>
  <c r="F70" i="93"/>
  <c r="H90" i="93"/>
  <c r="F90" i="93"/>
  <c r="F6" i="93"/>
  <c r="H6" i="93"/>
  <c r="I6" i="93" s="1"/>
  <c r="H5" i="93"/>
  <c r="I5" i="93" s="1"/>
  <c r="F5" i="93"/>
  <c r="E4" i="93"/>
  <c r="H410" i="25"/>
  <c r="H445" i="25"/>
  <c r="H16" i="5"/>
  <c r="H214" i="25"/>
  <c r="H108" i="93"/>
  <c r="I108" i="93" s="1"/>
  <c r="F108" i="93"/>
  <c r="H12" i="93"/>
  <c r="I12" i="93" s="1"/>
  <c r="F12" i="93"/>
  <c r="F46" i="93"/>
  <c r="H46" i="93"/>
  <c r="I46" i="93" s="1"/>
  <c r="H76" i="93"/>
  <c r="I76" i="93" s="1"/>
  <c r="F76" i="93"/>
  <c r="H81" i="93"/>
  <c r="I81" i="93" s="1"/>
  <c r="F81" i="93"/>
  <c r="E86" i="93"/>
  <c r="H87" i="93"/>
  <c r="I87" i="93" s="1"/>
  <c r="F87" i="93"/>
  <c r="H91" i="93"/>
  <c r="I91" i="93" s="1"/>
  <c r="F91" i="93"/>
  <c r="E95" i="93"/>
  <c r="H96" i="93"/>
  <c r="I96" i="93" s="1"/>
  <c r="F96" i="93"/>
  <c r="H74" i="93"/>
  <c r="I74" i="93" s="1"/>
  <c r="F74" i="93"/>
  <c r="H25" i="93"/>
  <c r="I25" i="93" s="1"/>
  <c r="F25" i="93"/>
  <c r="H33" i="93"/>
  <c r="I33" i="93" s="1"/>
  <c r="F33" i="93"/>
  <c r="H97" i="93"/>
  <c r="I97" i="93" s="1"/>
  <c r="F97" i="93"/>
  <c r="H101" i="93"/>
  <c r="I101" i="93" s="1"/>
  <c r="F101" i="93"/>
  <c r="H106" i="93"/>
  <c r="I106" i="93" s="1"/>
  <c r="F106" i="93"/>
  <c r="F19" i="93"/>
  <c r="H19" i="93"/>
  <c r="I19" i="93" s="1"/>
  <c r="G58" i="93"/>
  <c r="H98" i="93"/>
  <c r="I98" i="93" s="1"/>
  <c r="F98" i="93"/>
  <c r="E10" i="93"/>
  <c r="H11" i="93"/>
  <c r="I11" i="93" s="1"/>
  <c r="F11" i="93"/>
  <c r="H13" i="93"/>
  <c r="I13" i="93" s="1"/>
  <c r="F13" i="93"/>
  <c r="H49" i="93"/>
  <c r="I49" i="93" s="1"/>
  <c r="F49" i="93"/>
  <c r="H107" i="93"/>
  <c r="I107" i="93" s="1"/>
  <c r="F107" i="93"/>
  <c r="H31" i="93"/>
  <c r="H32" i="93"/>
  <c r="I32" i="93" s="1"/>
  <c r="F32" i="93"/>
  <c r="H42" i="93"/>
  <c r="I42" i="93" s="1"/>
  <c r="F42" i="93"/>
  <c r="F18" i="93"/>
  <c r="H18" i="93"/>
  <c r="I18" i="93" s="1"/>
  <c r="H45" i="93"/>
  <c r="I45" i="93" s="1"/>
  <c r="F45" i="93"/>
  <c r="H54" i="93"/>
  <c r="I54" i="93" s="1"/>
  <c r="F54" i="93"/>
  <c r="E77" i="93"/>
  <c r="I78" i="93"/>
  <c r="F78" i="93"/>
  <c r="H102" i="93"/>
  <c r="I102" i="93" s="1"/>
  <c r="F102" i="93"/>
  <c r="H38" i="93"/>
  <c r="I38" i="93" s="1"/>
  <c r="F38" i="93"/>
  <c r="H68" i="93"/>
  <c r="I68" i="93" s="1"/>
  <c r="F68" i="93"/>
  <c r="H84" i="93"/>
  <c r="I84" i="93" s="1"/>
  <c r="F84" i="93"/>
  <c r="H100" i="93"/>
  <c r="I100" i="93" s="1"/>
  <c r="F100" i="93"/>
  <c r="H89" i="25"/>
  <c r="H29" i="5"/>
  <c r="H1166" i="25"/>
  <c r="H291" i="25"/>
  <c r="E14" i="93"/>
  <c r="H15" i="93"/>
  <c r="I15" i="93" s="1"/>
  <c r="F15" i="93"/>
  <c r="F9" i="93"/>
  <c r="H9" i="93"/>
  <c r="I9" i="93" s="1"/>
  <c r="H37" i="93"/>
  <c r="I37" i="93" s="1"/>
  <c r="F37" i="93"/>
  <c r="H41" i="93"/>
  <c r="I41" i="93" s="1"/>
  <c r="F41" i="93"/>
  <c r="E50" i="93"/>
  <c r="H51" i="93"/>
  <c r="I51" i="93" s="1"/>
  <c r="F51" i="93"/>
  <c r="F55" i="93"/>
  <c r="H55" i="93"/>
  <c r="I55" i="93" s="1"/>
  <c r="H65" i="93"/>
  <c r="I65" i="93" s="1"/>
  <c r="F65" i="93"/>
  <c r="G71" i="93"/>
  <c r="F7" i="93"/>
  <c r="H7" i="93"/>
  <c r="I7" i="93" s="1"/>
  <c r="H17" i="93"/>
  <c r="I17" i="93" s="1"/>
  <c r="F17" i="93"/>
  <c r="E62" i="93"/>
  <c r="H63" i="93"/>
  <c r="I63" i="93" s="1"/>
  <c r="F63" i="93"/>
  <c r="H69" i="93"/>
  <c r="I69" i="93" s="1"/>
  <c r="F69" i="93"/>
  <c r="F66" i="93"/>
  <c r="H66" i="93"/>
  <c r="I66" i="93" s="1"/>
  <c r="H82" i="93"/>
  <c r="I82" i="93" s="1"/>
  <c r="F82" i="93"/>
  <c r="E30" i="93"/>
  <c r="F64" i="93"/>
  <c r="H64" i="93"/>
  <c r="I64" i="93" s="1"/>
  <c r="H80" i="93"/>
  <c r="I80" i="93" s="1"/>
  <c r="F80" i="93"/>
  <c r="E104" i="93"/>
  <c r="H105" i="93"/>
  <c r="I105" i="93" s="1"/>
  <c r="F105" i="93"/>
  <c r="H270" i="25"/>
  <c r="H880" i="25"/>
  <c r="H721" i="25"/>
  <c r="H661" i="25"/>
  <c r="H90" i="25"/>
  <c r="H139" i="25"/>
  <c r="H856" i="25"/>
  <c r="H1042" i="25"/>
  <c r="H648" i="25"/>
  <c r="H1399" i="25"/>
  <c r="H1289" i="25"/>
  <c r="H54" i="25"/>
  <c r="H94" i="25"/>
  <c r="H1359" i="25"/>
  <c r="H1469" i="25"/>
  <c r="H1247" i="25"/>
  <c r="H1309" i="25"/>
  <c r="H1313" i="25"/>
  <c r="H1349" i="25"/>
  <c r="G86" i="5"/>
  <c r="H1458" i="25"/>
  <c r="H421" i="25"/>
  <c r="H752" i="25"/>
  <c r="H20" i="5"/>
  <c r="H562" i="25"/>
  <c r="H1070" i="25"/>
  <c r="H1097" i="25"/>
  <c r="H755" i="25"/>
  <c r="H1046" i="25"/>
  <c r="H373" i="25"/>
  <c r="H357" i="25"/>
  <c r="H332" i="25"/>
  <c r="H569" i="25"/>
  <c r="H765" i="25"/>
  <c r="H734" i="25"/>
  <c r="H622" i="25"/>
  <c r="H1370" i="25"/>
  <c r="H177" i="25"/>
  <c r="H1544" i="25"/>
  <c r="H876" i="25"/>
  <c r="H726" i="25"/>
  <c r="H895" i="25"/>
  <c r="H1281" i="25"/>
  <c r="H1356" i="25"/>
  <c r="H69" i="5"/>
  <c r="H272" i="25"/>
  <c r="H1080" i="25"/>
  <c r="H102" i="25"/>
  <c r="H1441" i="25"/>
  <c r="H160" i="25"/>
  <c r="H466" i="25"/>
  <c r="H736" i="25"/>
  <c r="H1076" i="25"/>
  <c r="H1114" i="25"/>
  <c r="H1079" i="25"/>
  <c r="H830" i="25"/>
  <c r="H51" i="25"/>
  <c r="H40" i="5"/>
  <c r="H477" i="25"/>
  <c r="H488" i="25"/>
  <c r="H18" i="25"/>
  <c r="H108" i="25"/>
  <c r="H750" i="25"/>
  <c r="H84" i="5"/>
  <c r="H1228" i="25"/>
  <c r="H1174" i="25"/>
  <c r="H294" i="25"/>
  <c r="H536" i="25"/>
  <c r="H807" i="25"/>
  <c r="H293" i="25"/>
  <c r="H54" i="5"/>
  <c r="H993" i="25"/>
  <c r="H696" i="25"/>
  <c r="H674" i="25"/>
  <c r="H667" i="25"/>
  <c r="H1160" i="25"/>
  <c r="H710" i="25"/>
  <c r="H845" i="25"/>
  <c r="H673" i="25"/>
  <c r="H348" i="25"/>
  <c r="H419" i="25"/>
  <c r="H333" i="25"/>
  <c r="H241" i="25"/>
  <c r="H330" i="25"/>
  <c r="H1176" i="25"/>
  <c r="H739" i="25"/>
  <c r="H1102" i="25"/>
  <c r="H18" i="5"/>
  <c r="H2" i="25"/>
  <c r="H84" i="25"/>
  <c r="H634" i="25"/>
  <c r="H11" i="25"/>
  <c r="H164" i="25"/>
  <c r="H344" i="25"/>
  <c r="H310" i="25"/>
  <c r="H4" i="25"/>
  <c r="H113" i="25"/>
  <c r="H109" i="25"/>
  <c r="H1218" i="25"/>
  <c r="H264" i="25"/>
  <c r="G20" i="5"/>
  <c r="H394" i="25"/>
  <c r="H61" i="5"/>
  <c r="H772" i="25"/>
  <c r="H213" i="25"/>
  <c r="H418" i="25"/>
  <c r="H35" i="25"/>
  <c r="H387" i="25"/>
  <c r="H502" i="25"/>
  <c r="H412" i="25"/>
  <c r="H786" i="25"/>
  <c r="H1406" i="25"/>
  <c r="H745" i="25"/>
  <c r="G54" i="5"/>
  <c r="H1018" i="25"/>
  <c r="H851" i="25"/>
  <c r="H1158" i="25"/>
  <c r="H1095" i="25"/>
  <c r="H1053" i="25"/>
  <c r="H973" i="25"/>
  <c r="H58" i="5"/>
  <c r="H313" i="25"/>
  <c r="H1081" i="25"/>
  <c r="H431" i="25"/>
  <c r="H1021" i="25"/>
  <c r="H175" i="25"/>
  <c r="H709" i="25"/>
  <c r="H666" i="25"/>
  <c r="H1120" i="25"/>
  <c r="G2" i="5"/>
  <c r="H3" i="5"/>
  <c r="H890" i="25"/>
  <c r="H861" i="25"/>
  <c r="H848" i="25"/>
  <c r="H1072" i="25"/>
  <c r="H1131" i="25"/>
  <c r="H180" i="25"/>
  <c r="H881" i="25"/>
  <c r="H1133" i="25"/>
  <c r="H1089" i="25"/>
  <c r="G4" i="5"/>
  <c r="H239" i="25"/>
  <c r="H126" i="25"/>
  <c r="H864" i="25"/>
  <c r="H850" i="25"/>
  <c r="H872" i="25"/>
  <c r="H877" i="25"/>
  <c r="H749" i="25"/>
  <c r="H32" i="25"/>
  <c r="H540" i="25"/>
  <c r="H1400" i="25"/>
  <c r="H1430" i="25"/>
  <c r="H1234" i="25"/>
  <c r="H1503" i="25"/>
  <c r="H379" i="25"/>
  <c r="H299" i="25"/>
  <c r="H111" i="25"/>
  <c r="H356" i="25"/>
  <c r="H1495" i="25"/>
  <c r="H1488" i="25"/>
  <c r="H1475" i="25"/>
  <c r="H1502" i="25"/>
  <c r="H1175" i="25"/>
  <c r="H1420" i="25"/>
  <c r="H1214" i="25"/>
  <c r="H1415" i="25"/>
  <c r="H176" i="25"/>
  <c r="H1371" i="25"/>
  <c r="H1454" i="25"/>
  <c r="H53" i="25"/>
  <c r="H314" i="25"/>
  <c r="H1383" i="25"/>
  <c r="H1516" i="25"/>
  <c r="H1122" i="25"/>
  <c r="H834" i="25"/>
  <c r="H1205" i="25"/>
  <c r="H269" i="25"/>
  <c r="H1188" i="25"/>
  <c r="H954" i="25"/>
  <c r="H47" i="25"/>
  <c r="H7" i="25"/>
  <c r="H1507" i="25"/>
  <c r="H1438" i="25"/>
  <c r="H202" i="25"/>
  <c r="H338" i="25"/>
  <c r="H20" i="25"/>
  <c r="H276" i="25"/>
  <c r="H355" i="25"/>
  <c r="H1521" i="25"/>
  <c r="H1230" i="25"/>
  <c r="H1212" i="25"/>
  <c r="H19" i="25"/>
  <c r="H288" i="25"/>
  <c r="H8" i="25"/>
  <c r="H399" i="25"/>
  <c r="H21" i="25"/>
  <c r="H81" i="25"/>
  <c r="H1433" i="25"/>
  <c r="H1297" i="25"/>
  <c r="H1294" i="25"/>
  <c r="H1487" i="25"/>
  <c r="H1298" i="25"/>
  <c r="H1523" i="25"/>
  <c r="H1321" i="25"/>
  <c r="H1219" i="25"/>
  <c r="G77" i="5"/>
  <c r="H125" i="25"/>
  <c r="H1429" i="25"/>
  <c r="H1345" i="25"/>
  <c r="H201" i="25"/>
  <c r="H1193" i="25"/>
  <c r="H1231" i="25"/>
  <c r="H958" i="25"/>
  <c r="H699" i="25"/>
  <c r="H298" i="25"/>
  <c r="H1436" i="25"/>
  <c r="H777" i="25"/>
  <c r="H141" i="25"/>
  <c r="H252" i="25"/>
  <c r="H361" i="25"/>
  <c r="H322" i="25"/>
  <c r="H1444" i="25"/>
  <c r="G83" i="5"/>
  <c r="H249" i="25"/>
  <c r="H23" i="25"/>
  <c r="H250" i="25"/>
  <c r="H277" i="25"/>
  <c r="H60" i="25"/>
  <c r="H289" i="25"/>
  <c r="H224" i="25"/>
  <c r="H1506" i="25"/>
  <c r="H1184" i="25"/>
  <c r="H77" i="5"/>
  <c r="H1496" i="25"/>
  <c r="H1206" i="25"/>
  <c r="H1380" i="25"/>
  <c r="H1485" i="25"/>
  <c r="H1263" i="25"/>
  <c r="H31" i="25"/>
  <c r="H1377" i="25"/>
  <c r="H1363" i="25"/>
  <c r="H384" i="25"/>
  <c r="H295" i="25"/>
  <c r="H1390" i="25"/>
  <c r="H1435" i="25"/>
  <c r="H951" i="25"/>
  <c r="H858" i="25"/>
  <c r="H152" i="25"/>
  <c r="H1375" i="25"/>
  <c r="H1334" i="25"/>
  <c r="H1071" i="25"/>
  <c r="H70" i="5"/>
  <c r="H380" i="25"/>
  <c r="H1470" i="25"/>
  <c r="H1312" i="25"/>
  <c r="H1540" i="25"/>
  <c r="G29" i="5"/>
  <c r="G37" i="5"/>
  <c r="H961" i="25"/>
  <c r="H731" i="25"/>
  <c r="H1038" i="25"/>
  <c r="H551" i="25"/>
  <c r="H1156" i="25"/>
  <c r="H363" i="25"/>
  <c r="H1124" i="25"/>
  <c r="H879" i="25"/>
  <c r="H1023" i="25"/>
  <c r="G46" i="5"/>
  <c r="H1168" i="25"/>
  <c r="H1403" i="25"/>
  <c r="H1410" i="25"/>
  <c r="H1293" i="25"/>
  <c r="H1299" i="25"/>
  <c r="H905" i="25"/>
  <c r="H740" i="25"/>
  <c r="H942" i="25"/>
  <c r="H662" i="25"/>
  <c r="H1084" i="25"/>
  <c r="H1338" i="25"/>
  <c r="H1407" i="25"/>
  <c r="H1490" i="25"/>
  <c r="G3" i="5"/>
  <c r="H626" i="25"/>
  <c r="G42" i="5"/>
  <c r="H647" i="25"/>
  <c r="H1408" i="25"/>
  <c r="H913" i="25"/>
  <c r="H1129" i="25"/>
  <c r="H1004" i="25"/>
  <c r="G58" i="5"/>
  <c r="H804" i="25"/>
  <c r="H811" i="25"/>
  <c r="H1065" i="25"/>
  <c r="H796" i="25"/>
  <c r="H1009" i="25"/>
  <c r="H169" i="25"/>
  <c r="H351" i="25"/>
  <c r="H632" i="25"/>
  <c r="H1549" i="25"/>
  <c r="H612" i="25"/>
  <c r="H999" i="25"/>
  <c r="H1333" i="25"/>
  <c r="H1411" i="25"/>
  <c r="H546" i="25"/>
  <c r="H594" i="25"/>
  <c r="H517" i="25"/>
  <c r="H873" i="25"/>
  <c r="H966" i="25"/>
  <c r="H672" i="25"/>
  <c r="H915" i="25"/>
  <c r="H927" i="25"/>
  <c r="H816" i="25"/>
  <c r="H1090" i="25"/>
  <c r="G18" i="5"/>
  <c r="H49" i="25"/>
  <c r="H1296" i="25"/>
  <c r="H1326" i="25"/>
  <c r="H1535" i="25"/>
  <c r="H518" i="25"/>
  <c r="H917" i="25"/>
  <c r="H17" i="25"/>
  <c r="H474" i="25"/>
  <c r="H1020" i="25"/>
  <c r="H833" i="25"/>
  <c r="H497" i="25"/>
  <c r="H1465" i="25"/>
  <c r="H1379" i="25"/>
  <c r="H718" i="25"/>
  <c r="H981" i="25"/>
  <c r="H690" i="25"/>
  <c r="H1107" i="25"/>
  <c r="H889" i="25"/>
  <c r="H998" i="25"/>
  <c r="H675" i="25"/>
  <c r="H1116" i="25"/>
  <c r="H1087" i="25"/>
  <c r="H184" i="25"/>
  <c r="H25" i="25"/>
  <c r="H70" i="25"/>
  <c r="H381" i="25"/>
  <c r="H1522" i="25"/>
  <c r="H1019" i="25"/>
  <c r="H187" i="25"/>
  <c r="H244" i="25"/>
  <c r="H493" i="25"/>
  <c r="H619" i="25"/>
  <c r="H597" i="25"/>
  <c r="H1346" i="25"/>
  <c r="H1453" i="25"/>
  <c r="H457" i="25"/>
  <c r="H427" i="25"/>
  <c r="H260" i="25"/>
  <c r="G43" i="5"/>
  <c r="H574" i="25"/>
  <c r="H79" i="25"/>
  <c r="H128" i="25"/>
  <c r="H514" i="25"/>
  <c r="H528" i="25"/>
  <c r="H468" i="25"/>
  <c r="H519" i="25"/>
  <c r="H545" i="25"/>
  <c r="G69" i="5"/>
  <c r="H1442" i="25"/>
  <c r="H286" i="25"/>
  <c r="H301" i="25"/>
  <c r="H81" i="5"/>
  <c r="H1335" i="25"/>
  <c r="H1261" i="25"/>
  <c r="H1237" i="25"/>
  <c r="H1466" i="25"/>
  <c r="H1113" i="25"/>
  <c r="H985" i="25"/>
  <c r="H668" i="25"/>
  <c r="H742" i="25"/>
  <c r="H837" i="25"/>
  <c r="H59" i="5"/>
  <c r="H820" i="25"/>
  <c r="H997" i="25"/>
  <c r="H778" i="25"/>
  <c r="H898" i="25"/>
  <c r="H697" i="25"/>
  <c r="H1172" i="25"/>
  <c r="H1058" i="25"/>
  <c r="H1048" i="25"/>
  <c r="H936" i="25"/>
  <c r="H1340" i="25"/>
  <c r="H1330" i="25"/>
  <c r="H221" i="25"/>
  <c r="H188" i="25"/>
  <c r="H72" i="25"/>
  <c r="H104" i="25"/>
  <c r="H302" i="25"/>
  <c r="H129" i="25"/>
  <c r="H27" i="25"/>
  <c r="H13" i="25"/>
  <c r="H423" i="25"/>
  <c r="H630" i="25"/>
  <c r="G61" i="5"/>
  <c r="H237" i="25"/>
  <c r="H186" i="25"/>
  <c r="H1282" i="25"/>
  <c r="H1362" i="25"/>
  <c r="H273" i="25"/>
  <c r="H386" i="25"/>
  <c r="H409" i="25"/>
  <c r="H198" i="25"/>
  <c r="H403" i="25"/>
  <c r="H14" i="25"/>
  <c r="H329" i="25"/>
  <c r="H600" i="25"/>
  <c r="H616" i="25"/>
  <c r="G22" i="5"/>
  <c r="H1319" i="25"/>
  <c r="H1416" i="25"/>
  <c r="H38" i="25"/>
  <c r="H205" i="25"/>
  <c r="H37" i="25"/>
  <c r="G49" i="5"/>
  <c r="H1068" i="25"/>
  <c r="H524" i="25"/>
  <c r="H552" i="25"/>
  <c r="H643" i="25"/>
  <c r="H1006" i="25"/>
  <c r="H854" i="25"/>
  <c r="H42" i="5"/>
  <c r="H486" i="25"/>
  <c r="H544" i="25"/>
  <c r="H507" i="25"/>
  <c r="H1101" i="25"/>
  <c r="H86" i="25"/>
  <c r="H424" i="25"/>
  <c r="H195" i="25"/>
  <c r="H937" i="25"/>
  <c r="H1505" i="25"/>
  <c r="H1357" i="25"/>
  <c r="H584" i="25"/>
  <c r="H948" i="25"/>
  <c r="H1142" i="25"/>
  <c r="H681" i="25"/>
  <c r="H1381" i="25"/>
  <c r="H682" i="25"/>
  <c r="H897" i="25"/>
  <c r="H844" i="25"/>
  <c r="H716" i="25"/>
  <c r="H1528" i="25"/>
  <c r="H797" i="25"/>
  <c r="H660" i="25"/>
  <c r="H433" i="25"/>
  <c r="H496" i="25"/>
  <c r="H1462" i="25"/>
  <c r="G39" i="5"/>
  <c r="H501" i="25"/>
  <c r="H549" i="25"/>
  <c r="H495" i="25"/>
  <c r="H635" i="25"/>
  <c r="H460" i="25"/>
  <c r="H572" i="25"/>
  <c r="H627" i="25"/>
  <c r="H166" i="25"/>
  <c r="H608" i="25"/>
  <c r="H1033" i="25"/>
  <c r="H1104" i="25"/>
  <c r="H429" i="25"/>
  <c r="H37" i="5"/>
  <c r="H516" i="25"/>
  <c r="G25" i="5"/>
  <c r="H505" i="25"/>
  <c r="H521" i="25"/>
  <c r="H438" i="25"/>
  <c r="H448" i="25"/>
  <c r="H669" i="25"/>
  <c r="H1073" i="25"/>
  <c r="H938" i="25"/>
  <c r="H621" i="25"/>
  <c r="H556" i="25"/>
  <c r="H490" i="25"/>
  <c r="H500" i="25"/>
  <c r="H531" i="25"/>
  <c r="H449" i="25"/>
  <c r="H733" i="25"/>
  <c r="H1003" i="25"/>
  <c r="H754" i="25"/>
  <c r="H633" i="25"/>
  <c r="H476" i="25"/>
  <c r="H25" i="5"/>
  <c r="H576" i="25"/>
  <c r="H964" i="25"/>
  <c r="H259" i="25"/>
  <c r="H349" i="25"/>
  <c r="H56" i="25"/>
  <c r="H312" i="25"/>
  <c r="H372" i="25"/>
  <c r="H321" i="25"/>
  <c r="H781" i="25"/>
  <c r="H747" i="25"/>
  <c r="H988" i="25"/>
  <c r="H874" i="25"/>
  <c r="H978" i="25"/>
  <c r="H1016" i="25"/>
  <c r="H987" i="25"/>
  <c r="H1153" i="25"/>
  <c r="H1029" i="25"/>
  <c r="H963" i="25"/>
  <c r="H46" i="5"/>
  <c r="H680" i="25"/>
  <c r="H770" i="25"/>
  <c r="H1047" i="25"/>
  <c r="H1123" i="25"/>
  <c r="H909" i="25"/>
  <c r="H1017" i="25"/>
  <c r="H929" i="25"/>
  <c r="H1052" i="25"/>
  <c r="H649" i="25"/>
  <c r="H764" i="25"/>
  <c r="H605" i="25"/>
  <c r="H498" i="25"/>
  <c r="H470" i="25"/>
  <c r="H534" i="25"/>
  <c r="H583" i="25"/>
  <c r="H489" i="25"/>
  <c r="H636" i="25"/>
  <c r="H441" i="25"/>
  <c r="H529" i="25"/>
  <c r="H525" i="25"/>
  <c r="H585" i="25"/>
  <c r="H471" i="25"/>
  <c r="H513" i="25"/>
  <c r="H491" i="25"/>
  <c r="H458" i="25"/>
  <c r="H22" i="5"/>
  <c r="H581" i="25"/>
  <c r="H657" i="25"/>
  <c r="H1035" i="25"/>
  <c r="H1026" i="25"/>
  <c r="H815" i="25"/>
  <c r="H758" i="25"/>
  <c r="H1091" i="25"/>
  <c r="H1148" i="25"/>
  <c r="H735" i="25"/>
  <c r="H720" i="25"/>
  <c r="H835" i="25"/>
  <c r="H655" i="25"/>
  <c r="H912" i="25"/>
  <c r="H1044" i="25"/>
  <c r="H1169" i="25"/>
  <c r="H934" i="25"/>
  <c r="H744" i="25"/>
  <c r="H707" i="25"/>
  <c r="H1164" i="25"/>
  <c r="G50" i="5"/>
  <c r="H701" i="25"/>
  <c r="H976" i="25"/>
  <c r="H732" i="25"/>
  <c r="H789" i="25"/>
  <c r="H698" i="25"/>
  <c r="H1096" i="25"/>
  <c r="H589" i="25"/>
  <c r="H142" i="25"/>
  <c r="H226" i="25"/>
  <c r="H370" i="25"/>
  <c r="H220" i="25"/>
  <c r="H389" i="25"/>
  <c r="H258" i="25"/>
  <c r="H1471" i="25"/>
  <c r="H570" i="25"/>
  <c r="H78" i="25"/>
  <c r="H46" i="25"/>
  <c r="H148" i="25"/>
  <c r="H1352" i="25"/>
  <c r="H1207" i="25"/>
  <c r="H1249" i="25"/>
  <c r="H1401" i="25"/>
  <c r="H267" i="25"/>
  <c r="H279" i="25"/>
  <c r="H28" i="25"/>
  <c r="H614" i="25"/>
  <c r="H211" i="25"/>
  <c r="H404" i="25"/>
  <c r="H378" i="25"/>
  <c r="H136" i="25"/>
  <c r="G19" i="5"/>
  <c r="H1050" i="25"/>
  <c r="H1217" i="25"/>
  <c r="H73" i="5"/>
  <c r="H1292" i="25"/>
  <c r="H1223" i="25"/>
  <c r="H1493" i="25"/>
  <c r="H134" i="25"/>
  <c r="H417" i="25"/>
  <c r="H760" i="25"/>
  <c r="H970" i="25"/>
  <c r="H49" i="5"/>
  <c r="H959" i="25"/>
  <c r="H766" i="25"/>
  <c r="H706" i="25"/>
  <c r="H996" i="25"/>
  <c r="H759" i="25"/>
  <c r="H785" i="25"/>
  <c r="G73" i="5"/>
  <c r="H1481" i="25"/>
  <c r="H705" i="25"/>
  <c r="H779" i="25"/>
  <c r="H884" i="25"/>
  <c r="H1103" i="25"/>
  <c r="H989" i="25"/>
  <c r="H995" i="25"/>
  <c r="H803" i="25"/>
  <c r="H940" i="25"/>
  <c r="H539" i="25"/>
  <c r="H481" i="25"/>
  <c r="H435" i="25"/>
  <c r="H440" i="25"/>
  <c r="H487" i="25"/>
  <c r="H554" i="25"/>
  <c r="H857" i="25"/>
  <c r="H34" i="25"/>
  <c r="H893" i="25"/>
  <c r="H397" i="25"/>
  <c r="G11" i="5"/>
  <c r="H282" i="25"/>
  <c r="H1010" i="25"/>
  <c r="H714" i="25"/>
  <c r="H1108" i="25"/>
  <c r="H980" i="25"/>
  <c r="H689" i="25"/>
  <c r="H990" i="25"/>
  <c r="H1115" i="25"/>
  <c r="H737" i="25"/>
  <c r="H1034" i="25"/>
  <c r="H1112" i="25"/>
  <c r="H790" i="25"/>
  <c r="H751" i="25"/>
  <c r="H1099" i="25"/>
  <c r="H840" i="25"/>
  <c r="H1032" i="25"/>
  <c r="H1159" i="25"/>
  <c r="H894" i="25"/>
  <c r="H1008" i="25"/>
  <c r="H1167" i="25"/>
  <c r="H1039" i="25"/>
  <c r="H761" i="25"/>
  <c r="H817" i="25"/>
  <c r="H430" i="25"/>
  <c r="H599" i="25"/>
  <c r="H579" i="25"/>
  <c r="H606" i="25"/>
  <c r="H308" i="25"/>
  <c r="H143" i="25"/>
  <c r="H64" i="25"/>
  <c r="H465" i="25"/>
  <c r="H565" i="25"/>
  <c r="H547" i="25"/>
  <c r="H509" i="25"/>
  <c r="H420" i="25"/>
  <c r="H135" i="25"/>
  <c r="H268" i="25"/>
  <c r="H62" i="25"/>
  <c r="H962" i="25"/>
  <c r="H1036" i="25"/>
  <c r="H887" i="25"/>
  <c r="H306" i="25"/>
  <c r="H181" i="25"/>
  <c r="H178" i="25"/>
  <c r="H120" i="25"/>
  <c r="H117" i="25"/>
  <c r="H251" i="25"/>
  <c r="H165" i="25"/>
  <c r="G12" i="5"/>
  <c r="H256" i="25"/>
  <c r="H334" i="25"/>
  <c r="H309" i="25"/>
  <c r="H12" i="5"/>
  <c r="H216" i="25"/>
  <c r="H133" i="25"/>
  <c r="H15" i="25"/>
  <c r="H91" i="25"/>
  <c r="H383" i="25"/>
  <c r="H210" i="25"/>
  <c r="H52" i="25"/>
  <c r="G8" i="5"/>
  <c r="H66" i="25"/>
  <c r="H392" i="25"/>
  <c r="H174" i="25"/>
  <c r="H8" i="5"/>
  <c r="H262" i="25"/>
  <c r="H118" i="25"/>
  <c r="H284" i="25"/>
  <c r="H194" i="25"/>
  <c r="H346" i="25"/>
  <c r="G41" i="5"/>
  <c r="H523" i="25"/>
  <c r="H464" i="25"/>
  <c r="H303" i="25"/>
  <c r="H67" i="25"/>
  <c r="H461" i="25"/>
  <c r="H504" i="25"/>
  <c r="H331" i="25"/>
  <c r="H59" i="25"/>
  <c r="H185" i="25"/>
  <c r="H153" i="25"/>
  <c r="H95" i="25"/>
  <c r="H19" i="5"/>
  <c r="H337" i="25"/>
  <c r="H265" i="25"/>
  <c r="H57" i="25"/>
  <c r="H40" i="25"/>
  <c r="H222" i="25"/>
  <c r="H159" i="25"/>
  <c r="H137" i="25"/>
  <c r="H3" i="25"/>
  <c r="H182" i="25"/>
  <c r="H193" i="25"/>
  <c r="H206" i="25"/>
  <c r="H155" i="25"/>
  <c r="H266" i="25"/>
  <c r="H171" i="25"/>
  <c r="H350" i="25"/>
  <c r="H58" i="25"/>
  <c r="H263" i="25"/>
  <c r="H158" i="25"/>
  <c r="H304" i="25"/>
  <c r="H343" i="25"/>
  <c r="H150" i="25"/>
  <c r="H168" i="25"/>
  <c r="H405" i="25"/>
  <c r="H296" i="25"/>
  <c r="H240" i="25"/>
  <c r="H1151" i="25"/>
  <c r="H582" i="25"/>
  <c r="H543" i="25"/>
  <c r="H439" i="25"/>
  <c r="H601" i="25"/>
  <c r="H45" i="5"/>
  <c r="G45" i="5"/>
  <c r="H541" i="25"/>
  <c r="H557" i="25"/>
  <c r="H437" i="25"/>
  <c r="H454" i="25"/>
  <c r="H456" i="25"/>
  <c r="H588" i="25"/>
  <c r="H623" i="25"/>
  <c r="H520" i="25"/>
  <c r="H607" i="25"/>
  <c r="H591" i="25"/>
  <c r="H532" i="25"/>
  <c r="H526" i="25"/>
  <c r="H479" i="25"/>
  <c r="H436" i="25"/>
  <c r="H603" i="25"/>
  <c r="H617" i="25"/>
  <c r="H618" i="25"/>
  <c r="H571" i="25"/>
  <c r="H492" i="25"/>
  <c r="H553" i="25"/>
  <c r="H573" i="25"/>
  <c r="H593" i="25"/>
  <c r="H469" i="25"/>
  <c r="H1002" i="25"/>
  <c r="H775" i="25"/>
  <c r="H787" i="25"/>
  <c r="H810" i="25"/>
  <c r="H800" i="25"/>
  <c r="H717" i="25"/>
  <c r="H1028" i="25"/>
  <c r="H946" i="25"/>
  <c r="H1110" i="25"/>
  <c r="H650" i="25"/>
  <c r="H870" i="25"/>
  <c r="H931" i="25"/>
  <c r="H1098" i="25"/>
  <c r="H968" i="25"/>
  <c r="G60" i="5"/>
  <c r="H1041" i="25"/>
  <c r="H839" i="25"/>
  <c r="H827" i="25"/>
  <c r="H60" i="5"/>
  <c r="H950" i="25"/>
  <c r="H843" i="25"/>
  <c r="H1117" i="25"/>
  <c r="H904" i="25"/>
  <c r="H768" i="25"/>
  <c r="H919" i="25"/>
  <c r="H867" i="25"/>
  <c r="H916" i="25"/>
  <c r="H1005" i="25"/>
  <c r="H802" i="25"/>
  <c r="H846" i="25"/>
  <c r="H801" i="25"/>
  <c r="H805" i="25"/>
  <c r="H888" i="25"/>
  <c r="H713" i="25"/>
  <c r="H910" i="25"/>
  <c r="H875" i="25"/>
  <c r="H663" i="25"/>
  <c r="H945" i="25"/>
  <c r="H711" i="25"/>
  <c r="H784" i="25"/>
  <c r="H821" i="25"/>
  <c r="H1077" i="25"/>
  <c r="H729" i="25"/>
  <c r="H923" i="25"/>
  <c r="H926" i="25"/>
  <c r="H686" i="25"/>
  <c r="H1139" i="25"/>
  <c r="H1092" i="25"/>
  <c r="H55" i="5"/>
  <c r="G55" i="5"/>
  <c r="H757" i="25"/>
  <c r="H719" i="25"/>
  <c r="H866" i="25"/>
  <c r="H795" i="25"/>
  <c r="H1060" i="25"/>
  <c r="H1063" i="25"/>
  <c r="H1152" i="25"/>
  <c r="H1094" i="25"/>
  <c r="H644" i="25"/>
  <c r="H688" i="25"/>
  <c r="H1015" i="25"/>
  <c r="H902" i="25"/>
  <c r="H1082" i="25"/>
  <c r="H763" i="25"/>
  <c r="H642" i="25"/>
  <c r="H798" i="25"/>
  <c r="H841" i="25"/>
  <c r="H1141" i="25"/>
  <c r="H965" i="25"/>
  <c r="H695" i="25"/>
  <c r="H860" i="25"/>
  <c r="H654" i="25"/>
  <c r="H922" i="25"/>
  <c r="H677" i="25"/>
  <c r="H1118" i="25"/>
  <c r="H809" i="25"/>
  <c r="H700" i="25"/>
  <c r="H738" i="25"/>
  <c r="H1059" i="25"/>
  <c r="H1125" i="25"/>
  <c r="H659" i="25"/>
  <c r="H702" i="25"/>
  <c r="H88" i="25"/>
  <c r="H323" i="25"/>
  <c r="H105" i="25"/>
  <c r="H154" i="25"/>
  <c r="H192" i="25"/>
  <c r="H97" i="25"/>
  <c r="H5" i="25"/>
  <c r="H415" i="25"/>
  <c r="H368" i="25"/>
  <c r="H87" i="25"/>
  <c r="H103" i="25"/>
  <c r="H132" i="25"/>
  <c r="H345" i="25"/>
  <c r="H48" i="25"/>
  <c r="H307" i="25"/>
  <c r="H11" i="5"/>
  <c r="H76" i="25"/>
  <c r="H183" i="25"/>
  <c r="H401" i="25"/>
  <c r="H161" i="25"/>
  <c r="H687" i="25"/>
  <c r="H793" i="25"/>
  <c r="H886" i="25"/>
  <c r="H986" i="25"/>
  <c r="H1093" i="25"/>
  <c r="H1011" i="25"/>
  <c r="H892" i="25"/>
  <c r="H684" i="25"/>
  <c r="H728" i="25"/>
  <c r="H908" i="25"/>
  <c r="H847" i="25"/>
  <c r="H1130" i="25"/>
  <c r="H727" i="25"/>
  <c r="H776" i="25"/>
  <c r="H1064" i="25"/>
  <c r="H1056" i="25"/>
  <c r="H53" i="5"/>
  <c r="H928" i="25"/>
  <c r="H1149" i="25"/>
  <c r="H955" i="25"/>
  <c r="H767" i="25"/>
  <c r="H1146" i="25"/>
  <c r="H665" i="25"/>
  <c r="H664" i="25"/>
  <c r="H969" i="25"/>
  <c r="H1157" i="25"/>
  <c r="H920" i="25"/>
  <c r="G53" i="5"/>
  <c r="H822" i="25"/>
  <c r="H1140" i="25"/>
  <c r="H838" i="25"/>
  <c r="H1138" i="25"/>
  <c r="H1037" i="25"/>
  <c r="H743" i="25"/>
  <c r="H1049" i="25"/>
  <c r="H715" i="25"/>
  <c r="H853" i="25"/>
  <c r="H944" i="25"/>
  <c r="H382" i="25"/>
  <c r="H122" i="25"/>
  <c r="H74" i="25"/>
  <c r="H261" i="25"/>
  <c r="H341" i="25"/>
  <c r="H385" i="25"/>
  <c r="H366" i="25"/>
  <c r="H328" i="25"/>
  <c r="H290" i="25"/>
  <c r="H82" i="25"/>
  <c r="H365" i="25"/>
  <c r="H411" i="25"/>
  <c r="G21" i="5"/>
  <c r="H283" i="25"/>
  <c r="H33" i="25"/>
  <c r="H235" i="25"/>
  <c r="H215" i="25"/>
  <c r="H300" i="25"/>
  <c r="H26" i="25"/>
  <c r="H398" i="25"/>
  <c r="H172" i="25"/>
  <c r="H396" i="25"/>
  <c r="H21" i="5"/>
  <c r="H207" i="25"/>
  <c r="H243" i="25"/>
  <c r="H121" i="25"/>
  <c r="H16" i="25"/>
  <c r="H106" i="25"/>
  <c r="H30" i="25"/>
  <c r="H297" i="25"/>
  <c r="H116" i="25"/>
  <c r="H257" i="25"/>
  <c r="H234" i="25"/>
  <c r="H425" i="25"/>
  <c r="H342" i="25"/>
  <c r="H191" i="25"/>
  <c r="H426" i="25"/>
  <c r="H233" i="25"/>
  <c r="H377" i="25"/>
  <c r="H9" i="25"/>
  <c r="H271" i="25"/>
  <c r="H285" i="25"/>
  <c r="H422" i="25"/>
  <c r="H230" i="25"/>
  <c r="H236" i="25"/>
  <c r="H352" i="25"/>
  <c r="H825" i="25"/>
  <c r="H658" i="25"/>
  <c r="G47" i="5"/>
  <c r="H725" i="25"/>
  <c r="H831" i="25"/>
  <c r="H1069" i="25"/>
  <c r="H868" i="25"/>
  <c r="H1134" i="25"/>
  <c r="H712" i="25"/>
  <c r="H1078" i="25"/>
  <c r="H683" i="25"/>
  <c r="H1150" i="25"/>
  <c r="H878" i="25"/>
  <c r="H722" i="25"/>
  <c r="H1137" i="25"/>
  <c r="H671" i="25"/>
  <c r="H939" i="25"/>
  <c r="H1000" i="25"/>
  <c r="H865" i="25"/>
  <c r="H670" i="25"/>
  <c r="H855" i="25"/>
  <c r="H1001" i="25"/>
  <c r="H994" i="25"/>
  <c r="H869" i="25"/>
  <c r="H921" i="25"/>
  <c r="H47" i="5"/>
  <c r="H823" i="25"/>
  <c r="H692" i="25"/>
  <c r="H899" i="25"/>
  <c r="H891" i="25"/>
  <c r="H859" i="25"/>
  <c r="H956" i="25"/>
  <c r="H723" i="25"/>
  <c r="H478" i="25"/>
  <c r="H432" i="25"/>
  <c r="H76" i="5"/>
  <c r="G76" i="5"/>
  <c r="H592" i="25"/>
  <c r="H35" i="5"/>
  <c r="G35" i="5"/>
  <c r="H123" i="25"/>
  <c r="H77" i="25"/>
  <c r="H15" i="5"/>
  <c r="H402" i="25"/>
  <c r="H119" i="25"/>
  <c r="H360" i="25"/>
  <c r="H65" i="25"/>
  <c r="H274" i="25"/>
  <c r="H428" i="25"/>
  <c r="H413" i="25"/>
  <c r="H391" i="25"/>
  <c r="H93" i="25"/>
  <c r="H292" i="25"/>
  <c r="H325" i="25"/>
  <c r="H44" i="25"/>
  <c r="H375" i="25"/>
  <c r="H36" i="25"/>
  <c r="H179" i="25"/>
  <c r="H316" i="25"/>
  <c r="H318" i="25"/>
  <c r="G15" i="5"/>
  <c r="H112" i="25"/>
  <c r="H1259" i="25"/>
  <c r="H1222" i="25"/>
  <c r="H1308" i="25"/>
  <c r="H1240" i="25"/>
  <c r="H1440" i="25"/>
  <c r="H1397" i="25"/>
  <c r="H1418" i="25"/>
  <c r="H1446" i="25"/>
  <c r="H1239" i="25"/>
  <c r="H1187" i="25"/>
  <c r="H1464" i="25"/>
  <c r="H1459" i="25"/>
  <c r="H1295" i="25"/>
  <c r="H1480" i="25"/>
  <c r="H1177" i="25"/>
  <c r="H1472" i="25"/>
  <c r="H75" i="5"/>
  <c r="H1366" i="25"/>
  <c r="G75" i="5"/>
  <c r="H1547" i="25"/>
  <c r="H1350" i="25"/>
  <c r="H1445" i="25"/>
  <c r="H1499" i="25"/>
  <c r="H1515" i="25"/>
  <c r="D109" i="93" l="1"/>
  <c r="G29" i="93"/>
  <c r="G85" i="93"/>
  <c r="J16" i="93"/>
  <c r="K16" i="93"/>
  <c r="J105" i="93"/>
  <c r="K105" i="93"/>
  <c r="J80" i="93"/>
  <c r="K80" i="93"/>
  <c r="K7" i="93"/>
  <c r="J7" i="93"/>
  <c r="H50" i="93"/>
  <c r="I50" i="93" s="1"/>
  <c r="F50" i="93"/>
  <c r="J42" i="93"/>
  <c r="K42" i="93"/>
  <c r="J31" i="93"/>
  <c r="K31" i="93"/>
  <c r="I31" i="93"/>
  <c r="K19" i="93"/>
  <c r="J19" i="93"/>
  <c r="J101" i="93"/>
  <c r="K101" i="93"/>
  <c r="J76" i="93"/>
  <c r="K76" i="93"/>
  <c r="K56" i="93"/>
  <c r="J56" i="93"/>
  <c r="H35" i="93"/>
  <c r="I35" i="93" s="1"/>
  <c r="F35" i="93"/>
  <c r="K39" i="93"/>
  <c r="J39" i="93"/>
  <c r="K34" i="93"/>
  <c r="J34" i="93"/>
  <c r="J47" i="93"/>
  <c r="K47" i="93"/>
  <c r="K103" i="93"/>
  <c r="J103" i="93"/>
  <c r="J89" i="93"/>
  <c r="K89" i="93"/>
  <c r="H104" i="93"/>
  <c r="F104" i="93"/>
  <c r="H30" i="93"/>
  <c r="I30" i="93" s="1"/>
  <c r="E29" i="93"/>
  <c r="F30" i="93"/>
  <c r="K66" i="93"/>
  <c r="J66" i="93"/>
  <c r="J68" i="93"/>
  <c r="K68" i="93"/>
  <c r="J45" i="93"/>
  <c r="K45" i="93"/>
  <c r="J11" i="93"/>
  <c r="K11" i="93"/>
  <c r="K98" i="93"/>
  <c r="J98" i="93"/>
  <c r="J106" i="93"/>
  <c r="K106" i="93"/>
  <c r="J33" i="93"/>
  <c r="K33" i="93"/>
  <c r="K87" i="93"/>
  <c r="J87" i="93"/>
  <c r="J81" i="93"/>
  <c r="K81" i="93"/>
  <c r="K46" i="93"/>
  <c r="J46" i="93"/>
  <c r="K5" i="93"/>
  <c r="J5" i="93"/>
  <c r="J90" i="93"/>
  <c r="K90" i="93"/>
  <c r="J70" i="93"/>
  <c r="K70" i="93"/>
  <c r="J92" i="93"/>
  <c r="K92" i="93"/>
  <c r="K43" i="93"/>
  <c r="J43" i="93"/>
  <c r="K52" i="93"/>
  <c r="J52" i="93"/>
  <c r="J61" i="93"/>
  <c r="K61" i="93"/>
  <c r="K40" i="93"/>
  <c r="J40" i="93"/>
  <c r="J27" i="93"/>
  <c r="K27" i="93"/>
  <c r="H23" i="93"/>
  <c r="I23" i="93" s="1"/>
  <c r="F23" i="93"/>
  <c r="J93" i="93"/>
  <c r="K93" i="93"/>
  <c r="K28" i="93"/>
  <c r="J28" i="93"/>
  <c r="J64" i="93"/>
  <c r="K64" i="93"/>
  <c r="J69" i="93"/>
  <c r="K69" i="93"/>
  <c r="K63" i="93"/>
  <c r="J63" i="93"/>
  <c r="J17" i="93"/>
  <c r="K17" i="93"/>
  <c r="J65" i="93"/>
  <c r="K65" i="93"/>
  <c r="K55" i="93"/>
  <c r="J55" i="93"/>
  <c r="J37" i="93"/>
  <c r="K37" i="93"/>
  <c r="K9" i="93"/>
  <c r="J9" i="93"/>
  <c r="K15" i="93"/>
  <c r="J15" i="93"/>
  <c r="K84" i="93"/>
  <c r="J84" i="93"/>
  <c r="J78" i="93"/>
  <c r="K78" i="93"/>
  <c r="J54" i="93"/>
  <c r="K54" i="93"/>
  <c r="K18" i="93"/>
  <c r="J18" i="93"/>
  <c r="K13" i="93"/>
  <c r="J13" i="93"/>
  <c r="H10" i="93"/>
  <c r="F10" i="93"/>
  <c r="G57" i="93"/>
  <c r="K25" i="93"/>
  <c r="J25" i="93"/>
  <c r="J96" i="93"/>
  <c r="K96" i="93"/>
  <c r="K91" i="93"/>
  <c r="J91" i="93"/>
  <c r="H86" i="93"/>
  <c r="I86" i="93" s="1"/>
  <c r="E85" i="93"/>
  <c r="F86" i="93"/>
  <c r="K108" i="93"/>
  <c r="J108" i="93"/>
  <c r="I90" i="93"/>
  <c r="J73" i="93"/>
  <c r="K73" i="93"/>
  <c r="H20" i="93"/>
  <c r="F20" i="93"/>
  <c r="J72" i="93"/>
  <c r="K72" i="93"/>
  <c r="J59" i="93"/>
  <c r="K59" i="93"/>
  <c r="J53" i="93"/>
  <c r="K53" i="93"/>
  <c r="J75" i="93"/>
  <c r="K75" i="93"/>
  <c r="J88" i="93"/>
  <c r="K88" i="93"/>
  <c r="K26" i="93"/>
  <c r="J26" i="93"/>
  <c r="K24" i="93"/>
  <c r="J24" i="93"/>
  <c r="J60" i="93"/>
  <c r="K60" i="93"/>
  <c r="I103" i="93"/>
  <c r="J67" i="93"/>
  <c r="K67" i="93"/>
  <c r="K22" i="93"/>
  <c r="J22" i="93"/>
  <c r="I89" i="93"/>
  <c r="J79" i="93"/>
  <c r="K79" i="93"/>
  <c r="I28" i="93"/>
  <c r="J82" i="93"/>
  <c r="K82" i="93"/>
  <c r="H62" i="93"/>
  <c r="F62" i="93"/>
  <c r="K51" i="93"/>
  <c r="J51" i="93"/>
  <c r="J41" i="93"/>
  <c r="K41" i="93"/>
  <c r="H14" i="93"/>
  <c r="I14" i="93" s="1"/>
  <c r="F14" i="93"/>
  <c r="J100" i="93"/>
  <c r="K100" i="93"/>
  <c r="J38" i="93"/>
  <c r="K38" i="93"/>
  <c r="J102" i="93"/>
  <c r="K102" i="93"/>
  <c r="H77" i="93"/>
  <c r="I77" i="93" s="1"/>
  <c r="F77" i="93"/>
  <c r="K32" i="93"/>
  <c r="J32" i="93"/>
  <c r="J107" i="93"/>
  <c r="K107" i="93"/>
  <c r="K49" i="93"/>
  <c r="J49" i="93"/>
  <c r="K97" i="93"/>
  <c r="J97" i="93"/>
  <c r="J74" i="93"/>
  <c r="K74" i="93"/>
  <c r="H95" i="93"/>
  <c r="I95" i="93" s="1"/>
  <c r="F95" i="93"/>
  <c r="K12" i="93"/>
  <c r="J12" i="93"/>
  <c r="H4" i="93"/>
  <c r="I4" i="93" s="1"/>
  <c r="E3" i="93"/>
  <c r="F4" i="93"/>
  <c r="K6" i="93"/>
  <c r="J6" i="93"/>
  <c r="I56" i="93"/>
  <c r="J8" i="93"/>
  <c r="K8" i="93"/>
  <c r="I92" i="93"/>
  <c r="K21" i="93"/>
  <c r="J21" i="93"/>
  <c r="J36" i="93"/>
  <c r="K36" i="93"/>
  <c r="H71" i="93"/>
  <c r="F71" i="93"/>
  <c r="H58" i="93"/>
  <c r="E57" i="93"/>
  <c r="F58" i="93"/>
  <c r="I43" i="93"/>
  <c r="J48" i="93"/>
  <c r="K48" i="93"/>
  <c r="K94" i="93"/>
  <c r="J94" i="93"/>
  <c r="I52" i="93"/>
  <c r="I88" i="93"/>
  <c r="I47" i="93"/>
  <c r="K99" i="93"/>
  <c r="J99" i="93"/>
  <c r="J83" i="93"/>
  <c r="K83" i="93"/>
  <c r="G3" i="93"/>
  <c r="G109" i="93" s="1"/>
  <c r="J71" i="93" l="1"/>
  <c r="K71" i="93"/>
  <c r="K62" i="93"/>
  <c r="J62" i="93"/>
  <c r="J20" i="93"/>
  <c r="K20" i="93"/>
  <c r="F85" i="93"/>
  <c r="H85" i="93"/>
  <c r="K10" i="93"/>
  <c r="J10" i="93"/>
  <c r="I71" i="93"/>
  <c r="H3" i="93"/>
  <c r="I3" i="93" s="1"/>
  <c r="F3" i="93"/>
  <c r="E109" i="93"/>
  <c r="H109" i="93" s="1"/>
  <c r="J95" i="93"/>
  <c r="K95" i="93"/>
  <c r="K30" i="93"/>
  <c r="J30" i="93"/>
  <c r="J104" i="93"/>
  <c r="K104" i="93"/>
  <c r="J50" i="93"/>
  <c r="K50" i="93"/>
  <c r="H57" i="93"/>
  <c r="I57" i="93" s="1"/>
  <c r="F57" i="93"/>
  <c r="J58" i="93"/>
  <c r="K58" i="93"/>
  <c r="J4" i="93"/>
  <c r="K4" i="93"/>
  <c r="J86" i="93"/>
  <c r="K86" i="93"/>
  <c r="I104" i="93"/>
  <c r="J35" i="93"/>
  <c r="K35" i="93"/>
  <c r="I58" i="93"/>
  <c r="J77" i="93"/>
  <c r="K77" i="93"/>
  <c r="J14" i="93"/>
  <c r="K14" i="93"/>
  <c r="I62" i="93"/>
  <c r="I20" i="93"/>
  <c r="I10" i="93"/>
  <c r="J23" i="93"/>
  <c r="K23" i="93"/>
  <c r="H29" i="93"/>
  <c r="F29" i="93"/>
  <c r="I109" i="93" l="1"/>
  <c r="J3" i="93"/>
  <c r="K3" i="93"/>
  <c r="K85" i="93"/>
  <c r="J85" i="93"/>
  <c r="K29" i="93"/>
  <c r="J29" i="93"/>
  <c r="K57" i="93"/>
  <c r="J57" i="93"/>
  <c r="I85" i="93"/>
  <c r="I29" i="93"/>
</calcChain>
</file>

<file path=xl/comments1.xml><?xml version="1.0" encoding="utf-8"?>
<comments xmlns="http://schemas.openxmlformats.org/spreadsheetml/2006/main">
  <authors>
    <author>Smitty</author>
  </authors>
  <commentList>
    <comment ref="B2" authorId="0" shapeId="0">
      <text>
        <r>
          <rPr>
            <b/>
            <sz val="9"/>
            <color indexed="81"/>
            <rFont val="Tahoma"/>
            <family val="2"/>
          </rPr>
          <t>Smitty:</t>
        </r>
        <r>
          <rPr>
            <sz val="9"/>
            <color indexed="81"/>
            <rFont val="Tahoma"/>
            <family val="2"/>
          </rPr>
          <t xml:space="preserve">
Is this adm2 p code duplication a mistake? Its listed with duplicate codes in the MapAction sheet, could be an error.</t>
        </r>
      </text>
    </comment>
  </commentList>
</comments>
</file>

<file path=xl/comments2.xml><?xml version="1.0" encoding="utf-8"?>
<comments xmlns="http://schemas.openxmlformats.org/spreadsheetml/2006/main">
  <authors>
    <author>mapaction</author>
  </authors>
  <commentList>
    <comment ref="D1" authorId="0" shapeId="0">
      <text>
        <r>
          <rPr>
            <b/>
            <sz val="9"/>
            <color indexed="81"/>
            <rFont val="Tahoma"/>
            <family val="2"/>
          </rPr>
          <t>mapaction:</t>
        </r>
        <r>
          <rPr>
            <sz val="9"/>
            <color indexed="81"/>
            <rFont val="Tahoma"/>
            <family val="2"/>
          </rPr>
          <t xml:space="preserve">
2007 Census
</t>
        </r>
      </text>
    </comment>
  </commentList>
</comments>
</file>

<file path=xl/comments3.xml><?xml version="1.0" encoding="utf-8"?>
<comments xmlns="http://schemas.openxmlformats.org/spreadsheetml/2006/main">
  <authors>
    <author>Smitty</author>
  </authors>
  <commentList>
    <comment ref="E2" authorId="0" shapeId="0">
      <text>
        <r>
          <rPr>
            <b/>
            <sz val="9"/>
            <color indexed="81"/>
            <rFont val="Tahoma"/>
            <family val="2"/>
          </rPr>
          <t>Smitty:</t>
        </r>
        <r>
          <rPr>
            <sz val="9"/>
            <color indexed="81"/>
            <rFont val="Tahoma"/>
            <family val="2"/>
          </rPr>
          <t xml:space="preserve">
BoS population projections for 2015</t>
        </r>
      </text>
    </comment>
    <comment ref="G2" authorId="0" shapeId="0">
      <text>
        <r>
          <rPr>
            <b/>
            <sz val="9"/>
            <color indexed="81"/>
            <rFont val="Tahoma"/>
            <family val="2"/>
          </rPr>
          <t>Smitty:</t>
        </r>
        <r>
          <rPr>
            <sz val="9"/>
            <color indexed="81"/>
            <rFont val="Tahoma"/>
            <family val="2"/>
          </rPr>
          <t xml:space="preserve">
2007 BoS census data</t>
        </r>
      </text>
    </comment>
    <comment ref="H2" authorId="0" shapeId="0">
      <text>
        <r>
          <rPr>
            <b/>
            <sz val="9"/>
            <color indexed="81"/>
            <rFont val="Tahoma"/>
            <family val="2"/>
          </rPr>
          <t>Smitty:</t>
        </r>
        <r>
          <rPr>
            <sz val="9"/>
            <color indexed="81"/>
            <rFont val="Tahoma"/>
            <family val="2"/>
          </rPr>
          <t xml:space="preserve">
Projected using average Pax/house in 2007 figures and assumed similar density for 2015</t>
        </r>
      </text>
    </comment>
    <comment ref="L2" authorId="0" shapeId="0">
      <text>
        <r>
          <rPr>
            <b/>
            <sz val="9"/>
            <color indexed="81"/>
            <rFont val="Tahoma"/>
            <family val="2"/>
          </rPr>
          <t>Smitty:</t>
        </r>
        <r>
          <rPr>
            <sz val="9"/>
            <color indexed="81"/>
            <rFont val="Tahoma"/>
            <family val="2"/>
          </rPr>
          <t xml:space="preserve">
Commissioner's housing damage figures, exclusive of local government administrated areas</t>
        </r>
      </text>
    </comment>
    <comment ref="M2" authorId="0" shapeId="0">
      <text>
        <r>
          <rPr>
            <b/>
            <sz val="9"/>
            <color indexed="81"/>
            <rFont val="Tahoma"/>
            <family val="2"/>
          </rPr>
          <t>Smitty:</t>
        </r>
        <r>
          <rPr>
            <sz val="9"/>
            <color indexed="81"/>
            <rFont val="Tahoma"/>
            <family val="2"/>
          </rPr>
          <t xml:space="preserve">
Includes government figures of housing damage from Housing Authority, Public Rental Board, Housing Assistance Relief Trust and informal settlements - all housing damage numbers not necessarily otherwise represented in tikina - level disaggregated housing damage data.</t>
        </r>
      </text>
    </comment>
    <comment ref="N2" authorId="0" shapeId="0">
      <text>
        <r>
          <rPr>
            <b/>
            <sz val="9"/>
            <color indexed="81"/>
            <rFont val="Tahoma"/>
            <family val="2"/>
          </rPr>
          <t>Smitty:</t>
        </r>
        <r>
          <rPr>
            <sz val="9"/>
            <color indexed="81"/>
            <rFont val="Tahoma"/>
            <family val="2"/>
          </rPr>
          <t xml:space="preserve">
Commissioner's housing damage figures, exclusive of local government administrated areas</t>
        </r>
      </text>
    </comment>
    <comment ref="O2" authorId="0" shapeId="0">
      <text>
        <r>
          <rPr>
            <b/>
            <sz val="9"/>
            <color indexed="81"/>
            <rFont val="Tahoma"/>
            <family val="2"/>
          </rPr>
          <t>Smitty:</t>
        </r>
        <r>
          <rPr>
            <sz val="9"/>
            <color indexed="81"/>
            <rFont val="Tahoma"/>
            <family val="2"/>
          </rPr>
          <t xml:space="preserve">
Includes government figures of housing damage from Housing Authority, Public Rental Board, Housing Assistance Relief Trust and informal settlements - all housing damage numbers not necessarily otherwise represented in tikina - level disaggregated housing damage data.</t>
        </r>
      </text>
    </comment>
    <comment ref="P2" authorId="0" shapeId="0">
      <text>
        <r>
          <rPr>
            <b/>
            <sz val="9"/>
            <color indexed="81"/>
            <rFont val="Tahoma"/>
            <family val="2"/>
          </rPr>
          <t>Smitty:</t>
        </r>
        <r>
          <rPr>
            <sz val="9"/>
            <color indexed="81"/>
            <rFont val="Tahoma"/>
            <family val="2"/>
          </rPr>
          <t xml:space="preserve">
Divisional subtotals include local gov figures, plus Division
 Commissioner figures</t>
        </r>
      </text>
    </comment>
    <comment ref="E16" authorId="0" shapeId="0">
      <text>
        <r>
          <rPr>
            <b/>
            <sz val="9"/>
            <color indexed="81"/>
            <rFont val="Tahoma"/>
            <family val="2"/>
          </rPr>
          <t>Smitty:</t>
        </r>
        <r>
          <rPr>
            <sz val="9"/>
            <color indexed="81"/>
            <rFont val="Tahoma"/>
            <family val="2"/>
          </rPr>
          <t xml:space="preserve">
data missing. Applied overall growth rate of 3.43% to estimate 2015 projected population</t>
        </r>
      </text>
    </comment>
    <comment ref="G16" authorId="0" shapeId="0">
      <text>
        <r>
          <rPr>
            <b/>
            <sz val="9"/>
            <color indexed="81"/>
            <rFont val="Tahoma"/>
            <family val="2"/>
          </rPr>
          <t>Smitty:</t>
        </r>
        <r>
          <rPr>
            <sz val="9"/>
            <color indexed="81"/>
            <rFont val="Tahoma"/>
            <family val="2"/>
          </rPr>
          <t xml:space="preserve">
data missing. Estimated amount of households by dividing 2007 population by household average size of 4.7</t>
        </r>
      </text>
    </comment>
    <comment ref="H16" authorId="0" shapeId="0">
      <text>
        <r>
          <rPr>
            <b/>
            <sz val="9"/>
            <color indexed="81"/>
            <rFont val="Tahoma"/>
            <family val="2"/>
          </rPr>
          <t>Smitty:</t>
        </r>
        <r>
          <rPr>
            <sz val="9"/>
            <color indexed="81"/>
            <rFont val="Tahoma"/>
            <family val="2"/>
          </rPr>
          <t xml:space="preserve">
Estimated amount of households by dividing 2015 population by household average size of 4.7</t>
        </r>
      </text>
    </comment>
    <comment ref="I16" authorId="0" shapeId="0">
      <text>
        <r>
          <rPr>
            <b/>
            <sz val="9"/>
            <color indexed="81"/>
            <rFont val="Tahoma"/>
            <family val="2"/>
          </rPr>
          <t>Smitty:</t>
        </r>
        <r>
          <rPr>
            <sz val="9"/>
            <color indexed="81"/>
            <rFont val="Tahoma"/>
            <family val="2"/>
          </rPr>
          <t xml:space="preserve">
2007 BoS average houshold size</t>
        </r>
      </text>
    </comment>
  </commentList>
</comments>
</file>

<file path=xl/comments4.xml><?xml version="1.0" encoding="utf-8"?>
<comments xmlns="http://schemas.openxmlformats.org/spreadsheetml/2006/main">
  <authors>
    <author>Smitty</author>
  </authors>
  <commentList>
    <comment ref="E1" authorId="0" shapeId="0">
      <text>
        <r>
          <rPr>
            <b/>
            <sz val="9"/>
            <color indexed="81"/>
            <rFont val="Tahoma"/>
            <family val="2"/>
          </rPr>
          <t>Smitty:</t>
        </r>
        <r>
          <rPr>
            <sz val="9"/>
            <color indexed="81"/>
            <rFont val="Tahoma"/>
            <family val="2"/>
          </rPr>
          <t xml:space="preserve">
2015 projected population</t>
        </r>
      </text>
    </comment>
  </commentList>
</comments>
</file>

<file path=xl/comments5.xml><?xml version="1.0" encoding="utf-8"?>
<comments xmlns="http://schemas.openxmlformats.org/spreadsheetml/2006/main">
  <authors>
    <author>Smitty</author>
  </authors>
  <commentList>
    <comment ref="B1" authorId="0" shapeId="0">
      <text>
        <r>
          <rPr>
            <b/>
            <sz val="9"/>
            <color indexed="81"/>
            <rFont val="Tahoma"/>
            <family val="2"/>
          </rPr>
          <t>Smitty:</t>
        </r>
        <r>
          <rPr>
            <sz val="9"/>
            <color indexed="81"/>
            <rFont val="Tahoma"/>
            <family val="2"/>
          </rPr>
          <t xml:space="preserve">
Convert old tikinas to new tikina naming via TID lookup</t>
        </r>
      </text>
    </comment>
  </commentList>
</comments>
</file>

<file path=xl/comments6.xml><?xml version="1.0" encoding="utf-8"?>
<comments xmlns="http://schemas.openxmlformats.org/spreadsheetml/2006/main">
  <authors>
    <author>Smitty</author>
  </authors>
  <commentList>
    <comment ref="B1" authorId="0" shapeId="0">
      <text>
        <r>
          <rPr>
            <b/>
            <sz val="9"/>
            <color indexed="81"/>
            <rFont val="Tahoma"/>
            <family val="2"/>
          </rPr>
          <t>Smitty:</t>
        </r>
        <r>
          <rPr>
            <sz val="9"/>
            <color indexed="81"/>
            <rFont val="Tahoma"/>
            <family val="2"/>
          </rPr>
          <t xml:space="preserve">
These provinces contain tikinas designated priority areas. Not all tikinas in these provinces are designated priority however</t>
        </r>
      </text>
    </comment>
    <comment ref="D1" authorId="0" shapeId="0">
      <text>
        <r>
          <rPr>
            <b/>
            <sz val="9"/>
            <color indexed="81"/>
            <rFont val="Tahoma"/>
            <family val="2"/>
          </rPr>
          <t>Smitty:</t>
        </r>
        <r>
          <rPr>
            <sz val="9"/>
            <color indexed="81"/>
            <rFont val="Tahoma"/>
            <family val="2"/>
          </rPr>
          <t xml:space="preserve">
projected at +3.43% in line with BoS projections for tikina level 2015 population projections</t>
        </r>
      </text>
    </comment>
  </commentList>
</comments>
</file>

<file path=xl/comments7.xml><?xml version="1.0" encoding="utf-8"?>
<comments xmlns="http://schemas.openxmlformats.org/spreadsheetml/2006/main">
  <authors>
    <author>Smitty</author>
  </authors>
  <commentList>
    <comment ref="F11" authorId="0" shapeId="0">
      <text>
        <r>
          <rPr>
            <b/>
            <sz val="9"/>
            <color indexed="81"/>
            <rFont val="Tahoma"/>
            <family val="2"/>
          </rPr>
          <t>Smitty:</t>
        </r>
        <r>
          <rPr>
            <sz val="9"/>
            <color indexed="81"/>
            <rFont val="Tahoma"/>
            <family val="2"/>
          </rPr>
          <t xml:space="preserve">
data missing. Applied overall population growth rate of 3.43% to 2007 figures for 2015 projection
</t>
        </r>
      </text>
    </comment>
    <comment ref="G11" authorId="0" shapeId="0">
      <text>
        <r>
          <rPr>
            <b/>
            <sz val="9"/>
            <color indexed="81"/>
            <rFont val="Tahoma"/>
            <family val="2"/>
          </rPr>
          <t>Smitty:</t>
        </r>
        <r>
          <rPr>
            <sz val="9"/>
            <color indexed="81"/>
            <rFont val="Tahoma"/>
            <family val="2"/>
          </rPr>
          <t xml:space="preserve">
data missing. Divided 2007 population figure by 2007 average household size of 4.7</t>
        </r>
      </text>
    </comment>
    <comment ref="H11" authorId="0" shapeId="0">
      <text>
        <r>
          <rPr>
            <b/>
            <sz val="9"/>
            <color indexed="81"/>
            <rFont val="Tahoma"/>
            <family val="2"/>
          </rPr>
          <t>Smitty:</t>
        </r>
        <r>
          <rPr>
            <sz val="9"/>
            <color indexed="81"/>
            <rFont val="Tahoma"/>
            <family val="2"/>
          </rPr>
          <t xml:space="preserve">
estimated by dividing projected 2015 population by 2007 average household size of 4.7</t>
        </r>
      </text>
    </comment>
  </commentList>
</comments>
</file>

<file path=xl/sharedStrings.xml><?xml version="1.0" encoding="utf-8"?>
<sst xmlns="http://schemas.openxmlformats.org/spreadsheetml/2006/main" count="18303" uniqueCount="5241">
  <si>
    <t>DistrictIndex</t>
  </si>
  <si>
    <t>Sub-districtIndex</t>
  </si>
  <si>
    <t>Comments</t>
  </si>
  <si>
    <t>rank</t>
  </si>
  <si>
    <t>Mare</t>
  </si>
  <si>
    <t>adm1</t>
  </si>
  <si>
    <t>adm1 code</t>
  </si>
  <si>
    <t>adm2</t>
  </si>
  <si>
    <t>adm2 code</t>
  </si>
  <si>
    <t>adm3</t>
  </si>
  <si>
    <t>adm3 code</t>
  </si>
  <si>
    <t>stle</t>
  </si>
  <si>
    <t>stle code</t>
  </si>
  <si>
    <t>Capital_adm</t>
  </si>
  <si>
    <t>stle ref</t>
  </si>
  <si>
    <t>Cells in grey automatically populated</t>
  </si>
  <si>
    <t>Toga</t>
  </si>
  <si>
    <t>Namuka</t>
  </si>
  <si>
    <t xml:space="preserve"> </t>
  </si>
  <si>
    <t>Nasinu</t>
  </si>
  <si>
    <t>Moala</t>
  </si>
  <si>
    <t>Sasake</t>
  </si>
  <si>
    <t>Mataso</t>
  </si>
  <si>
    <t>Varo</t>
  </si>
  <si>
    <t>Vione</t>
  </si>
  <si>
    <t>Narata</t>
  </si>
  <si>
    <t>N/A</t>
  </si>
  <si>
    <t>Biribiri</t>
  </si>
  <si>
    <t>Vunato</t>
  </si>
  <si>
    <t>Navuti</t>
  </si>
  <si>
    <t>Vavai</t>
  </si>
  <si>
    <t>Tavuki</t>
  </si>
  <si>
    <t>Malau</t>
  </si>
  <si>
    <t>Koro</t>
  </si>
  <si>
    <t>Province</t>
  </si>
  <si>
    <t>PROVINCE</t>
  </si>
  <si>
    <t>LOCATION</t>
  </si>
  <si>
    <t>AREA</t>
  </si>
  <si>
    <t>-</t>
  </si>
  <si>
    <t>TOTAL</t>
  </si>
  <si>
    <t>CENTRAL</t>
  </si>
  <si>
    <t>EASTERN</t>
  </si>
  <si>
    <t>NORTHERN</t>
  </si>
  <si>
    <t>WESTERN</t>
  </si>
  <si>
    <t>FJ01</t>
  </si>
  <si>
    <t>FJ02</t>
  </si>
  <si>
    <t>FJ03</t>
  </si>
  <si>
    <t>FJ04</t>
  </si>
  <si>
    <t>Naitasiri</t>
  </si>
  <si>
    <t>Namosi</t>
  </si>
  <si>
    <t>Rewa</t>
  </si>
  <si>
    <t>Serua</t>
  </si>
  <si>
    <t>Tailevu</t>
  </si>
  <si>
    <t>FJ0101</t>
  </si>
  <si>
    <t>FJ0102</t>
  </si>
  <si>
    <t>FJ0103</t>
  </si>
  <si>
    <t>FJ0104</t>
  </si>
  <si>
    <t>Kadavu</t>
  </si>
  <si>
    <t>Lau</t>
  </si>
  <si>
    <t>Lomaiviti</t>
  </si>
  <si>
    <t>FJ0201</t>
  </si>
  <si>
    <t>FJ0202</t>
  </si>
  <si>
    <t>FJ0203</t>
  </si>
  <si>
    <t>Bua</t>
  </si>
  <si>
    <t>Cakaudrove</t>
  </si>
  <si>
    <t>Macuata</t>
  </si>
  <si>
    <t>Rotuma</t>
  </si>
  <si>
    <t>FJ0301</t>
  </si>
  <si>
    <t>FJ0302</t>
  </si>
  <si>
    <t>FJ0303</t>
  </si>
  <si>
    <t>FJ0304</t>
  </si>
  <si>
    <t>Ba</t>
  </si>
  <si>
    <t>Nadroga</t>
  </si>
  <si>
    <t>Ra</t>
  </si>
  <si>
    <t>FJ0401</t>
  </si>
  <si>
    <t>FJ0402</t>
  </si>
  <si>
    <t>FJ0403</t>
  </si>
  <si>
    <t>Lomaivuna</t>
  </si>
  <si>
    <t>Matailobau</t>
  </si>
  <si>
    <t>Waimaro</t>
  </si>
  <si>
    <t>Wainimala</t>
  </si>
  <si>
    <t>Veivatuloa</t>
  </si>
  <si>
    <t>Wainikoroiluva</t>
  </si>
  <si>
    <t>Beqa</t>
  </si>
  <si>
    <t>Lami</t>
  </si>
  <si>
    <t>Noco</t>
  </si>
  <si>
    <t>Suva</t>
  </si>
  <si>
    <t>Nuku</t>
  </si>
  <si>
    <t>Bau</t>
  </si>
  <si>
    <t>Nakelo</t>
  </si>
  <si>
    <t>Verata</t>
  </si>
  <si>
    <t>Wainibuka</t>
  </si>
  <si>
    <t>Sawakasa</t>
  </si>
  <si>
    <t>FJ0101001</t>
  </si>
  <si>
    <t>FJ0101002</t>
  </si>
  <si>
    <t>FJ0101003</t>
  </si>
  <si>
    <t>FJ0101004</t>
  </si>
  <si>
    <t>FJ0101005</t>
  </si>
  <si>
    <t>FJ0101006</t>
  </si>
  <si>
    <t>FJ0101007</t>
  </si>
  <si>
    <t>FJ0101008</t>
  </si>
  <si>
    <t>FJ0102001</t>
  </si>
  <si>
    <t>FJ0102002</t>
  </si>
  <si>
    <t>FJ0102003</t>
  </si>
  <si>
    <t>FJ0102004</t>
  </si>
  <si>
    <t>FJ0102005</t>
  </si>
  <si>
    <t>FJ0103001</t>
  </si>
  <si>
    <t>FJ0103002</t>
  </si>
  <si>
    <t>FJ0104001</t>
  </si>
  <si>
    <t>FJ0104002</t>
  </si>
  <si>
    <t>FJ0104003</t>
  </si>
  <si>
    <t>FJ0104004</t>
  </si>
  <si>
    <t>FJ0104005</t>
  </si>
  <si>
    <t>Nabukelevu</t>
  </si>
  <si>
    <t>Naceva</t>
  </si>
  <si>
    <t>Nakasaleka</t>
  </si>
  <si>
    <t>Cicia</t>
  </si>
  <si>
    <t>Nayau</t>
  </si>
  <si>
    <t>Oneata</t>
  </si>
  <si>
    <t>Ono</t>
  </si>
  <si>
    <t>Totoya</t>
  </si>
  <si>
    <t>Vulaga</t>
  </si>
  <si>
    <t>Kabara</t>
  </si>
  <si>
    <t>Lakeba</t>
  </si>
  <si>
    <t>Lau_OtherIs</t>
  </si>
  <si>
    <t>Lomaloma</t>
  </si>
  <si>
    <t>Matuku</t>
  </si>
  <si>
    <t>Moce</t>
  </si>
  <si>
    <t>Mualevu</t>
  </si>
  <si>
    <t>Batiki</t>
  </si>
  <si>
    <t>Gau</t>
  </si>
  <si>
    <t>Lomai_OtherIs</t>
  </si>
  <si>
    <t>Nairai</t>
  </si>
  <si>
    <t>Ovalau</t>
  </si>
  <si>
    <t>FJ0201001</t>
  </si>
  <si>
    <t>FJ0201002</t>
  </si>
  <si>
    <t>FJ0201003</t>
  </si>
  <si>
    <t>FJ0201004</t>
  </si>
  <si>
    <t>FJ0202001</t>
  </si>
  <si>
    <t>FJ0202010</t>
  </si>
  <si>
    <t>FJ0202011</t>
  </si>
  <si>
    <t>FJ0202012</t>
  </si>
  <si>
    <t>FJ0202013</t>
  </si>
  <si>
    <t>FJ0202014</t>
  </si>
  <si>
    <t>FJ0202002</t>
  </si>
  <si>
    <t>FJ0202003</t>
  </si>
  <si>
    <t>FJ0202004</t>
  </si>
  <si>
    <t>FJ0202005</t>
  </si>
  <si>
    <t>FJ0202006</t>
  </si>
  <si>
    <t>FJ0202007</t>
  </si>
  <si>
    <t>FJ0202008</t>
  </si>
  <si>
    <t>FJ0202009</t>
  </si>
  <si>
    <t>FJ0203001</t>
  </si>
  <si>
    <t>FJ0203002</t>
  </si>
  <si>
    <t>FJ0203003</t>
  </si>
  <si>
    <t>FJ0203004</t>
  </si>
  <si>
    <t>FJ0203005</t>
  </si>
  <si>
    <t>FJ0203006</t>
  </si>
  <si>
    <t>Vuya</t>
  </si>
  <si>
    <t>Wainunu</t>
  </si>
  <si>
    <t>Nasavusavu</t>
  </si>
  <si>
    <t>Rabi</t>
  </si>
  <si>
    <t>Saqani</t>
  </si>
  <si>
    <t>Tunuloa</t>
  </si>
  <si>
    <t>Vaturova</t>
  </si>
  <si>
    <t>Wailevu</t>
  </si>
  <si>
    <t>Wainikeli</t>
  </si>
  <si>
    <t>Cikobia</t>
  </si>
  <si>
    <t>Dogotuki</t>
  </si>
  <si>
    <t>Labasa</t>
  </si>
  <si>
    <t>Sasa</t>
  </si>
  <si>
    <t>Itumuta</t>
  </si>
  <si>
    <t>Itutiu</t>
  </si>
  <si>
    <t>Juju</t>
  </si>
  <si>
    <t>Malhaha</t>
  </si>
  <si>
    <t>Noatau</t>
  </si>
  <si>
    <t>Oinafa</t>
  </si>
  <si>
    <t>Pejpei</t>
  </si>
  <si>
    <t>FJ0301001</t>
  </si>
  <si>
    <t>FJ0301002</t>
  </si>
  <si>
    <t>FJ0301003</t>
  </si>
  <si>
    <t>FJ0302001</t>
  </si>
  <si>
    <t>FJ0302002</t>
  </si>
  <si>
    <t>FJ0302003</t>
  </si>
  <si>
    <t>FJ0302004</t>
  </si>
  <si>
    <t>FJ0302005</t>
  </si>
  <si>
    <t>FJ0302006</t>
  </si>
  <si>
    <t>FJ0302007</t>
  </si>
  <si>
    <t>FJ0302008</t>
  </si>
  <si>
    <t>FJ0303001</t>
  </si>
  <si>
    <t>FJ0303002</t>
  </si>
  <si>
    <t>FJ0303003</t>
  </si>
  <si>
    <t>FJ0303004</t>
  </si>
  <si>
    <t>FJ0303005</t>
  </si>
  <si>
    <t>FJ0304001</t>
  </si>
  <si>
    <t>FJ0304002</t>
  </si>
  <si>
    <t>FJ0304003</t>
  </si>
  <si>
    <t>FJ0304004</t>
  </si>
  <si>
    <t>FJ0304005</t>
  </si>
  <si>
    <t>FJ0304006</t>
  </si>
  <si>
    <t>FJ0304007</t>
  </si>
  <si>
    <t>Magodro</t>
  </si>
  <si>
    <t>Nadi</t>
  </si>
  <si>
    <t>Naviti</t>
  </si>
  <si>
    <t>Nawaka</t>
  </si>
  <si>
    <t>Tavua</t>
  </si>
  <si>
    <t>Vuda</t>
  </si>
  <si>
    <t>Yasawa</t>
  </si>
  <si>
    <t>Baravi</t>
  </si>
  <si>
    <t>Cuvu</t>
  </si>
  <si>
    <t>Malolo</t>
  </si>
  <si>
    <t>Malomalo</t>
  </si>
  <si>
    <t>Nasigatoka</t>
  </si>
  <si>
    <t>Navosa</t>
  </si>
  <si>
    <t>Ruwailevu</t>
  </si>
  <si>
    <t>Vatulele</t>
  </si>
  <si>
    <t>Nakorotubu</t>
  </si>
  <si>
    <t>Nalawa</t>
  </si>
  <si>
    <t>Rakiraki</t>
  </si>
  <si>
    <t>Saivou</t>
  </si>
  <si>
    <t>FJ0401001</t>
  </si>
  <si>
    <t>FJ0401002</t>
  </si>
  <si>
    <t>FJ0401003</t>
  </si>
  <si>
    <t>FJ0401004</t>
  </si>
  <si>
    <t>FJ0401005</t>
  </si>
  <si>
    <t>FJ0401006</t>
  </si>
  <si>
    <t>FJ0401007</t>
  </si>
  <si>
    <t>FJ0401008</t>
  </si>
  <si>
    <t>FJ0402001</t>
  </si>
  <si>
    <t>FJ0402002</t>
  </si>
  <si>
    <t>FJ0402003</t>
  </si>
  <si>
    <t>FJ0402004</t>
  </si>
  <si>
    <t>FJ0402005</t>
  </si>
  <si>
    <t>FJ0402006</t>
  </si>
  <si>
    <t>FJ0402007</t>
  </si>
  <si>
    <t>FJ0402008</t>
  </si>
  <si>
    <t>FJ0403001</t>
  </si>
  <si>
    <t>FJ0403002</t>
  </si>
  <si>
    <t>FJ0403003</t>
  </si>
  <si>
    <t>FJ0403004</t>
  </si>
  <si>
    <t>Anitioki</t>
  </si>
  <si>
    <t>Babavoce</t>
  </si>
  <si>
    <t>Bairiicavu</t>
  </si>
  <si>
    <t>Balebuka</t>
  </si>
  <si>
    <t>Baulevu</t>
  </si>
  <si>
    <t>Dawasamu</t>
  </si>
  <si>
    <t>Bougainville</t>
  </si>
  <si>
    <t>Bucabuca</t>
  </si>
  <si>
    <t>Buiduna</t>
  </si>
  <si>
    <t>Buitua</t>
  </si>
  <si>
    <t>Bulagi</t>
  </si>
  <si>
    <t>Burebasaga</t>
  </si>
  <si>
    <t>Delakado</t>
  </si>
  <si>
    <t>Buretu</t>
  </si>
  <si>
    <t>Burotu</t>
  </si>
  <si>
    <t>Cagilaba</t>
  </si>
  <si>
    <t>Calia</t>
  </si>
  <si>
    <t>Cautata</t>
  </si>
  <si>
    <t>Culanuku</t>
  </si>
  <si>
    <t>Dada</t>
  </si>
  <si>
    <t>Daku</t>
  </si>
  <si>
    <t>Natacileka</t>
  </si>
  <si>
    <t>Dakuivuna</t>
  </si>
  <si>
    <t>Davetalevu</t>
  </si>
  <si>
    <t>Davuilevu</t>
  </si>
  <si>
    <t>Natadradave</t>
  </si>
  <si>
    <t>Deladamanu</t>
  </si>
  <si>
    <t>Delaidogo</t>
  </si>
  <si>
    <t>Nataleira</t>
  </si>
  <si>
    <t>Silana</t>
  </si>
  <si>
    <t>Dovasili</t>
  </si>
  <si>
    <t>Dranikula</t>
  </si>
  <si>
    <t>Veilolo</t>
  </si>
  <si>
    <t>Draubuta</t>
  </si>
  <si>
    <t>Dravo</t>
  </si>
  <si>
    <t>Dravuni</t>
  </si>
  <si>
    <t>Drekena</t>
  </si>
  <si>
    <t>Dreketi</t>
  </si>
  <si>
    <t>Dromuna</t>
  </si>
  <si>
    <t>Galoa</t>
  </si>
  <si>
    <t>Gilbertese</t>
  </si>
  <si>
    <t>Kalabu</t>
  </si>
  <si>
    <t>Kalekana</t>
  </si>
  <si>
    <t>Kaleli</t>
  </si>
  <si>
    <t>Kalokolevu</t>
  </si>
  <si>
    <t>Kasavu</t>
  </si>
  <si>
    <t>Kasinara</t>
  </si>
  <si>
    <t>Kinoya</t>
  </si>
  <si>
    <t>Kiuva</t>
  </si>
  <si>
    <t>Korolevu</t>
  </si>
  <si>
    <t>Korovisilou</t>
  </si>
  <si>
    <t>Korovou</t>
  </si>
  <si>
    <t>Kubulau</t>
  </si>
  <si>
    <t>Kumi</t>
  </si>
  <si>
    <t>Kuvau</t>
  </si>
  <si>
    <t>Lakena</t>
  </si>
  <si>
    <t>Laselevu</t>
  </si>
  <si>
    <t>Laucala</t>
  </si>
  <si>
    <t>Vorovoro</t>
  </si>
  <si>
    <t>Lepanoni</t>
  </si>
  <si>
    <t>Lobau</t>
  </si>
  <si>
    <t>Logani</t>
  </si>
  <si>
    <t>Lokia</t>
  </si>
  <si>
    <t>Lomainasau</t>
  </si>
  <si>
    <t>Lomanikoro</t>
  </si>
  <si>
    <t>Lovoni</t>
  </si>
  <si>
    <t>Lutu</t>
  </si>
  <si>
    <t>Burelevu</t>
  </si>
  <si>
    <t>Malabi</t>
  </si>
  <si>
    <t>Marata</t>
  </si>
  <si>
    <t>Masi</t>
  </si>
  <si>
    <t>Matacaucau</t>
  </si>
  <si>
    <t>Matacula</t>
  </si>
  <si>
    <t>Matadawa</t>
  </si>
  <si>
    <t>Matadradra</t>
  </si>
  <si>
    <t>Delaikuku</t>
  </si>
  <si>
    <t>Matainasau</t>
  </si>
  <si>
    <t>Matainoco</t>
  </si>
  <si>
    <t>Matamaivere</t>
  </si>
  <si>
    <t>Matanimoli</t>
  </si>
  <si>
    <t>Matanisivaro</t>
  </si>
  <si>
    <t>Matata</t>
  </si>
  <si>
    <t>Mateikadawa</t>
  </si>
  <si>
    <t>Matileka</t>
  </si>
  <si>
    <t>Mau</t>
  </si>
  <si>
    <t>Maumi</t>
  </si>
  <si>
    <t>Melita</t>
  </si>
  <si>
    <t>Mokani</t>
  </si>
  <si>
    <t>Muainanuku</t>
  </si>
  <si>
    <t>Muaivela</t>
  </si>
  <si>
    <t>Muaivuso</t>
  </si>
  <si>
    <t>Muana</t>
  </si>
  <si>
    <t>Muanaicake</t>
  </si>
  <si>
    <t>Muanaira</t>
  </si>
  <si>
    <t>Muanicake</t>
  </si>
  <si>
    <t>Nabaiva</t>
  </si>
  <si>
    <t>Nabaka</t>
  </si>
  <si>
    <t>Dranu</t>
  </si>
  <si>
    <t>Nabiabia</t>
  </si>
  <si>
    <t>Nabitu</t>
  </si>
  <si>
    <t>Nabituleka</t>
  </si>
  <si>
    <t>Nabouciwa</t>
  </si>
  <si>
    <t>Naboutini</t>
  </si>
  <si>
    <t>Naboutolu</t>
  </si>
  <si>
    <t>Nabouva</t>
  </si>
  <si>
    <t>Nabouwalu</t>
  </si>
  <si>
    <t>Nabua</t>
  </si>
  <si>
    <t>Lawaki</t>
  </si>
  <si>
    <t>Nabudrau</t>
  </si>
  <si>
    <t>Nabukavesi</t>
  </si>
  <si>
    <t>Nabuli</t>
  </si>
  <si>
    <t>Luvunivuaka</t>
  </si>
  <si>
    <t>Matai</t>
  </si>
  <si>
    <t>Nacegacega</t>
  </si>
  <si>
    <t>Naciri</t>
  </si>
  <si>
    <t>Nacokaika</t>
  </si>
  <si>
    <t>Nacuru</t>
  </si>
  <si>
    <t>Nadali</t>
  </si>
  <si>
    <t>Nadaro</t>
  </si>
  <si>
    <t>Nadauvatu</t>
  </si>
  <si>
    <t>Nadave</t>
  </si>
  <si>
    <t>Nadoi</t>
  </si>
  <si>
    <t>Nadonumai</t>
  </si>
  <si>
    <t>Nadoria</t>
  </si>
  <si>
    <t>Nabau</t>
  </si>
  <si>
    <t>Nadrau</t>
  </si>
  <si>
    <t>Naduatoka</t>
  </si>
  <si>
    <t>Naduna</t>
  </si>
  <si>
    <t>Naduru</t>
  </si>
  <si>
    <t>Naganivatu</t>
  </si>
  <si>
    <t>Naiborebore</t>
  </si>
  <si>
    <t>Nabualau</t>
  </si>
  <si>
    <t>Naikawaga</t>
  </si>
  <si>
    <t>Naikelemusu</t>
  </si>
  <si>
    <t>Naikorokoro</t>
  </si>
  <si>
    <t>Naila</t>
  </si>
  <si>
    <t>Nailega</t>
  </si>
  <si>
    <t>Naileqavatu</t>
  </si>
  <si>
    <t>Nailili</t>
  </si>
  <si>
    <t>Naililili</t>
  </si>
  <si>
    <t>Naimasimasi</t>
  </si>
  <si>
    <t>Naimataga</t>
  </si>
  <si>
    <t>Nairoro</t>
  </si>
  <si>
    <t>Naisausau</t>
  </si>
  <si>
    <t>Naisogovau</t>
  </si>
  <si>
    <t>Naisuvasuva</t>
  </si>
  <si>
    <t>Naitiqatiqa</t>
  </si>
  <si>
    <t>Naitutu</t>
  </si>
  <si>
    <t>Naivakacau</t>
  </si>
  <si>
    <t>Naivibita</t>
  </si>
  <si>
    <t>Naivicula</t>
  </si>
  <si>
    <t>Naivikasara</t>
  </si>
  <si>
    <t>Naivikinikini</t>
  </si>
  <si>
    <t>Naivua</t>
  </si>
  <si>
    <t>Naivuruvuru</t>
  </si>
  <si>
    <t>Nakaile</t>
  </si>
  <si>
    <t>Nakalawaca</t>
  </si>
  <si>
    <t>Nabuna</t>
  </si>
  <si>
    <t>Nakaulau</t>
  </si>
  <si>
    <t>Nakavu</t>
  </si>
  <si>
    <t>Nakawaru</t>
  </si>
  <si>
    <t>Nakini</t>
  </si>
  <si>
    <t>Nakoroivau</t>
  </si>
  <si>
    <t>Nakorovou</t>
  </si>
  <si>
    <t>Nakura</t>
  </si>
  <si>
    <t>Nakuruwai</t>
  </si>
  <si>
    <t>Naloto</t>
  </si>
  <si>
    <t>Namakala</t>
  </si>
  <si>
    <t>Namalaivau</t>
  </si>
  <si>
    <t>Namalata</t>
  </si>
  <si>
    <t>Namaqumaqua</t>
  </si>
  <si>
    <t>Namarikutu</t>
  </si>
  <si>
    <t>Namasi</t>
  </si>
  <si>
    <t>Namata</t>
  </si>
  <si>
    <t>Namataruku</t>
  </si>
  <si>
    <t>Naburenivalu</t>
  </si>
  <si>
    <t>Namauka-i-Lau</t>
  </si>
  <si>
    <t>Nameka</t>
  </si>
  <si>
    <t>Namelimeli</t>
  </si>
  <si>
    <t>Namirimiri</t>
  </si>
  <si>
    <t>Namoka</t>
  </si>
  <si>
    <t>Namolau</t>
  </si>
  <si>
    <t>Namolituva</t>
  </si>
  <si>
    <t>Namono</t>
  </si>
  <si>
    <t>Namuamua</t>
  </si>
  <si>
    <t>Namuana</t>
  </si>
  <si>
    <t>Namulomulo</t>
  </si>
  <si>
    <t>Nadrano</t>
  </si>
  <si>
    <t>Naqali</t>
  </si>
  <si>
    <t>Naqarani</t>
  </si>
  <si>
    <t>Naqaributa</t>
  </si>
  <si>
    <t>Naqati</t>
  </si>
  <si>
    <t>Naqeledamu</t>
  </si>
  <si>
    <t>Naqeledravia</t>
  </si>
  <si>
    <t>Naqesa</t>
  </si>
  <si>
    <t>Naigani</t>
  </si>
  <si>
    <t>Narocake</t>
  </si>
  <si>
    <t>Narocivo</t>
  </si>
  <si>
    <t>Naroko</t>
  </si>
  <si>
    <t>Nasaibitu</t>
  </si>
  <si>
    <t>Nasarasara</t>
  </si>
  <si>
    <t>Nasau</t>
  </si>
  <si>
    <t>Nasaumua</t>
  </si>
  <si>
    <t>Nasautoka</t>
  </si>
  <si>
    <t>Nasavu</t>
  </si>
  <si>
    <t>Naselai</t>
  </si>
  <si>
    <t>Naseva</t>
  </si>
  <si>
    <t>Nasilai</t>
  </si>
  <si>
    <t>Nakanacagi</t>
  </si>
  <si>
    <t>Nasoli</t>
  </si>
  <si>
    <t>Nasoqo</t>
  </si>
  <si>
    <t>Nananu</t>
  </si>
  <si>
    <t>Naqiri</t>
  </si>
  <si>
    <t>Nasoto</t>
  </si>
  <si>
    <t>Natovi</t>
  </si>
  <si>
    <t>Nataveya</t>
  </si>
  <si>
    <t>Natila</t>
  </si>
  <si>
    <t>Natoaika</t>
  </si>
  <si>
    <t>Natobuniqio</t>
  </si>
  <si>
    <t>Natogadravu</t>
  </si>
  <si>
    <t>Natokalau</t>
  </si>
  <si>
    <t>Navisarata</t>
  </si>
  <si>
    <t>Natuva</t>
  </si>
  <si>
    <t>Naulu</t>
  </si>
  <si>
    <t>Nauluvatu</t>
  </si>
  <si>
    <t>Nausori</t>
  </si>
  <si>
    <t>Navacau</t>
  </si>
  <si>
    <t>Navaka</t>
  </si>
  <si>
    <t>Navatuvula</t>
  </si>
  <si>
    <t>Navatuyaba</t>
  </si>
  <si>
    <t>Naveimavu</t>
  </si>
  <si>
    <t>Navicovatu</t>
  </si>
  <si>
    <t>Navilaca</t>
  </si>
  <si>
    <t>Navutu</t>
  </si>
  <si>
    <t>Navitabua</t>
  </si>
  <si>
    <t>Navolau</t>
  </si>
  <si>
    <t>Navua</t>
  </si>
  <si>
    <t>Qelekuro</t>
  </si>
  <si>
    <t>Navunidoi</t>
  </si>
  <si>
    <t>Navunidrala</t>
  </si>
  <si>
    <t>Navunidravo</t>
  </si>
  <si>
    <t>Navunimono</t>
  </si>
  <si>
    <t>Navunisole</t>
  </si>
  <si>
    <t>Navuso</t>
  </si>
  <si>
    <t>Qoma</t>
  </si>
  <si>
    <t>Navutulevu</t>
  </si>
  <si>
    <t>Nawakanikau</t>
  </si>
  <si>
    <t>Nukusere</t>
  </si>
  <si>
    <t>Nukuterea</t>
  </si>
  <si>
    <t>Nukutobici</t>
  </si>
  <si>
    <t>Nukutubu</t>
  </si>
  <si>
    <t>Ovea</t>
  </si>
  <si>
    <t>Qauia</t>
  </si>
  <si>
    <t>Soso</t>
  </si>
  <si>
    <t>Qilai</t>
  </si>
  <si>
    <t>Tabuqau</t>
  </si>
  <si>
    <t>Raiwaqa</t>
  </si>
  <si>
    <t>Raralevu</t>
  </si>
  <si>
    <t>Sabata</t>
  </si>
  <si>
    <t>Sadro</t>
  </si>
  <si>
    <t>Ulina</t>
  </si>
  <si>
    <t>Sauniveiuto</t>
  </si>
  <si>
    <t>Sausaunilaca</t>
  </si>
  <si>
    <t>Savu</t>
  </si>
  <si>
    <t>Savutalele</t>
  </si>
  <si>
    <t>Sawa</t>
  </si>
  <si>
    <t>Veicorocoro</t>
  </si>
  <si>
    <t>Sawani</t>
  </si>
  <si>
    <t>Vunivesi</t>
  </si>
  <si>
    <t>Silo</t>
  </si>
  <si>
    <t>Soqoa</t>
  </si>
  <si>
    <t>Sote</t>
  </si>
  <si>
    <t>Suvalailai</t>
  </si>
  <si>
    <t>Suvavou</t>
  </si>
  <si>
    <t>Wailevoga</t>
  </si>
  <si>
    <t>Taci</t>
  </si>
  <si>
    <t>Tagikoto</t>
  </si>
  <si>
    <t>Tai</t>
  </si>
  <si>
    <t>Talenaua</t>
  </si>
  <si>
    <t>Tamavua</t>
  </si>
  <si>
    <t>Tamavua-i-cake</t>
  </si>
  <si>
    <t>Tamavua-i-wai</t>
  </si>
  <si>
    <t>Taqove</t>
  </si>
  <si>
    <t>Taranaka</t>
  </si>
  <si>
    <t>Taunovo</t>
  </si>
  <si>
    <t>Tavuya</t>
  </si>
  <si>
    <t>Togalevu</t>
  </si>
  <si>
    <t>Togoru</t>
  </si>
  <si>
    <t>Tovutovu</t>
  </si>
  <si>
    <t>Tuanuga</t>
  </si>
  <si>
    <t>Tubalevu</t>
  </si>
  <si>
    <t>Tubarua</t>
  </si>
  <si>
    <t>Tumavia</t>
  </si>
  <si>
    <t>Ucuivanua</t>
  </si>
  <si>
    <t>Wainibau</t>
  </si>
  <si>
    <t>Uluinavute</t>
  </si>
  <si>
    <t>Vadrai</t>
  </si>
  <si>
    <t>Vadrakula</t>
  </si>
  <si>
    <t>Vakabalea</t>
  </si>
  <si>
    <t>Vanuadina</t>
  </si>
  <si>
    <t>Vanualevu</t>
  </si>
  <si>
    <t>Vatani</t>
  </si>
  <si>
    <t>Vatoa</t>
  </si>
  <si>
    <t>Vatukarasa</t>
  </si>
  <si>
    <t>Vatukoba</t>
  </si>
  <si>
    <t>Vaturua</t>
  </si>
  <si>
    <t>Vau</t>
  </si>
  <si>
    <t>Waisei</t>
  </si>
  <si>
    <t>Waivola</t>
  </si>
  <si>
    <t>Veinuqa</t>
  </si>
  <si>
    <t>Veiqoroqoro</t>
  </si>
  <si>
    <t>Veisari</t>
  </si>
  <si>
    <t>Vikoba</t>
  </si>
  <si>
    <t>Viria</t>
  </si>
  <si>
    <t>Visa</t>
  </si>
  <si>
    <t>Visama</t>
  </si>
  <si>
    <t>Waivula</t>
  </si>
  <si>
    <t>Burerua</t>
  </si>
  <si>
    <t>Vuci</t>
  </si>
  <si>
    <t>Vunamoli</t>
  </si>
  <si>
    <t>Vunaniu</t>
  </si>
  <si>
    <t>Vunibau</t>
  </si>
  <si>
    <t>Vunidavo</t>
  </si>
  <si>
    <t>Vunievuevu/Solevu</t>
  </si>
  <si>
    <t>Vunimaqo</t>
  </si>
  <si>
    <t>Vuniniudrovu</t>
  </si>
  <si>
    <t>Vunisei</t>
  </si>
  <si>
    <t>Vunisinu</t>
  </si>
  <si>
    <t>Vunivaivai</t>
  </si>
  <si>
    <t>Dakuinuku</t>
  </si>
  <si>
    <t>Lodoni</t>
  </si>
  <si>
    <t>Vuniviivilevu</t>
  </si>
  <si>
    <t>Vuniwavudi</t>
  </si>
  <si>
    <t>Vuniyarakuka</t>
  </si>
  <si>
    <t>Vunuku</t>
  </si>
  <si>
    <t>Waibale</t>
  </si>
  <si>
    <t>Waibasaga</t>
  </si>
  <si>
    <t>Waibogi</t>
  </si>
  <si>
    <t>Waicoka</t>
  </si>
  <si>
    <t>Namau</t>
  </si>
  <si>
    <t>Waidawara</t>
  </si>
  <si>
    <t>Waidradra</t>
  </si>
  <si>
    <t>Waikanisila</t>
  </si>
  <si>
    <t>Waikete</t>
  </si>
  <si>
    <t>Navuca</t>
  </si>
  <si>
    <t>Wailoaloa</t>
  </si>
  <si>
    <t>Wailoku</t>
  </si>
  <si>
    <t>Saiyaro</t>
  </si>
  <si>
    <t>Wailotua</t>
  </si>
  <si>
    <t>Wailotua 2</t>
  </si>
  <si>
    <t>Waimalua</t>
  </si>
  <si>
    <t>Wainabau</t>
  </si>
  <si>
    <t>Wainadiro</t>
  </si>
  <si>
    <t>Wainadoi</t>
  </si>
  <si>
    <t>Wainakaile</t>
  </si>
  <si>
    <t>Wainaro</t>
  </si>
  <si>
    <t>Wainatava</t>
  </si>
  <si>
    <t>Wainawa</t>
  </si>
  <si>
    <t>Vogasau</t>
  </si>
  <si>
    <t>Wainidawa</t>
  </si>
  <si>
    <t>Wainidinu</t>
  </si>
  <si>
    <t>Wainigasau</t>
  </si>
  <si>
    <t>Wainikai</t>
  </si>
  <si>
    <t>Wainikalavula</t>
  </si>
  <si>
    <t>Wainikavula</t>
  </si>
  <si>
    <t>Wainiketinai</t>
  </si>
  <si>
    <t>Wainisaqasaqa</t>
  </si>
  <si>
    <t>Wainisarava</t>
  </si>
  <si>
    <t>Wainivasavau</t>
  </si>
  <si>
    <t>Wainivau</t>
  </si>
  <si>
    <t>Wainivedio</t>
  </si>
  <si>
    <t>Waidaladalau</t>
  </si>
  <si>
    <t>Wainivo</t>
  </si>
  <si>
    <t>Wainiyabia</t>
  </si>
  <si>
    <t>Waiqa</t>
  </si>
  <si>
    <t>Waiqanake</t>
  </si>
  <si>
    <t>Waisa</t>
  </si>
  <si>
    <t>Wailotu</t>
  </si>
  <si>
    <t>Waitoa</t>
  </si>
  <si>
    <t>Waitolu</t>
  </si>
  <si>
    <t>Waiuraura</t>
  </si>
  <si>
    <t>Waivisa</t>
  </si>
  <si>
    <t>Wainavola</t>
  </si>
  <si>
    <t>Waivora</t>
  </si>
  <si>
    <t>Waivou</t>
  </si>
  <si>
    <t>Wainivilimi</t>
  </si>
  <si>
    <t>Waiyanitu</t>
  </si>
  <si>
    <t>Yarawa</t>
  </si>
  <si>
    <t>FJ0002</t>
  </si>
  <si>
    <t>FJ0004</t>
  </si>
  <si>
    <t>FJ0010</t>
  </si>
  <si>
    <t>FJ0012</t>
  </si>
  <si>
    <t>FJ0030</t>
  </si>
  <si>
    <t>FJ0031</t>
  </si>
  <si>
    <t>FJ0034</t>
  </si>
  <si>
    <t>FJ0117</t>
  </si>
  <si>
    <t>FJ0045</t>
  </si>
  <si>
    <t>FJ0052</t>
  </si>
  <si>
    <t>FJ0056</t>
  </si>
  <si>
    <t>FJ0057</t>
  </si>
  <si>
    <t>FJ0059</t>
  </si>
  <si>
    <t>FJ0062</t>
  </si>
  <si>
    <t>FJ0125</t>
  </si>
  <si>
    <t>FJ0797</t>
  </si>
  <si>
    <t>FJ0073</t>
  </si>
  <si>
    <t>FJ0075</t>
  </si>
  <si>
    <t>FJ0078</t>
  </si>
  <si>
    <t>FJ0079</t>
  </si>
  <si>
    <t>FJ0080</t>
  </si>
  <si>
    <t>FJ0095</t>
  </si>
  <si>
    <t>FJ0097</t>
  </si>
  <si>
    <t>FJ0100</t>
  </si>
  <si>
    <t>FJ0812</t>
  </si>
  <si>
    <t>FJ0112</t>
  </si>
  <si>
    <t>FJ0114</t>
  </si>
  <si>
    <t>FJ0813</t>
  </si>
  <si>
    <t>FJ0118</t>
  </si>
  <si>
    <t>FJ0119</t>
  </si>
  <si>
    <t>FJ0815</t>
  </si>
  <si>
    <t>FJ1108</t>
  </si>
  <si>
    <t>FJ0133</t>
  </si>
  <si>
    <t>FJ0138</t>
  </si>
  <si>
    <t>FJ1314</t>
  </si>
  <si>
    <t>FJ0144</t>
  </si>
  <si>
    <t>FJ0149</t>
  </si>
  <si>
    <t>FJ0150</t>
  </si>
  <si>
    <t>FJ0155</t>
  </si>
  <si>
    <t>FJ0160</t>
  </si>
  <si>
    <t>FJ0163</t>
  </si>
  <si>
    <t>FJ0176</t>
  </si>
  <si>
    <t>FJ0178</t>
  </si>
  <si>
    <t>FJ0183</t>
  </si>
  <si>
    <t>FJ0189</t>
  </si>
  <si>
    <t>FJ0190</t>
  </si>
  <si>
    <t>FJ0191</t>
  </si>
  <si>
    <t>FJ0192</t>
  </si>
  <si>
    <t>FJ0195</t>
  </si>
  <si>
    <t>FJ0196</t>
  </si>
  <si>
    <t>FJ0213</t>
  </si>
  <si>
    <t>FJ0215</t>
  </si>
  <si>
    <t>FJ0232</t>
  </si>
  <si>
    <t>FJ0242</t>
  </si>
  <si>
    <t>FJ0250</t>
  </si>
  <si>
    <t>FJ0257</t>
  </si>
  <si>
    <t>FJ0261</t>
  </si>
  <si>
    <t>FJ0262</t>
  </si>
  <si>
    <t>FJ0268</t>
  </si>
  <si>
    <t>FJ0275</t>
  </si>
  <si>
    <t>FJ0277</t>
  </si>
  <si>
    <t>FJ1343</t>
  </si>
  <si>
    <t>FJ0289</t>
  </si>
  <si>
    <t>FJ0300</t>
  </si>
  <si>
    <t>FJ0041</t>
  </si>
  <si>
    <t>FJ0305</t>
  </si>
  <si>
    <t>FJ0308</t>
  </si>
  <si>
    <t>FJ0315</t>
  </si>
  <si>
    <t>FJ0322</t>
  </si>
  <si>
    <t>FJ0330</t>
  </si>
  <si>
    <t>FJ0066</t>
  </si>
  <si>
    <t>FJ0338</t>
  </si>
  <si>
    <t>FJ0347</t>
  </si>
  <si>
    <t>FJ0351</t>
  </si>
  <si>
    <t>FJ0355</t>
  </si>
  <si>
    <t>FJ0356</t>
  </si>
  <si>
    <t>FJ0357</t>
  </si>
  <si>
    <t>FJ0359</t>
  </si>
  <si>
    <t>FJ0121</t>
  </si>
  <si>
    <t>FJ0365</t>
  </si>
  <si>
    <t>FJ0366</t>
  </si>
  <si>
    <t>FJ0369</t>
  </si>
  <si>
    <t>FJ0372</t>
  </si>
  <si>
    <t>FJ0373</t>
  </si>
  <si>
    <t>FJ0382</t>
  </si>
  <si>
    <t>FJ0388</t>
  </si>
  <si>
    <t>FJ0389</t>
  </si>
  <si>
    <t>FJ0393</t>
  </si>
  <si>
    <t>FJ0394</t>
  </si>
  <si>
    <t>FJ0396</t>
  </si>
  <si>
    <t>FJ0399</t>
  </si>
  <si>
    <t>FJ0407</t>
  </si>
  <si>
    <t>FJ0410</t>
  </si>
  <si>
    <t>FJ0411</t>
  </si>
  <si>
    <t>FJ0413</t>
  </si>
  <si>
    <t>FJ0414</t>
  </si>
  <si>
    <t>FJ0415</t>
  </si>
  <si>
    <t>FJ0416</t>
  </si>
  <si>
    <t>FJ0417</t>
  </si>
  <si>
    <t>FJ0420</t>
  </si>
  <si>
    <t>FJ0425</t>
  </si>
  <si>
    <t>FJ0427</t>
  </si>
  <si>
    <t>FJ0140</t>
  </si>
  <si>
    <t>FJ0436</t>
  </si>
  <si>
    <t>FJ0440</t>
  </si>
  <si>
    <t>FJ0441</t>
  </si>
  <si>
    <t>FJ0444</t>
  </si>
  <si>
    <t>FJ0448</t>
  </si>
  <si>
    <t>FJ0449</t>
  </si>
  <si>
    <t>FJ0450</t>
  </si>
  <si>
    <t>FJ0451</t>
  </si>
  <si>
    <t>FJ0453</t>
  </si>
  <si>
    <t>FJ0285</t>
  </si>
  <si>
    <t>FJ0457</t>
  </si>
  <si>
    <t>FJ0460</t>
  </si>
  <si>
    <t>FJ0462</t>
  </si>
  <si>
    <t>FJ0463</t>
  </si>
  <si>
    <t>FJ0334</t>
  </si>
  <si>
    <t>FJ0360</t>
  </si>
  <si>
    <t>FJ0474</t>
  </si>
  <si>
    <t>FJ0477</t>
  </si>
  <si>
    <t>FJ0478</t>
  </si>
  <si>
    <t>FJ0485</t>
  </si>
  <si>
    <t>FJ0487</t>
  </si>
  <si>
    <t>FJ0489</t>
  </si>
  <si>
    <t>FJ0490</t>
  </si>
  <si>
    <t>FJ0493</t>
  </si>
  <si>
    <t>FJ0501</t>
  </si>
  <si>
    <t>FJ0502</t>
  </si>
  <si>
    <t>FJ0503</t>
  </si>
  <si>
    <t>FJ0432</t>
  </si>
  <si>
    <t>FJ0513</t>
  </si>
  <si>
    <t>FJ0515</t>
  </si>
  <si>
    <t>FJ0516</t>
  </si>
  <si>
    <t>FJ0521</t>
  </si>
  <si>
    <t>FJ0522</t>
  </si>
  <si>
    <t>FJ0526</t>
  </si>
  <si>
    <t>FJ0533</t>
  </si>
  <si>
    <t>FJ0545</t>
  </si>
  <si>
    <t>FJ0454</t>
  </si>
  <si>
    <t>FJ0551</t>
  </si>
  <si>
    <t>FJ0553</t>
  </si>
  <si>
    <t>FJ0557</t>
  </si>
  <si>
    <t>FJ0558</t>
  </si>
  <si>
    <t>FJ0560</t>
  </si>
  <si>
    <t>FJ0561</t>
  </si>
  <si>
    <t>FJ0562</t>
  </si>
  <si>
    <t>FJ0563</t>
  </si>
  <si>
    <t>FJ0566</t>
  </si>
  <si>
    <t>FJ0567</t>
  </si>
  <si>
    <t>FJ0568</t>
  </si>
  <si>
    <t>FJ0573</t>
  </si>
  <si>
    <t>FJ0574</t>
  </si>
  <si>
    <t>FJ0575</t>
  </si>
  <si>
    <t>FJ0577</t>
  </si>
  <si>
    <t>FJ0578</t>
  </si>
  <si>
    <t>FJ0579</t>
  </si>
  <si>
    <t>FJ0582</t>
  </si>
  <si>
    <t>FJ0583</t>
  </si>
  <si>
    <t>FJ0585</t>
  </si>
  <si>
    <t>FJ0586</t>
  </si>
  <si>
    <t>FJ0589</t>
  </si>
  <si>
    <t>FJ0590</t>
  </si>
  <si>
    <t>FJ0594</t>
  </si>
  <si>
    <t>FJ0595</t>
  </si>
  <si>
    <t>FJ0598</t>
  </si>
  <si>
    <t>FJ0601</t>
  </si>
  <si>
    <t>FJ0602</t>
  </si>
  <si>
    <t>FJ0466</t>
  </si>
  <si>
    <t>FJ0611</t>
  </si>
  <si>
    <t>FJ0614</t>
  </si>
  <si>
    <t>FJ0617</t>
  </si>
  <si>
    <t>FJ0620</t>
  </si>
  <si>
    <t>FJ0628</t>
  </si>
  <si>
    <t>FJ0633</t>
  </si>
  <si>
    <t>FJ0634</t>
  </si>
  <si>
    <t>FJ0640</t>
  </si>
  <si>
    <t>FJ0641</t>
  </si>
  <si>
    <t>FJ0653</t>
  </si>
  <si>
    <t>FJ0660</t>
  </si>
  <si>
    <t>FJ0661</t>
  </si>
  <si>
    <t>FJ0664</t>
  </si>
  <si>
    <t>FJ0667</t>
  </si>
  <si>
    <t>FJ0670</t>
  </si>
  <si>
    <t>FJ0671</t>
  </si>
  <si>
    <t>FJ0672</t>
  </si>
  <si>
    <t>FJ0676</t>
  </si>
  <si>
    <t>FJ0469</t>
  </si>
  <si>
    <t>FJ0679</t>
  </si>
  <si>
    <t>FJ0680</t>
  </si>
  <si>
    <t>FJ0681</t>
  </si>
  <si>
    <t>FJ0682</t>
  </si>
  <si>
    <t>FJ0683</t>
  </si>
  <si>
    <t>FJ0684</t>
  </si>
  <si>
    <t>FJ0686</t>
  </si>
  <si>
    <t>FJ0692</t>
  </si>
  <si>
    <t>FJ0693</t>
  </si>
  <si>
    <t>FJ0695</t>
  </si>
  <si>
    <t>FJ0696</t>
  </si>
  <si>
    <t>FJ0698</t>
  </si>
  <si>
    <t>FJ0701</t>
  </si>
  <si>
    <t>FJ0702</t>
  </si>
  <si>
    <t>FJ0706</t>
  </si>
  <si>
    <t>FJ0507</t>
  </si>
  <si>
    <t>FJ0720</t>
  </si>
  <si>
    <t>FJ0723</t>
  </si>
  <si>
    <t>FJ0725</t>
  </si>
  <si>
    <t>FJ0726</t>
  </si>
  <si>
    <t>FJ0728</t>
  </si>
  <si>
    <t>FJ0730</t>
  </si>
  <si>
    <t>FJ0733</t>
  </si>
  <si>
    <t>FJ0548</t>
  </si>
  <si>
    <t>FJ0744</t>
  </si>
  <si>
    <t>FJ0745</t>
  </si>
  <si>
    <t>FJ0746</t>
  </si>
  <si>
    <t>FJ0751</t>
  </si>
  <si>
    <t>FJ0758</t>
  </si>
  <si>
    <t>FJ0765</t>
  </si>
  <si>
    <t>FJ0770</t>
  </si>
  <si>
    <t>FJ0772</t>
  </si>
  <si>
    <t>FJ0776</t>
  </si>
  <si>
    <t>FJ0781</t>
  </si>
  <si>
    <t>FJ0786</t>
  </si>
  <si>
    <t>FJ0791</t>
  </si>
  <si>
    <t>FJ0792</t>
  </si>
  <si>
    <t>FJ0793</t>
  </si>
  <si>
    <t>FJ0605</t>
  </si>
  <si>
    <t>FJ0800</t>
  </si>
  <si>
    <t>FJ0805</t>
  </si>
  <si>
    <t>FJ0709</t>
  </si>
  <si>
    <t>FJ0735</t>
  </si>
  <si>
    <t>FJ0806</t>
  </si>
  <si>
    <t>FJ0835</t>
  </si>
  <si>
    <t>FJ0819</t>
  </si>
  <si>
    <t>FJ0824</t>
  </si>
  <si>
    <t>FJ0825</t>
  </si>
  <si>
    <t>FJ0826</t>
  </si>
  <si>
    <t>FJ0827</t>
  </si>
  <si>
    <t>FJ0831</t>
  </si>
  <si>
    <t>FJ0898</t>
  </si>
  <si>
    <t>FJ0843</t>
  </si>
  <si>
    <t>FJ0853</t>
  </si>
  <si>
    <t>FJ0855</t>
  </si>
  <si>
    <t>FJ0858</t>
  </si>
  <si>
    <t>FJ0859</t>
  </si>
  <si>
    <t>FJ0862</t>
  </si>
  <si>
    <t>FJ0863</t>
  </si>
  <si>
    <t>FJ0870</t>
  </si>
  <si>
    <t>FJ0882</t>
  </si>
  <si>
    <t>FJ0883</t>
  </si>
  <si>
    <t>FJ0885</t>
  </si>
  <si>
    <t>FJ0894</t>
  </si>
  <si>
    <t>FJ0896</t>
  </si>
  <si>
    <t>FJ0926</t>
  </si>
  <si>
    <t>FJ0900</t>
  </si>
  <si>
    <t>FJ0903</t>
  </si>
  <si>
    <t>FJ0906</t>
  </si>
  <si>
    <t>FJ1019</t>
  </si>
  <si>
    <t>FJ0912</t>
  </si>
  <si>
    <t>FJ0913</t>
  </si>
  <si>
    <t>FJ0914</t>
  </si>
  <si>
    <t>FJ0916</t>
  </si>
  <si>
    <t>FJ0917</t>
  </si>
  <si>
    <t>FJ0918</t>
  </si>
  <si>
    <t>FJ0920</t>
  </si>
  <si>
    <t>FJ0921</t>
  </si>
  <si>
    <t>FJ0925</t>
  </si>
  <si>
    <t>FJ1027</t>
  </si>
  <si>
    <t>FJ0928</t>
  </si>
  <si>
    <t>FJ0938</t>
  </si>
  <si>
    <t>FJ0975</t>
  </si>
  <si>
    <t>FJ0990</t>
  </si>
  <si>
    <t>FJ0991</t>
  </si>
  <si>
    <t>FJ0992</t>
  </si>
  <si>
    <t>FJ0993</t>
  </si>
  <si>
    <t>FJ0994</t>
  </si>
  <si>
    <t>FJ0996</t>
  </si>
  <si>
    <t>FJ1000</t>
  </si>
  <si>
    <t>FJ1017</t>
  </si>
  <si>
    <t>FJ1128</t>
  </si>
  <si>
    <t>FJ1025</t>
  </si>
  <si>
    <t>FJ1144</t>
  </si>
  <si>
    <t>FJ1033</t>
  </si>
  <si>
    <t>FJ1038</t>
  </si>
  <si>
    <t>FJ1057</t>
  </si>
  <si>
    <t>FJ1058</t>
  </si>
  <si>
    <t>FJ1233</t>
  </si>
  <si>
    <t>FJ1079</t>
  </si>
  <si>
    <t>FJ1080</t>
  </si>
  <si>
    <t>FJ1083</t>
  </si>
  <si>
    <t>FJ1084</t>
  </si>
  <si>
    <t>FJ1091</t>
  </si>
  <si>
    <t>FJ1092</t>
  </si>
  <si>
    <t>FJ1312</t>
  </si>
  <si>
    <t>FJ1097</t>
  </si>
  <si>
    <t>FJ1102</t>
  </si>
  <si>
    <t>FJ1410</t>
  </si>
  <si>
    <t>FJ1110</t>
  </si>
  <si>
    <t>FJ1124</t>
  </si>
  <si>
    <t>FJ1411</t>
  </si>
  <si>
    <t>FJ1129</t>
  </si>
  <si>
    <t>FJ1133</t>
  </si>
  <si>
    <t>FJ1134</t>
  </si>
  <si>
    <t>FJ1135</t>
  </si>
  <si>
    <t>FJ1457</t>
  </si>
  <si>
    <t>FJ1150</t>
  </si>
  <si>
    <t>FJ1154</t>
  </si>
  <si>
    <t>FJ1156</t>
  </si>
  <si>
    <t>FJ1162</t>
  </si>
  <si>
    <t>FJ1164</t>
  </si>
  <si>
    <t>FJ1165</t>
  </si>
  <si>
    <t>FJ1166</t>
  </si>
  <si>
    <t>FJ1169</t>
  </si>
  <si>
    <t>FJ1170</t>
  </si>
  <si>
    <t>FJ1173</t>
  </si>
  <si>
    <t>FJ1180</t>
  </si>
  <si>
    <t>FJ1193</t>
  </si>
  <si>
    <t>FJ1198</t>
  </si>
  <si>
    <t>FJ1212</t>
  </si>
  <si>
    <t>FJ1214</t>
  </si>
  <si>
    <t>FJ1217</t>
  </si>
  <si>
    <t>FJ1218</t>
  </si>
  <si>
    <t>FJ1223</t>
  </si>
  <si>
    <t>FJ1229</t>
  </si>
  <si>
    <t>FJ1484</t>
  </si>
  <si>
    <t>FJ1234</t>
  </si>
  <si>
    <t>FJ1243</t>
  </si>
  <si>
    <t>FJ1245</t>
  </si>
  <si>
    <t>FJ1251</t>
  </si>
  <si>
    <t>FJ1257</t>
  </si>
  <si>
    <t>FJ1262</t>
  </si>
  <si>
    <t>FJ1272</t>
  </si>
  <si>
    <t>FJ1274</t>
  </si>
  <si>
    <t>FJ1285</t>
  </si>
  <si>
    <t>FJ1287</t>
  </si>
  <si>
    <t>FJ1299</t>
  </si>
  <si>
    <t>FJ1308</t>
  </si>
  <si>
    <t>FJ1516</t>
  </si>
  <si>
    <t>FJ1528</t>
  </si>
  <si>
    <t>FJ1315</t>
  </si>
  <si>
    <t>FJ1316</t>
  </si>
  <si>
    <t>FJ1319</t>
  </si>
  <si>
    <t>FJ1320</t>
  </si>
  <si>
    <t>FJ1322</t>
  </si>
  <si>
    <t>FJ1327</t>
  </si>
  <si>
    <t>FJ1333</t>
  </si>
  <si>
    <t>FJ1335</t>
  </si>
  <si>
    <t>FJ1336</t>
  </si>
  <si>
    <t>FJ1533</t>
  </si>
  <si>
    <t>FJ0068</t>
  </si>
  <si>
    <t>FJ1351</t>
  </si>
  <si>
    <t>FJ1362</t>
  </si>
  <si>
    <t>FJ1363</t>
  </si>
  <si>
    <t>FJ1375</t>
  </si>
  <si>
    <t>FJ1377</t>
  </si>
  <si>
    <t>FJ1382</t>
  </si>
  <si>
    <t>FJ1388</t>
  </si>
  <si>
    <t>FJ1392</t>
  </si>
  <si>
    <t>FJ1398</t>
  </si>
  <si>
    <t>FJ1400</t>
  </si>
  <si>
    <t>FJ1404</t>
  </si>
  <si>
    <t>FJ1412</t>
  </si>
  <si>
    <t>FJ1413</t>
  </si>
  <si>
    <t>FJ1418</t>
  </si>
  <si>
    <t>FJ1420</t>
  </si>
  <si>
    <t>FJ1423</t>
  </si>
  <si>
    <t>FJ1432</t>
  </si>
  <si>
    <t>FJ1433</t>
  </si>
  <si>
    <t>FJ1435</t>
  </si>
  <si>
    <t>FJ1438</t>
  </si>
  <si>
    <t>FJ1439</t>
  </si>
  <si>
    <t>FJ0678</t>
  </si>
  <si>
    <t>FJ1442</t>
  </si>
  <si>
    <t>FJ1446</t>
  </si>
  <si>
    <t>FJ1450</t>
  </si>
  <si>
    <t>FJ1451</t>
  </si>
  <si>
    <t>FJ0908</t>
  </si>
  <si>
    <t>FJ1463</t>
  </si>
  <si>
    <t>FJ1464</t>
  </si>
  <si>
    <t>FJ1062</t>
  </si>
  <si>
    <t>FJ1466</t>
  </si>
  <si>
    <t>FJ1467</t>
  </si>
  <si>
    <t>FJ1471</t>
  </si>
  <si>
    <t>FJ1473</t>
  </si>
  <si>
    <t>FJ1475</t>
  </si>
  <si>
    <t>FJ1476</t>
  </si>
  <si>
    <t>FJ1477</t>
  </si>
  <si>
    <t>FJ1478</t>
  </si>
  <si>
    <t>FJ1480</t>
  </si>
  <si>
    <t>FJ1481</t>
  </si>
  <si>
    <t>FJ1094</t>
  </si>
  <si>
    <t>FJ1483</t>
  </si>
  <si>
    <t>FJ1341</t>
  </si>
  <si>
    <t>FJ1485</t>
  </si>
  <si>
    <t>FJ1486</t>
  </si>
  <si>
    <t>FJ1489</t>
  </si>
  <si>
    <t>FJ1491</t>
  </si>
  <si>
    <t>FJ1492</t>
  </si>
  <si>
    <t>FJ1493</t>
  </si>
  <si>
    <t>FJ1494</t>
  </si>
  <si>
    <t>FJ1495</t>
  </si>
  <si>
    <t>FJ1496</t>
  </si>
  <si>
    <t>FJ1497</t>
  </si>
  <si>
    <t>FJ1499</t>
  </si>
  <si>
    <t>FJ1500</t>
  </si>
  <si>
    <t>FJ1440</t>
  </si>
  <si>
    <t>FJ1503</t>
  </si>
  <si>
    <t>FJ1505</t>
  </si>
  <si>
    <t>FJ1506</t>
  </si>
  <si>
    <t>FJ1507</t>
  </si>
  <si>
    <t>FJ1513</t>
  </si>
  <si>
    <t>FJ1465</t>
  </si>
  <si>
    <t>FJ1522</t>
  </si>
  <si>
    <t>FJ1524</t>
  </si>
  <si>
    <t>FJ1525</t>
  </si>
  <si>
    <t>FJ1526</t>
  </si>
  <si>
    <t>FJ1482</t>
  </si>
  <si>
    <t>FJ1529</t>
  </si>
  <si>
    <t>FJ1530</t>
  </si>
  <si>
    <t>FJ1502</t>
  </si>
  <si>
    <t>FJ1531</t>
  </si>
  <si>
    <t>FJ1539</t>
  </si>
  <si>
    <t>FJ1568</t>
  </si>
  <si>
    <t>Baidamudamu</t>
  </si>
  <si>
    <t>Batiri</t>
  </si>
  <si>
    <t>Boitaci</t>
  </si>
  <si>
    <t>Bunirea</t>
  </si>
  <si>
    <t>Buresala</t>
  </si>
  <si>
    <t>Bureta</t>
  </si>
  <si>
    <t>Busa</t>
  </si>
  <si>
    <t>Cawatara</t>
  </si>
  <si>
    <t>Cevai</t>
  </si>
  <si>
    <t>Dagai</t>
  </si>
  <si>
    <t>Dakuiloa</t>
  </si>
  <si>
    <t>Dalice</t>
  </si>
  <si>
    <t>Daviqele</t>
  </si>
  <si>
    <t>Dravuwalu</t>
  </si>
  <si>
    <t>Drudru</t>
  </si>
  <si>
    <t>Drue</t>
  </si>
  <si>
    <t>Gasele</t>
  </si>
  <si>
    <t>Jioma</t>
  </si>
  <si>
    <t>Kabariki</t>
  </si>
  <si>
    <t>Katau</t>
  </si>
  <si>
    <t>Kavala</t>
  </si>
  <si>
    <t>Kavukakuvu</t>
  </si>
  <si>
    <t>Keteicake</t>
  </si>
  <si>
    <t>Lairokona</t>
  </si>
  <si>
    <t>Lamiti</t>
  </si>
  <si>
    <t>Lasea</t>
  </si>
  <si>
    <t>Lavidi</t>
  </si>
  <si>
    <t>Lekanai</t>
  </si>
  <si>
    <t>Lele SDA</t>
  </si>
  <si>
    <t>Levuka</t>
  </si>
  <si>
    <t>levuka</t>
  </si>
  <si>
    <t>Loma SDA</t>
  </si>
  <si>
    <t>Lomaji</t>
  </si>
  <si>
    <t>Lomati</t>
  </si>
  <si>
    <t>Lovu</t>
  </si>
  <si>
    <t>Makadru</t>
  </si>
  <si>
    <t>Malawai</t>
  </si>
  <si>
    <t>Manuku</t>
  </si>
  <si>
    <t>Masomo</t>
  </si>
  <si>
    <t>Matadolo</t>
  </si>
  <si>
    <t>Matalevu</t>
  </si>
  <si>
    <t>Matanuku</t>
  </si>
  <si>
    <t>Matari</t>
  </si>
  <si>
    <t>Matasawalevu</t>
  </si>
  <si>
    <t>Matavurainuku</t>
  </si>
  <si>
    <t>Matavuralevu</t>
  </si>
  <si>
    <t>Mokoisa</t>
  </si>
  <si>
    <t>Mua</t>
  </si>
  <si>
    <t>Muainuku</t>
  </si>
  <si>
    <t>Muani</t>
  </si>
  <si>
    <t>Nabuniika</t>
  </si>
  <si>
    <t>Nacavanadi</t>
  </si>
  <si>
    <t>Nacomoto</t>
  </si>
  <si>
    <t>Nacosari SDA</t>
  </si>
  <si>
    <t>Nadovu</t>
  </si>
  <si>
    <t>Nadrodro</t>
  </si>
  <si>
    <t>Nagadro</t>
  </si>
  <si>
    <t>Naibalebale</t>
  </si>
  <si>
    <t>Naioti</t>
  </si>
  <si>
    <t>Naisoqoloa</t>
  </si>
  <si>
    <t>Naituvatuva</t>
  </si>
  <si>
    <t>Naivakarauniniu</t>
  </si>
  <si>
    <t>Naivimagimagi</t>
  </si>
  <si>
    <t>Naivinivini</t>
  </si>
  <si>
    <t>Nakaugasele</t>
  </si>
  <si>
    <t>Nakobuna</t>
  </si>
  <si>
    <t>Nakoro</t>
  </si>
  <si>
    <t>Nakoronawa</t>
  </si>
  <si>
    <t>Nalotu</t>
  </si>
  <si>
    <t>Namajiu</t>
  </si>
  <si>
    <t>Namanusa</t>
  </si>
  <si>
    <t>Namara</t>
  </si>
  <si>
    <t>Namokamoka</t>
  </si>
  <si>
    <t>Namoli</t>
  </si>
  <si>
    <t>Namuanaira</t>
  </si>
  <si>
    <t>Naovuaka</t>
  </si>
  <si>
    <t>Naqala</t>
  </si>
  <si>
    <t>Naqalotu</t>
  </si>
  <si>
    <t>Naqeledamudamu</t>
  </si>
  <si>
    <t>Narikoso</t>
  </si>
  <si>
    <t>Nasama</t>
  </si>
  <si>
    <t>Nasegai</t>
  </si>
  <si>
    <t>Nasesava</t>
  </si>
  <si>
    <t>Nasoata</t>
  </si>
  <si>
    <t>Nasomo</t>
  </si>
  <si>
    <t>Natauloa</t>
  </si>
  <si>
    <t>Natubagunu</t>
  </si>
  <si>
    <t>Natumua</t>
  </si>
  <si>
    <t>Natuvu</t>
  </si>
  <si>
    <t>Nauciwai</t>
  </si>
  <si>
    <t>Naunu</t>
  </si>
  <si>
    <t>Navasa</t>
  </si>
  <si>
    <t>Navuatu</t>
  </si>
  <si>
    <t>Navukailagi</t>
  </si>
  <si>
    <t>Nawatia</t>
  </si>
  <si>
    <t>Niubasaga</t>
  </si>
  <si>
    <t>Niudua</t>
  </si>
  <si>
    <t>Noavatu</t>
  </si>
  <si>
    <t>Nosonoso</t>
  </si>
  <si>
    <t>Nubu</t>
  </si>
  <si>
    <t>Nukubalavu</t>
  </si>
  <si>
    <t>Nukuloa</t>
  </si>
  <si>
    <t>Nukuloaloa</t>
  </si>
  <si>
    <t>Nukumatai</t>
  </si>
  <si>
    <t>Nukunuku</t>
  </si>
  <si>
    <t>Nukuvou</t>
  </si>
  <si>
    <t>Qaliira</t>
  </si>
  <si>
    <t>Qalikarua</t>
  </si>
  <si>
    <t>Qara</t>
  </si>
  <si>
    <t>Qarani</t>
  </si>
  <si>
    <t>Raviravi</t>
  </si>
  <si>
    <t>Sailoama</t>
  </si>
  <si>
    <t>Savuna</t>
  </si>
  <si>
    <t>Sawaieke</t>
  </si>
  <si>
    <t>Sinuda</t>
  </si>
  <si>
    <t>Sogosevou</t>
  </si>
  <si>
    <t>Solodamu</t>
  </si>
  <si>
    <t>Solotavui</t>
  </si>
  <si>
    <t>Solotina</t>
  </si>
  <si>
    <t>Somosomo</t>
  </si>
  <si>
    <t>Tabuya</t>
  </si>
  <si>
    <t>Talaulia</t>
  </si>
  <si>
    <t>Tawava</t>
  </si>
  <si>
    <t>Tiliva</t>
  </si>
  <si>
    <t>Tiroivunivau</t>
  </si>
  <si>
    <t>Tivi</t>
  </si>
  <si>
    <t>Tota</t>
  </si>
  <si>
    <t>Tovulailai</t>
  </si>
  <si>
    <t>Tukuta</t>
  </si>
  <si>
    <t>Tuvuca</t>
  </si>
  <si>
    <t>Ucuicawaqai</t>
  </si>
  <si>
    <t>Urata</t>
  </si>
  <si>
    <t>Vabea</t>
  </si>
  <si>
    <t>Vacaleya</t>
  </si>
  <si>
    <t>Vadravadra</t>
  </si>
  <si>
    <t>Vagalalo</t>
  </si>
  <si>
    <t>Vanuaso</t>
  </si>
  <si>
    <t>varisi</t>
  </si>
  <si>
    <t>Vatu</t>
  </si>
  <si>
    <t>Vatuni</t>
  </si>
  <si>
    <t>Vatusonisoni</t>
  </si>
  <si>
    <t>Viro</t>
  </si>
  <si>
    <t>Vukavu</t>
  </si>
  <si>
    <t>Vurevure</t>
  </si>
  <si>
    <t>Vutuna</t>
  </si>
  <si>
    <t>Waidau</t>
  </si>
  <si>
    <t>Waidra</t>
  </si>
  <si>
    <t>Waidradranu</t>
  </si>
  <si>
    <t>Waidranu</t>
  </si>
  <si>
    <t>Waikucura</t>
  </si>
  <si>
    <t>Waima</t>
  </si>
  <si>
    <t>Wainaloka Anglican</t>
  </si>
  <si>
    <t>Wainikaculoa.</t>
  </si>
  <si>
    <t>Waisomo</t>
  </si>
  <si>
    <t>Waitaletale</t>
  </si>
  <si>
    <t>Waitoga</t>
  </si>
  <si>
    <t>Waivivia</t>
  </si>
  <si>
    <t>Wakanivutu</t>
  </si>
  <si>
    <t>Wakaya</t>
  </si>
  <si>
    <t>Wawa</t>
  </si>
  <si>
    <t>Yacata</t>
  </si>
  <si>
    <t>Yadua</t>
  </si>
  <si>
    <t>Yakita</t>
  </si>
  <si>
    <t>Yaro</t>
  </si>
  <si>
    <t>Yaroi</t>
  </si>
  <si>
    <t>Yavitu</t>
  </si>
  <si>
    <t>Yavu</t>
  </si>
  <si>
    <t>FJ0008</t>
  </si>
  <si>
    <t>FJ0021</t>
  </si>
  <si>
    <t>FJ0028</t>
  </si>
  <si>
    <t>FJ0043</t>
  </si>
  <si>
    <t>FJ0061</t>
  </si>
  <si>
    <t>FJ0064</t>
  </si>
  <si>
    <t>FJ0065</t>
  </si>
  <si>
    <t>FJ0069</t>
  </si>
  <si>
    <t>FJ0072</t>
  </si>
  <si>
    <t>FJ0076</t>
  </si>
  <si>
    <t>FJ0085</t>
  </si>
  <si>
    <t>FJ0086</t>
  </si>
  <si>
    <t>FJ0098</t>
  </si>
  <si>
    <t>FJ0099</t>
  </si>
  <si>
    <t>FJ0105</t>
  </si>
  <si>
    <t>FJ0113</t>
  </si>
  <si>
    <t>FJ0151</t>
  </si>
  <si>
    <t>FJ0166</t>
  </si>
  <si>
    <t>FJ0167</t>
  </si>
  <si>
    <t>FJ0174</t>
  </si>
  <si>
    <t>FJ0177</t>
  </si>
  <si>
    <t>FJ0182</t>
  </si>
  <si>
    <t>FJ0184</t>
  </si>
  <si>
    <t>FJ0187</t>
  </si>
  <si>
    <t>FJ0197</t>
  </si>
  <si>
    <t>FJ0198</t>
  </si>
  <si>
    <t>FJ0200</t>
  </si>
  <si>
    <t>FJ0210</t>
  </si>
  <si>
    <t>FJ0248</t>
  </si>
  <si>
    <t>FJ0265</t>
  </si>
  <si>
    <t>FJ0270</t>
  </si>
  <si>
    <t>FJ0273</t>
  </si>
  <si>
    <t>FJ0281</t>
  </si>
  <si>
    <t>FJ0284</t>
  </si>
  <si>
    <t>FJ0286</t>
  </si>
  <si>
    <t>FJ0288</t>
  </si>
  <si>
    <t>FJ0292</t>
  </si>
  <si>
    <t>FJ0293</t>
  </si>
  <si>
    <t>FJ0294</t>
  </si>
  <si>
    <t>FJ0295</t>
  </si>
  <si>
    <t>FJ0307</t>
  </si>
  <si>
    <t>FJ0309</t>
  </si>
  <si>
    <t>FJ0316</t>
  </si>
  <si>
    <t>FJ0317</t>
  </si>
  <si>
    <t>FJ0327</t>
  </si>
  <si>
    <t>FJ0335</t>
  </si>
  <si>
    <t>FJ0341</t>
  </si>
  <si>
    <t>FJ0346</t>
  </si>
  <si>
    <t>FJ0354</t>
  </si>
  <si>
    <t>FJ0358</t>
  </si>
  <si>
    <t>FJ0368</t>
  </si>
  <si>
    <t>FJ0377</t>
  </si>
  <si>
    <t>FJ0378</t>
  </si>
  <si>
    <t>FJ0380</t>
  </si>
  <si>
    <t>FJ0383</t>
  </si>
  <si>
    <t>FJ0384</t>
  </si>
  <si>
    <t>FJ0392</t>
  </si>
  <si>
    <t>FJ0400</t>
  </si>
  <si>
    <t>FJ0406</t>
  </si>
  <si>
    <t>FJ0408</t>
  </si>
  <si>
    <t>FJ0419</t>
  </si>
  <si>
    <t>FJ0461</t>
  </si>
  <si>
    <t>FJ0468</t>
  </si>
  <si>
    <t>FJ0473</t>
  </si>
  <si>
    <t>FJ0480</t>
  </si>
  <si>
    <t>FJ0481</t>
  </si>
  <si>
    <t>FJ0504</t>
  </si>
  <si>
    <t>FJ0517</t>
  </si>
  <si>
    <t>FJ0531</t>
  </si>
  <si>
    <t>FJ0544</t>
  </si>
  <si>
    <t>FJ0555</t>
  </si>
  <si>
    <t>FJ0556</t>
  </si>
  <si>
    <t>FJ0571</t>
  </si>
  <si>
    <t>FJ0576</t>
  </si>
  <si>
    <t>FJ0580</t>
  </si>
  <si>
    <t>FJ0584</t>
  </si>
  <si>
    <t>FJ0591</t>
  </si>
  <si>
    <t>FJ0593</t>
  </si>
  <si>
    <t>FJ0610</t>
  </si>
  <si>
    <t>FJ0623</t>
  </si>
  <si>
    <t>FJ0626</t>
  </si>
  <si>
    <t>FJ0627</t>
  </si>
  <si>
    <t>FJ0630</t>
  </si>
  <si>
    <t>FJ0654</t>
  </si>
  <si>
    <t>FJ0655</t>
  </si>
  <si>
    <t>FJ0659</t>
  </si>
  <si>
    <t>FJ0663</t>
  </si>
  <si>
    <t>FJ0666</t>
  </si>
  <si>
    <t>FJ0669</t>
  </si>
  <si>
    <t>FJ0685</t>
  </si>
  <si>
    <t>FJ0688</t>
  </si>
  <si>
    <t>FJ0697</t>
  </si>
  <si>
    <t>FJ0699</t>
  </si>
  <si>
    <t>FJ0716</t>
  </si>
  <si>
    <t>FJ0719</t>
  </si>
  <si>
    <t>FJ0721</t>
  </si>
  <si>
    <t>FJ0729</t>
  </si>
  <si>
    <t>FJ0742</t>
  </si>
  <si>
    <t>FJ0754</t>
  </si>
  <si>
    <t>FJ0764</t>
  </si>
  <si>
    <t>FJ0775</t>
  </si>
  <si>
    <t>FJ0780</t>
  </si>
  <si>
    <t>FJ0784</t>
  </si>
  <si>
    <t>FJ0799</t>
  </si>
  <si>
    <t>FJ0803</t>
  </si>
  <si>
    <t>FJ0818</t>
  </si>
  <si>
    <t>FJ0830</t>
  </si>
  <si>
    <t>FJ0838</t>
  </si>
  <si>
    <t>FJ0839</t>
  </si>
  <si>
    <t>FJ0840</t>
  </si>
  <si>
    <t>FJ0847</t>
  </si>
  <si>
    <t>FJ0848</t>
  </si>
  <si>
    <t>FJ0851</t>
  </si>
  <si>
    <t>FJ0854</t>
  </si>
  <si>
    <t>FJ0856</t>
  </si>
  <si>
    <t>FJ0879</t>
  </si>
  <si>
    <t>FJ0907</t>
  </si>
  <si>
    <t>FJ0909</t>
  </si>
  <si>
    <t>FJ0942</t>
  </si>
  <si>
    <t>FJ0955</t>
  </si>
  <si>
    <t>FJ0956</t>
  </si>
  <si>
    <t>FJ0961</t>
  </si>
  <si>
    <t>FJ0963</t>
  </si>
  <si>
    <t>FJ0966</t>
  </si>
  <si>
    <t>FJ0974</t>
  </si>
  <si>
    <t>FJ0978</t>
  </si>
  <si>
    <t>FJ0983</t>
  </si>
  <si>
    <t>FJ0984</t>
  </si>
  <si>
    <t>FJ0985</t>
  </si>
  <si>
    <t>FJ0988</t>
  </si>
  <si>
    <t>FJ0995</t>
  </si>
  <si>
    <t>FJ0997</t>
  </si>
  <si>
    <t>FJ1004</t>
  </si>
  <si>
    <t>FJ1005</t>
  </si>
  <si>
    <t>FJ1010</t>
  </si>
  <si>
    <t>FJ1011</t>
  </si>
  <si>
    <t>FJ1031</t>
  </si>
  <si>
    <t>FJ1034</t>
  </si>
  <si>
    <t>FJ1045</t>
  </si>
  <si>
    <t>FJ1059</t>
  </si>
  <si>
    <t>FJ1071</t>
  </si>
  <si>
    <t>FJ1086</t>
  </si>
  <si>
    <t>FJ1093</t>
  </si>
  <si>
    <t>FJ1107</t>
  </si>
  <si>
    <t>FJ1111</t>
  </si>
  <si>
    <t>FJ1115</t>
  </si>
  <si>
    <t>FJ1117</t>
  </si>
  <si>
    <t>FJ1118</t>
  </si>
  <si>
    <t>FJ1119</t>
  </si>
  <si>
    <t>FJ1122</t>
  </si>
  <si>
    <t>FJ1127</t>
  </si>
  <si>
    <t>FJ1146</t>
  </si>
  <si>
    <t>FJ1155</t>
  </si>
  <si>
    <t>FJ1160</t>
  </si>
  <si>
    <t>FJ1178</t>
  </si>
  <si>
    <t>FJ1183</t>
  </si>
  <si>
    <t>FJ1185</t>
  </si>
  <si>
    <t>FJ1187</t>
  </si>
  <si>
    <t>FJ1188</t>
  </si>
  <si>
    <t>FJ1208</t>
  </si>
  <si>
    <t>FJ1211</t>
  </si>
  <si>
    <t>FJ1222</t>
  </si>
  <si>
    <t>FJ1227</t>
  </si>
  <si>
    <t>FJ1228</t>
  </si>
  <si>
    <t>FJ1238</t>
  </si>
  <si>
    <t>FJ1240</t>
  </si>
  <si>
    <t>FJ1242</t>
  </si>
  <si>
    <t>FJ1246</t>
  </si>
  <si>
    <t>FJ1248</t>
  </si>
  <si>
    <t>FJ1263</t>
  </si>
  <si>
    <t>FJ1269</t>
  </si>
  <si>
    <t>FJ1270</t>
  </si>
  <si>
    <t>FJ1273</t>
  </si>
  <si>
    <t>FJ1275</t>
  </si>
  <si>
    <t>FJ1296</t>
  </si>
  <si>
    <t>FJ1300</t>
  </si>
  <si>
    <t>FJ1329</t>
  </si>
  <si>
    <t>FJ1334</t>
  </si>
  <si>
    <t>FJ1350</t>
  </si>
  <si>
    <t>FJ1360</t>
  </si>
  <si>
    <t>FJ1397</t>
  </si>
  <si>
    <t>FJ1403</t>
  </si>
  <si>
    <t>FJ1422</t>
  </si>
  <si>
    <t>FJ1424</t>
  </si>
  <si>
    <t>FJ1427</t>
  </si>
  <si>
    <t>FJ1428</t>
  </si>
  <si>
    <t>FJ1441</t>
  </si>
  <si>
    <t>FJ1445</t>
  </si>
  <si>
    <t>FJ1447</t>
  </si>
  <si>
    <t>FJ1448</t>
  </si>
  <si>
    <t>FJ1454</t>
  </si>
  <si>
    <t>FJ1460</t>
  </si>
  <si>
    <t>FJ1468</t>
  </si>
  <si>
    <t>FJ1479</t>
  </si>
  <si>
    <t>FJ1490</t>
  </si>
  <si>
    <t>FJ1517</t>
  </si>
  <si>
    <t>FJ1518</t>
  </si>
  <si>
    <t>FJ1519</t>
  </si>
  <si>
    <t>FJ1521</t>
  </si>
  <si>
    <t>FJ1523</t>
  </si>
  <si>
    <t>FJ1527</t>
  </si>
  <si>
    <t>FJ1541</t>
  </si>
  <si>
    <t>FJ1542</t>
  </si>
  <si>
    <t>FJ1547</t>
  </si>
  <si>
    <t>FJ1553</t>
  </si>
  <si>
    <t>FJ1554</t>
  </si>
  <si>
    <t>FJ1558</t>
  </si>
  <si>
    <t>FJ1569</t>
  </si>
  <si>
    <t>FJ1571</t>
  </si>
  <si>
    <t>FJ1577</t>
  </si>
  <si>
    <t>FJ1578</t>
  </si>
  <si>
    <t>Aibong</t>
  </si>
  <si>
    <t>Bagaraki</t>
  </si>
  <si>
    <t>Bagasau</t>
  </si>
  <si>
    <t>Bagata</t>
  </si>
  <si>
    <t>Bainiose</t>
  </si>
  <si>
    <t>Bakau</t>
  </si>
  <si>
    <t>Baleyaganiga</t>
  </si>
  <si>
    <t>Bani</t>
  </si>
  <si>
    <t>Banikea</t>
  </si>
  <si>
    <t>Basaono</t>
  </si>
  <si>
    <t>Batinikama</t>
  </si>
  <si>
    <t>Batiniuciwai</t>
  </si>
  <si>
    <t>Biaicake</t>
  </si>
  <si>
    <t>Biaugunu</t>
  </si>
  <si>
    <t>Bikai</t>
  </si>
  <si>
    <t>Biula</t>
  </si>
  <si>
    <t>Buakonikai</t>
  </si>
  <si>
    <t>Bualailai</t>
  </si>
  <si>
    <t>Buavou</t>
  </si>
  <si>
    <t>Buca</t>
  </si>
  <si>
    <t>Bucaiyavu</t>
  </si>
  <si>
    <t>Bucalevu</t>
  </si>
  <si>
    <t>Bulu</t>
  </si>
  <si>
    <t>Buredamu</t>
  </si>
  <si>
    <t>Buresivo</t>
  </si>
  <si>
    <t>Cawadevo</t>
  </si>
  <si>
    <t>Cawa-i-Ra</t>
  </si>
  <si>
    <t>Cawaro</t>
  </si>
  <si>
    <t>Codreudreu</t>
  </si>
  <si>
    <t>Cogea</t>
  </si>
  <si>
    <t>Copra</t>
  </si>
  <si>
    <t>Cubuye</t>
  </si>
  <si>
    <t>Dakuniba</t>
  </si>
  <si>
    <t>Dalomo</t>
  </si>
  <si>
    <t>Dama</t>
  </si>
  <si>
    <t>Daria</t>
  </si>
  <si>
    <t>Daroko</t>
  </si>
  <si>
    <t>Dawa</t>
  </si>
  <si>
    <t>Dawara</t>
  </si>
  <si>
    <t>Delaikatoba</t>
  </si>
  <si>
    <t>Delaivadra</t>
  </si>
  <si>
    <t>Delaivatu</t>
  </si>
  <si>
    <t>Denimanu</t>
  </si>
  <si>
    <t>Dociu</t>
  </si>
  <si>
    <t>Dodotabua</t>
  </si>
  <si>
    <t>Dogoru</t>
  </si>
  <si>
    <t>Dramea</t>
  </si>
  <si>
    <t>Drano</t>
  </si>
  <si>
    <t>Draunivuga</t>
  </si>
  <si>
    <t>Drawa</t>
  </si>
  <si>
    <t>Drekeniwai</t>
  </si>
  <si>
    <t>Dreketilailai</t>
  </si>
  <si>
    <t>Driti</t>
  </si>
  <si>
    <t>Dromuninuku</t>
  </si>
  <si>
    <t>Eritabeta</t>
  </si>
  <si>
    <t>Gacisovivi</t>
  </si>
  <si>
    <t>Jerusalemi</t>
  </si>
  <si>
    <t>Kabulu</t>
  </si>
  <si>
    <t>Kanacea</t>
  </si>
  <si>
    <t>Karoko</t>
  </si>
  <si>
    <t>Kavula</t>
  </si>
  <si>
    <t>Kawakawasomo</t>
  </si>
  <si>
    <t>Kedra</t>
  </si>
  <si>
    <t>Keka</t>
  </si>
  <si>
    <t>Ketei</t>
  </si>
  <si>
    <t>Ketuketu</t>
  </si>
  <si>
    <t>Kilaka</t>
  </si>
  <si>
    <t>Kiobo</t>
  </si>
  <si>
    <t>Kocoma</t>
  </si>
  <si>
    <t>Koro ni Belo</t>
  </si>
  <si>
    <t>Koroinasolo</t>
  </si>
  <si>
    <t>Koroivonu</t>
  </si>
  <si>
    <t>Korokacivi</t>
  </si>
  <si>
    <t>Koronatoga</t>
  </si>
  <si>
    <t>Koronikoli</t>
  </si>
  <si>
    <t>Kororerega</t>
  </si>
  <si>
    <t>Korosi</t>
  </si>
  <si>
    <t>Korotasere</t>
  </si>
  <si>
    <t>Korovuli</t>
  </si>
  <si>
    <t>Korowaiwai</t>
  </si>
  <si>
    <t>Korowiri</t>
  </si>
  <si>
    <t>Kubuna</t>
  </si>
  <si>
    <t>Lagi</t>
  </si>
  <si>
    <t>Lali</t>
  </si>
  <si>
    <t>Laqere</t>
  </si>
  <si>
    <t>Lasi Lasi</t>
  </si>
  <si>
    <t>Lavena</t>
  </si>
  <si>
    <t>Lekutulevu</t>
  </si>
  <si>
    <t>Leya</t>
  </si>
  <si>
    <t>Loa</t>
  </si>
  <si>
    <t>Loboki</t>
  </si>
  <si>
    <t>Lomaniba</t>
  </si>
  <si>
    <t>Lomanibai</t>
  </si>
  <si>
    <t>Lovonidalo</t>
  </si>
  <si>
    <t>Lovoniqai</t>
  </si>
  <si>
    <t>Lovonivonu</t>
  </si>
  <si>
    <t>Lumiboso</t>
  </si>
  <si>
    <t>Lutukina</t>
  </si>
  <si>
    <t>Lutunabatina</t>
  </si>
  <si>
    <t>Luvuluvu</t>
  </si>
  <si>
    <t>Makolei</t>
  </si>
  <si>
    <t>Makomako</t>
  </si>
  <si>
    <t>Malake</t>
  </si>
  <si>
    <t>Manuduitagi</t>
  </si>
  <si>
    <t>Manukasi</t>
  </si>
  <si>
    <t>Maravu</t>
  </si>
  <si>
    <t>Masiraniqai</t>
  </si>
  <si>
    <t>Mataikoro</t>
  </si>
  <si>
    <t>Matainadoi</t>
  </si>
  <si>
    <t>Mataisolevu</t>
  </si>
  <si>
    <t>Matanadrawe</t>
  </si>
  <si>
    <t>Matanitana</t>
  </si>
  <si>
    <t>Mataniwai</t>
  </si>
  <si>
    <t>Matantubu</t>
  </si>
  <si>
    <t>Mataricagi</t>
  </si>
  <si>
    <t>Matei</t>
  </si>
  <si>
    <t>Moliwawa</t>
  </si>
  <si>
    <t>Moliyagaiwala</t>
  </si>
  <si>
    <t>Mouta</t>
  </si>
  <si>
    <t>Naba</t>
  </si>
  <si>
    <t>Nabaci</t>
  </si>
  <si>
    <t>Nabalebale</t>
  </si>
  <si>
    <t>Nabavatu</t>
  </si>
  <si>
    <t>Nabekavu</t>
  </si>
  <si>
    <t>Nabiti</t>
  </si>
  <si>
    <t>Nabogibogi</t>
  </si>
  <si>
    <t>Nabouono</t>
  </si>
  <si>
    <t>Nabubou</t>
  </si>
  <si>
    <t>Nabucalevu</t>
  </si>
  <si>
    <t>Nabukadogo</t>
  </si>
  <si>
    <t>Nabuni</t>
  </si>
  <si>
    <t>Nabutubutu</t>
  </si>
  <si>
    <t>Nacavaga</t>
  </si>
  <si>
    <t>Nacekoro</t>
  </si>
  <si>
    <t>Nacereyaga</t>
  </si>
  <si>
    <t>Nacula</t>
  </si>
  <si>
    <t>Nadamole</t>
  </si>
  <si>
    <t>Nadavaci</t>
  </si>
  <si>
    <t>Nadawata</t>
  </si>
  <si>
    <t>Nadilo</t>
  </si>
  <si>
    <t>Nadivakarua</t>
  </si>
  <si>
    <t>Nadogo</t>
  </si>
  <si>
    <t>Nadua</t>
  </si>
  <si>
    <t>Nagadoa</t>
  </si>
  <si>
    <t>Nagasauva</t>
  </si>
  <si>
    <t>Nagigi</t>
  </si>
  <si>
    <t>Nagilanimoto</t>
  </si>
  <si>
    <t>Naidi</t>
  </si>
  <si>
    <t>Naikatolu</t>
  </si>
  <si>
    <t>Naikelikoso</t>
  </si>
  <si>
    <t>Nailou</t>
  </si>
  <si>
    <t>Nainaci</t>
  </si>
  <si>
    <t>Nainima</t>
  </si>
  <si>
    <t>Naiqaqi</t>
  </si>
  <si>
    <t>Naiviivi</t>
  </si>
  <si>
    <t>Naivimoli</t>
  </si>
  <si>
    <t>Nakalavo</t>
  </si>
  <si>
    <t>Nakama</t>
  </si>
  <si>
    <t>Nakanakana</t>
  </si>
  <si>
    <t>Nakarabo</t>
  </si>
  <si>
    <t>Nakasa</t>
  </si>
  <si>
    <t>Nakavika</t>
  </si>
  <si>
    <t>Nakawaga</t>
  </si>
  <si>
    <t>Nakawakawa</t>
  </si>
  <si>
    <t>Naketekete</t>
  </si>
  <si>
    <t>Nakobo</t>
  </si>
  <si>
    <t>Nakoso</t>
  </si>
  <si>
    <t>Nakuku</t>
  </si>
  <si>
    <t>Nalemo</t>
  </si>
  <si>
    <t>Nalewale</t>
  </si>
  <si>
    <t>Naloaloa</t>
  </si>
  <si>
    <t>Nalucu</t>
  </si>
  <si>
    <t>Namatadogo</t>
  </si>
  <si>
    <t>Namotuatoga</t>
  </si>
  <si>
    <t>Namuavoivoi</t>
  </si>
  <si>
    <t>Namukalau</t>
  </si>
  <si>
    <t>Nanivuda</t>
  </si>
  <si>
    <t>Nantoi</t>
  </si>
  <si>
    <t>Nanuca</t>
  </si>
  <si>
    <t>Naocobele</t>
  </si>
  <si>
    <t>Naqai</t>
  </si>
  <si>
    <t>Naqaiqai</t>
  </si>
  <si>
    <t>Naqara</t>
  </si>
  <si>
    <t>Naqaravutu</t>
  </si>
  <si>
    <t>Naqilai</t>
  </si>
  <si>
    <t>Naqumu</t>
  </si>
  <si>
    <t>Narara</t>
  </si>
  <si>
    <t>Naravuka</t>
  </si>
  <si>
    <t>Naruwai</t>
  </si>
  <si>
    <t>Nasagale</t>
  </si>
  <si>
    <t>Nasaivua</t>
  </si>
  <si>
    <t>Nasalia</t>
  </si>
  <si>
    <t>Nasamu</t>
  </si>
  <si>
    <t>Nasaqa</t>
  </si>
  <si>
    <t>Nasarawaqa</t>
  </si>
  <si>
    <t>Nasasa</t>
  </si>
  <si>
    <t>Nasawana</t>
  </si>
  <si>
    <t>Nasea</t>
  </si>
  <si>
    <t>Nasealevu</t>
  </si>
  <si>
    <t>Naselesele</t>
  </si>
  <si>
    <t>Nasese</t>
  </si>
  <si>
    <t>Nasi</t>
  </si>
  <si>
    <t>Nasigasiga</t>
  </si>
  <si>
    <t>Nasimasima</t>
  </si>
  <si>
    <t>Nasolo</t>
  </si>
  <si>
    <t>Nasovivi</t>
  </si>
  <si>
    <t>Nasuva</t>
  </si>
  <si>
    <t>Natakea</t>
  </si>
  <si>
    <t>Natasa</t>
  </si>
  <si>
    <t>Natekateka</t>
  </si>
  <si>
    <t>Natewa</t>
  </si>
  <si>
    <t>Natovatu</t>
  </si>
  <si>
    <t>Natua</t>
  </si>
  <si>
    <t>Naua</t>
  </si>
  <si>
    <t>Naula</t>
  </si>
  <si>
    <t>Nautomaliva</t>
  </si>
  <si>
    <t>Nautovi</t>
  </si>
  <si>
    <t>Navai</t>
  </si>
  <si>
    <t>Navakacoa</t>
  </si>
  <si>
    <t>Navakaka</t>
  </si>
  <si>
    <t>Navakasali</t>
  </si>
  <si>
    <t>Navakasobu</t>
  </si>
  <si>
    <t>Navakawau</t>
  </si>
  <si>
    <t>Navakuru</t>
  </si>
  <si>
    <t>Navatu</t>
  </si>
  <si>
    <t>Navatuosooso</t>
  </si>
  <si>
    <t>Navere</t>
  </si>
  <si>
    <t>Navesidrua</t>
  </si>
  <si>
    <t>Navetau</t>
  </si>
  <si>
    <t>Naviavia</t>
  </si>
  <si>
    <t>Navidamu</t>
  </si>
  <si>
    <t>Navisei</t>
  </si>
  <si>
    <t>Navolivoli</t>
  </si>
  <si>
    <t>Navukebuli</t>
  </si>
  <si>
    <t>Navunicagicagi</t>
  </si>
  <si>
    <t>Navunievu</t>
  </si>
  <si>
    <t>Navutua</t>
  </si>
  <si>
    <t>Navutuvutu</t>
  </si>
  <si>
    <t>Nawaca</t>
  </si>
  <si>
    <t>Nawaido</t>
  </si>
  <si>
    <t>Nawailevu</t>
  </si>
  <si>
    <t>Nawainiyako</t>
  </si>
  <si>
    <t>Nawaisomo</t>
  </si>
  <si>
    <t>Naweni</t>
  </si>
  <si>
    <t>Nawi</t>
  </si>
  <si>
    <t>Nayalalevu</t>
  </si>
  <si>
    <t>Nayarabale</t>
  </si>
  <si>
    <t>Nayarailagi</t>
  </si>
  <si>
    <t>Nayaroyaro</t>
  </si>
  <si>
    <t>Niubalavu</t>
  </si>
  <si>
    <t>Niurua</t>
  </si>
  <si>
    <t>Niutu</t>
  </si>
  <si>
    <t>Niuwa</t>
  </si>
  <si>
    <t>Ntaku</t>
  </si>
  <si>
    <t>Nubunicibi</t>
  </si>
  <si>
    <t>Nubunikavula</t>
  </si>
  <si>
    <t>Nukudamu</t>
  </si>
  <si>
    <t>Nukudrasi</t>
  </si>
  <si>
    <t>Nukuni</t>
  </si>
  <si>
    <t>Olosara</t>
  </si>
  <si>
    <t>Pagai</t>
  </si>
  <si>
    <t>Petra</t>
  </si>
  <si>
    <t>Qaloyaga</t>
  </si>
  <si>
    <t>Qaranibali</t>
  </si>
  <si>
    <t>Qaranisisi</t>
  </si>
  <si>
    <t>Qaranivai</t>
  </si>
  <si>
    <t>Qarawalu</t>
  </si>
  <si>
    <t>Qeledamu</t>
  </si>
  <si>
    <t>Qeleni</t>
  </si>
  <si>
    <t>Qeleni Road</t>
  </si>
  <si>
    <t>Qelewara</t>
  </si>
  <si>
    <t>Qereqere</t>
  </si>
  <si>
    <t>Qocavula</t>
  </si>
  <si>
    <t>Qovu</t>
  </si>
  <si>
    <t>Ranivau</t>
  </si>
  <si>
    <t>Rauriko</t>
  </si>
  <si>
    <t>Rava</t>
  </si>
  <si>
    <t>Ravita</t>
  </si>
  <si>
    <t>Ravuka</t>
  </si>
  <si>
    <t>Ruaruavesi</t>
  </si>
  <si>
    <t>Rukuruku</t>
  </si>
  <si>
    <t>Saioni</t>
  </si>
  <si>
    <t>Salevukoso</t>
  </si>
  <si>
    <t>Salia</t>
  </si>
  <si>
    <t>Salialevu</t>
  </si>
  <si>
    <t>Saolo</t>
  </si>
  <si>
    <t>Sarava</t>
  </si>
  <si>
    <t>Saroni</t>
  </si>
  <si>
    <t>Satulaki</t>
  </si>
  <si>
    <t>Savarekareka</t>
  </si>
  <si>
    <t>Savudrodro</t>
  </si>
  <si>
    <t>Savusavu</t>
  </si>
  <si>
    <t>Savusavuitaga</t>
  </si>
  <si>
    <t>Sawana</t>
  </si>
  <si>
    <t>SDA</t>
  </si>
  <si>
    <t>Seavaci</t>
  </si>
  <si>
    <t>Sese</t>
  </si>
  <si>
    <t>Seseniua</t>
  </si>
  <si>
    <t>Silivakatini</t>
  </si>
  <si>
    <t>Soa</t>
  </si>
  <si>
    <t>Sogobiau</t>
  </si>
  <si>
    <t>Soisoi</t>
  </si>
  <si>
    <t>Somalia</t>
  </si>
  <si>
    <t>Somo Somo</t>
  </si>
  <si>
    <t>Suweni</t>
  </si>
  <si>
    <t>Tabakau</t>
  </si>
  <si>
    <t>Tabaqio</t>
  </si>
  <si>
    <t>Tabia</t>
  </si>
  <si>
    <t>Tabiang</t>
  </si>
  <si>
    <t>Tabulotu</t>
  </si>
  <si>
    <t>Tabwewa</t>
  </si>
  <si>
    <t>Tabwewa Mean</t>
  </si>
  <si>
    <t>Tacilevu</t>
  </si>
  <si>
    <t>Tadewa</t>
  </si>
  <si>
    <t>Talaleka</t>
  </si>
  <si>
    <t>Tambarei</t>
  </si>
  <si>
    <t>Tavasi</t>
  </si>
  <si>
    <t>Tavulomo</t>
  </si>
  <si>
    <t>Tawake</t>
  </si>
  <si>
    <t>Togaveti</t>
  </si>
  <si>
    <t>Togo</t>
  </si>
  <si>
    <t>Tomu</t>
  </si>
  <si>
    <t>Tukavesi</t>
  </si>
  <si>
    <t>Udurara</t>
  </si>
  <si>
    <t>Uma</t>
  </si>
  <si>
    <t>Vacala</t>
  </si>
  <si>
    <t>Vagani</t>
  </si>
  <si>
    <t>Vakativa</t>
  </si>
  <si>
    <t>Valesavu</t>
  </si>
  <si>
    <t>Valetokoni</t>
  </si>
  <si>
    <t>Valovoni</t>
  </si>
  <si>
    <t>Vanuakumi</t>
  </si>
  <si>
    <t>Vanuavou</t>
  </si>
  <si>
    <t>Vatubogi</t>
  </si>
  <si>
    <t>Vatudamu</t>
  </si>
  <si>
    <t>Vatudiriniu</t>
  </si>
  <si>
    <t>Vatudovia</t>
  </si>
  <si>
    <t>Vatukaroa</t>
  </si>
  <si>
    <t>Vatukuca</t>
  </si>
  <si>
    <t>Vatuloaloa</t>
  </si>
  <si>
    <t>Vaturamulo</t>
  </si>
  <si>
    <t>Vatureba</t>
  </si>
  <si>
    <t>Vatutekevi</t>
  </si>
  <si>
    <t>Vatuvonu</t>
  </si>
  <si>
    <t>Vatuvula</t>
  </si>
  <si>
    <t>Veidomoni</t>
  </si>
  <si>
    <t>Vetaua</t>
  </si>
  <si>
    <t>Viani</t>
  </si>
  <si>
    <t>Vidawa</t>
  </si>
  <si>
    <t>Visoqo</t>
  </si>
  <si>
    <t>Vitina</t>
  </si>
  <si>
    <t>Vivili</t>
  </si>
  <si>
    <t>Voloca</t>
  </si>
  <si>
    <t>Vosasivo</t>
  </si>
  <si>
    <t>Vuadomo</t>
  </si>
  <si>
    <t>Vudibasoga</t>
  </si>
  <si>
    <t>Vugalei</t>
  </si>
  <si>
    <t>Vuinadi</t>
  </si>
  <si>
    <t>Vuinaqalutu</t>
  </si>
  <si>
    <t>Vuiraqilai</t>
  </si>
  <si>
    <t>Vuisavu</t>
  </si>
  <si>
    <t>Vunidamoli</t>
  </si>
  <si>
    <t>Vunidawa</t>
  </si>
  <si>
    <t>Vunidilo</t>
  </si>
  <si>
    <t>Vunidogoloa</t>
  </si>
  <si>
    <t>Vunidrala</t>
  </si>
  <si>
    <t>Vunikawakawa</t>
  </si>
  <si>
    <t>Vunikodi</t>
  </si>
  <si>
    <t>Vunikura</t>
  </si>
  <si>
    <t>Vunimakita</t>
  </si>
  <si>
    <t>Vunimale</t>
  </si>
  <si>
    <t>Vunimasimasi</t>
  </si>
  <si>
    <t>Vunimokosoi</t>
  </si>
  <si>
    <t>Vunimoli</t>
  </si>
  <si>
    <t>Vuniqalulu</t>
  </si>
  <si>
    <t>Vunisavisavi</t>
  </si>
  <si>
    <t>Vunisawana</t>
  </si>
  <si>
    <t>Vunisea</t>
  </si>
  <si>
    <t>Vunisikeci</t>
  </si>
  <si>
    <t>Vunitarawau</t>
  </si>
  <si>
    <t>Vunitiovu</t>
  </si>
  <si>
    <t>Vunivasa</t>
  </si>
  <si>
    <t>Vunivau</t>
  </si>
  <si>
    <t>Vunivau Indian</t>
  </si>
  <si>
    <t>Vunivere</t>
  </si>
  <si>
    <t>Vunivutu</t>
  </si>
  <si>
    <t>Vuniwai</t>
  </si>
  <si>
    <t>Vuniwaqa</t>
  </si>
  <si>
    <t>Vuniyaga</t>
  </si>
  <si>
    <t>Vusaratu</t>
  </si>
  <si>
    <t>Vutuni</t>
  </si>
  <si>
    <t>Wai</t>
  </si>
  <si>
    <t>Waidere</t>
  </si>
  <si>
    <t>Waiganama</t>
  </si>
  <si>
    <t>Waikisi</t>
  </si>
  <si>
    <t>Wailailai</t>
  </si>
  <si>
    <t>Wailele</t>
  </si>
  <si>
    <t>Waimacamaca</t>
  </si>
  <si>
    <t>Waimala</t>
  </si>
  <si>
    <t>Waimaqera</t>
  </si>
  <si>
    <t>Waimarua</t>
  </si>
  <si>
    <t>Wainidrua</t>
  </si>
  <si>
    <t>Wainigadru</t>
  </si>
  <si>
    <t>Wainivatu</t>
  </si>
  <si>
    <t>Wainivesi</t>
  </si>
  <si>
    <t>Wainivula</t>
  </si>
  <si>
    <t>Wairikai</t>
  </si>
  <si>
    <t>Wairiki</t>
  </si>
  <si>
    <t>Waisali</t>
  </si>
  <si>
    <t>Waisavu</t>
  </si>
  <si>
    <t>Waitabu</t>
  </si>
  <si>
    <t>Waivunia</t>
  </si>
  <si>
    <t>Waivure</t>
  </si>
  <si>
    <t>Waiwaqa</t>
  </si>
  <si>
    <t>Wakanilato</t>
  </si>
  <si>
    <t>Wasavulu</t>
  </si>
  <si>
    <t>Watukume</t>
  </si>
  <si>
    <t>Wavu</t>
  </si>
  <si>
    <t>Werekaba</t>
  </si>
  <si>
    <t>Wiwi</t>
  </si>
  <si>
    <t>Yagalevu</t>
  </si>
  <si>
    <t>Yalava-i-Cake</t>
  </si>
  <si>
    <t>Yaqaga</t>
  </si>
  <si>
    <t>Yaudigi</t>
  </si>
  <si>
    <t>Yauvula</t>
  </si>
  <si>
    <t>FJ0001</t>
  </si>
  <si>
    <t>FJ0005</t>
  </si>
  <si>
    <t>FJ0006</t>
  </si>
  <si>
    <t>FJ0007</t>
  </si>
  <si>
    <t>FJ0009</t>
  </si>
  <si>
    <t>FJ0011</t>
  </si>
  <si>
    <t>FJ0015</t>
  </si>
  <si>
    <t>FJ0016</t>
  </si>
  <si>
    <t>FJ0017</t>
  </si>
  <si>
    <t>FJ0023</t>
  </si>
  <si>
    <t>FJ0024</t>
  </si>
  <si>
    <t>FJ0025</t>
  </si>
  <si>
    <t>FJ0026</t>
  </si>
  <si>
    <t>FJ0027</t>
  </si>
  <si>
    <t>FJ0035</t>
  </si>
  <si>
    <t>FJ0036</t>
  </si>
  <si>
    <t>FJ0037</t>
  </si>
  <si>
    <t>FJ0039</t>
  </si>
  <si>
    <t>FJ0042</t>
  </si>
  <si>
    <t>FJ0047</t>
  </si>
  <si>
    <t>FJ0048</t>
  </si>
  <si>
    <t>FJ0049</t>
  </si>
  <si>
    <t>FJ0050</t>
  </si>
  <si>
    <t>FJ0051</t>
  </si>
  <si>
    <t>FJ0053</t>
  </si>
  <si>
    <t>FJ0054</t>
  </si>
  <si>
    <t>FJ0055</t>
  </si>
  <si>
    <t>FJ0060</t>
  </si>
  <si>
    <t>FJ0063</t>
  </si>
  <si>
    <t>FJ0070</t>
  </si>
  <si>
    <t>FJ0071</t>
  </si>
  <si>
    <t>FJ0081</t>
  </si>
  <si>
    <t>FJ0082</t>
  </si>
  <si>
    <t>FJ0083</t>
  </si>
  <si>
    <t>FJ0084</t>
  </si>
  <si>
    <t>FJ0087</t>
  </si>
  <si>
    <t>FJ0090</t>
  </si>
  <si>
    <t>FJ0091</t>
  </si>
  <si>
    <t>FJ0093</t>
  </si>
  <si>
    <t>FJ0094</t>
  </si>
  <si>
    <t>FJ0107</t>
  </si>
  <si>
    <t>FJ0108</t>
  </si>
  <si>
    <t>FJ0109</t>
  </si>
  <si>
    <t>FJ0110</t>
  </si>
  <si>
    <t>FJ0111</t>
  </si>
  <si>
    <t>FJ0115</t>
  </si>
  <si>
    <t>FJ0116</t>
  </si>
  <si>
    <t>FJ0120</t>
  </si>
  <si>
    <t>FJ0122</t>
  </si>
  <si>
    <t>FJ0123</t>
  </si>
  <si>
    <t>FJ0126</t>
  </si>
  <si>
    <t>FJ0127</t>
  </si>
  <si>
    <t>FJ0128</t>
  </si>
  <si>
    <t>FJ0130</t>
  </si>
  <si>
    <t>FJ0131</t>
  </si>
  <si>
    <t>FJ0137</t>
  </si>
  <si>
    <t>FJ0139</t>
  </si>
  <si>
    <t>FJ0148</t>
  </si>
  <si>
    <t>FJ0153</t>
  </si>
  <si>
    <t>FJ0156</t>
  </si>
  <si>
    <t>FJ0158</t>
  </si>
  <si>
    <t>FJ0159</t>
  </si>
  <si>
    <t>FJ0161</t>
  </si>
  <si>
    <t>FJ0162</t>
  </si>
  <si>
    <t>FJ0164</t>
  </si>
  <si>
    <t>FJ0165</t>
  </si>
  <si>
    <t>FJ0171</t>
  </si>
  <si>
    <t>FJ0173</t>
  </si>
  <si>
    <t>FJ0175</t>
  </si>
  <si>
    <t>FJ0181</t>
  </si>
  <si>
    <t>FJ0186</t>
  </si>
  <si>
    <t>FJ0188</t>
  </si>
  <si>
    <t>FJ0193</t>
  </si>
  <si>
    <t>FJ0194</t>
  </si>
  <si>
    <t>FJ0205</t>
  </si>
  <si>
    <t>FJ0208</t>
  </si>
  <si>
    <t>FJ0211</t>
  </si>
  <si>
    <t>FJ0212</t>
  </si>
  <si>
    <t>FJ0214</t>
  </si>
  <si>
    <t>FJ0216</t>
  </si>
  <si>
    <t>FJ0219</t>
  </si>
  <si>
    <t>FJ0223</t>
  </si>
  <si>
    <t>FJ0224</t>
  </si>
  <si>
    <t>FJ0225</t>
  </si>
  <si>
    <t>FJ0226</t>
  </si>
  <si>
    <t>FJ0229</t>
  </si>
  <si>
    <t>FJ0230</t>
  </si>
  <si>
    <t>FJ0233</t>
  </si>
  <si>
    <t>FJ0234</t>
  </si>
  <si>
    <t>FJ0237</t>
  </si>
  <si>
    <t>FJ0238</t>
  </si>
  <si>
    <t>FJ0239</t>
  </si>
  <si>
    <t>FJ0245</t>
  </si>
  <si>
    <t>FJ0246</t>
  </si>
  <si>
    <t>FJ0247</t>
  </si>
  <si>
    <t>FJ0251</t>
  </si>
  <si>
    <t>FJ0253</t>
  </si>
  <si>
    <t>FJ0255</t>
  </si>
  <si>
    <t>FJ0256</t>
  </si>
  <si>
    <t>FJ0258</t>
  </si>
  <si>
    <t>FJ0259</t>
  </si>
  <si>
    <t>FJ0263</t>
  </si>
  <si>
    <t>FJ0264</t>
  </si>
  <si>
    <t>FJ0266</t>
  </si>
  <si>
    <t>FJ0267</t>
  </si>
  <si>
    <t>FJ0269</t>
  </si>
  <si>
    <t>FJ0271</t>
  </si>
  <si>
    <t>FJ0276</t>
  </si>
  <si>
    <t>FJ0280</t>
  </si>
  <si>
    <t>FJ0283</t>
  </si>
  <si>
    <t>FJ0287</t>
  </si>
  <si>
    <t>FJ0290</t>
  </si>
  <si>
    <t>FJ0291</t>
  </si>
  <si>
    <t>FJ0298</t>
  </si>
  <si>
    <t>FJ0299</t>
  </si>
  <si>
    <t>FJ0312</t>
  </si>
  <si>
    <t>FJ0313</t>
  </si>
  <si>
    <t>FJ0314</t>
  </si>
  <si>
    <t>FJ0324</t>
  </si>
  <si>
    <t>FJ0325</t>
  </si>
  <si>
    <t>FJ0326</t>
  </si>
  <si>
    <t>FJ0328</t>
  </si>
  <si>
    <t>FJ0331</t>
  </si>
  <si>
    <t>FJ0332</t>
  </si>
  <si>
    <t>FJ0333</t>
  </si>
  <si>
    <t>FJ0336</t>
  </si>
  <si>
    <t>FJ0337</t>
  </si>
  <si>
    <t>FJ0339</t>
  </si>
  <si>
    <t>FJ0340</t>
  </si>
  <si>
    <t>FJ0344</t>
  </si>
  <si>
    <t>FJ0345</t>
  </si>
  <si>
    <t>FJ0348</t>
  </si>
  <si>
    <t>FJ0353</t>
  </si>
  <si>
    <t>FJ0361</t>
  </si>
  <si>
    <t>FJ0362</t>
  </si>
  <si>
    <t>FJ0363</t>
  </si>
  <si>
    <t>FJ0367</t>
  </si>
  <si>
    <t>FJ0370</t>
  </si>
  <si>
    <t>FJ0374</t>
  </si>
  <si>
    <t>FJ0375</t>
  </si>
  <si>
    <t>FJ0376</t>
  </si>
  <si>
    <t>FJ0379</t>
  </si>
  <si>
    <t>FJ0387</t>
  </si>
  <si>
    <t>FJ0404</t>
  </si>
  <si>
    <t>FJ0405</t>
  </si>
  <si>
    <t>FJ0412</t>
  </si>
  <si>
    <t>FJ0422</t>
  </si>
  <si>
    <t>FJ0424</t>
  </si>
  <si>
    <t>FJ0426</t>
  </si>
  <si>
    <t>FJ0428</t>
  </si>
  <si>
    <t>FJ0429</t>
  </si>
  <si>
    <t>FJ0430</t>
  </si>
  <si>
    <t>FJ0433</t>
  </si>
  <si>
    <t>FJ0435</t>
  </si>
  <si>
    <t>FJ0438</t>
  </si>
  <si>
    <t>FJ0443</t>
  </si>
  <si>
    <t>FJ0445</t>
  </si>
  <si>
    <t>FJ0446</t>
  </si>
  <si>
    <t>FJ0447</t>
  </si>
  <si>
    <t>FJ0452</t>
  </si>
  <si>
    <t>FJ0455</t>
  </si>
  <si>
    <t>FJ0456</t>
  </si>
  <si>
    <t>FJ0458</t>
  </si>
  <si>
    <t>FJ0465</t>
  </si>
  <si>
    <t>FJ0467</t>
  </si>
  <si>
    <t>FJ0470</t>
  </si>
  <si>
    <t>FJ0471</t>
  </si>
  <si>
    <t>FJ0472</t>
  </si>
  <si>
    <t>FJ0475</t>
  </si>
  <si>
    <t>FJ0476</t>
  </si>
  <si>
    <t>FJ0482</t>
  </si>
  <si>
    <t>FJ0483</t>
  </si>
  <si>
    <t>FJ0484</t>
  </si>
  <si>
    <t>FJ0488</t>
  </si>
  <si>
    <t>FJ0491</t>
  </si>
  <si>
    <t>FJ0494</t>
  </si>
  <si>
    <t>FJ0498</t>
  </si>
  <si>
    <t>FJ0499</t>
  </si>
  <si>
    <t>FJ0500</t>
  </si>
  <si>
    <t>FJ0506</t>
  </si>
  <si>
    <t>FJ0519</t>
  </si>
  <si>
    <t>FJ0520</t>
  </si>
  <si>
    <t>FJ0525</t>
  </si>
  <si>
    <t>FJ0530</t>
  </si>
  <si>
    <t>FJ0535</t>
  </si>
  <si>
    <t>FJ0536</t>
  </si>
  <si>
    <t>FJ0537</t>
  </si>
  <si>
    <t>FJ0546</t>
  </si>
  <si>
    <t>FJ0550</t>
  </si>
  <si>
    <t>FJ0554</t>
  </si>
  <si>
    <t>FJ0564</t>
  </si>
  <si>
    <t>FJ0569</t>
  </si>
  <si>
    <t>FJ0570</t>
  </si>
  <si>
    <t>FJ0572</t>
  </si>
  <si>
    <t>FJ0588</t>
  </si>
  <si>
    <t>FJ0592</t>
  </si>
  <si>
    <t>FJ0599</t>
  </si>
  <si>
    <t>FJ0603</t>
  </si>
  <si>
    <t>FJ0604</t>
  </si>
  <si>
    <t>FJ0606</t>
  </si>
  <si>
    <t>FJ0607</t>
  </si>
  <si>
    <t>FJ0608</t>
  </si>
  <si>
    <t>FJ0613</t>
  </si>
  <si>
    <t>FJ0615</t>
  </si>
  <si>
    <t>FJ0616</t>
  </si>
  <si>
    <t>FJ0619</t>
  </si>
  <si>
    <t>FJ0622</t>
  </si>
  <si>
    <t>FJ0624</t>
  </si>
  <si>
    <t>FJ0625</t>
  </si>
  <si>
    <t>FJ0629</t>
  </si>
  <si>
    <t>FJ0631</t>
  </si>
  <si>
    <t>FJ0632</t>
  </si>
  <si>
    <t>FJ0635</t>
  </si>
  <si>
    <t>FJ0637</t>
  </si>
  <si>
    <t>FJ0638</t>
  </si>
  <si>
    <t>FJ0643</t>
  </si>
  <si>
    <t>FJ0646</t>
  </si>
  <si>
    <t>FJ0647</t>
  </si>
  <si>
    <t>FJ0651</t>
  </si>
  <si>
    <t>FJ0656</t>
  </si>
  <si>
    <t>FJ0662</t>
  </si>
  <si>
    <t>FJ0668</t>
  </si>
  <si>
    <t>FJ0674</t>
  </si>
  <si>
    <t>FJ0677</t>
  </si>
  <si>
    <t>FJ0687</t>
  </si>
  <si>
    <t>FJ0689</t>
  </si>
  <si>
    <t>FJ0690</t>
  </si>
  <si>
    <t>FJ0694</t>
  </si>
  <si>
    <t>FJ0700</t>
  </si>
  <si>
    <t>FJ0703</t>
  </si>
  <si>
    <t>FJ0705</t>
  </si>
  <si>
    <t>FJ0710</t>
  </si>
  <si>
    <t>FJ0712</t>
  </si>
  <si>
    <t>FJ0713</t>
  </si>
  <si>
    <t>FJ0715</t>
  </si>
  <si>
    <t>FJ0717</t>
  </si>
  <si>
    <t>FJ0718</t>
  </si>
  <si>
    <t>FJ0722</t>
  </si>
  <si>
    <t>FJ0724</t>
  </si>
  <si>
    <t>FJ0734</t>
  </si>
  <si>
    <t>FJ0736</t>
  </si>
  <si>
    <t>FJ0737</t>
  </si>
  <si>
    <t>FJ0740</t>
  </si>
  <si>
    <t>FJ0748</t>
  </si>
  <si>
    <t>FJ0750</t>
  </si>
  <si>
    <t>FJ0752</t>
  </si>
  <si>
    <t>FJ0753</t>
  </si>
  <si>
    <t>FJ0756</t>
  </si>
  <si>
    <t>FJ0757</t>
  </si>
  <si>
    <t>FJ0759</t>
  </si>
  <si>
    <t>FJ0761</t>
  </si>
  <si>
    <t>FJ0762</t>
  </si>
  <si>
    <t>FJ0763</t>
  </si>
  <si>
    <t>FJ0773</t>
  </si>
  <si>
    <t>FJ0774</t>
  </si>
  <si>
    <t>FJ0777</t>
  </si>
  <si>
    <t>FJ0778</t>
  </si>
  <si>
    <t>FJ0779</t>
  </si>
  <si>
    <t>FJ0782</t>
  </si>
  <si>
    <t>FJ0783</t>
  </si>
  <si>
    <t>FJ0785</t>
  </si>
  <si>
    <t>FJ0788</t>
  </si>
  <si>
    <t>FJ0790</t>
  </si>
  <si>
    <t>FJ0794</t>
  </si>
  <si>
    <t>FJ0795</t>
  </si>
  <si>
    <t>FJ0796</t>
  </si>
  <si>
    <t>FJ0802</t>
  </si>
  <si>
    <t>FJ0807</t>
  </si>
  <si>
    <t>FJ0810</t>
  </si>
  <si>
    <t>FJ0814</t>
  </si>
  <si>
    <t>FJ0817</t>
  </si>
  <si>
    <t>FJ0821</t>
  </si>
  <si>
    <t>FJ0822</t>
  </si>
  <si>
    <t>FJ0829</t>
  </si>
  <si>
    <t>FJ0834</t>
  </si>
  <si>
    <t>FJ0836</t>
  </si>
  <si>
    <t>FJ0837</t>
  </si>
  <si>
    <t>FJ0845</t>
  </si>
  <si>
    <t>FJ0846</t>
  </si>
  <si>
    <t>FJ0850</t>
  </si>
  <si>
    <t>FJ0852</t>
  </si>
  <si>
    <t>FJ0860</t>
  </si>
  <si>
    <t>FJ0861</t>
  </si>
  <si>
    <t>FJ0868</t>
  </si>
  <si>
    <t>FJ0869</t>
  </si>
  <si>
    <t>FJ0871</t>
  </si>
  <si>
    <t>FJ0872</t>
  </si>
  <si>
    <t>FJ0873</t>
  </si>
  <si>
    <t>FJ0874</t>
  </si>
  <si>
    <t>FJ0875</t>
  </si>
  <si>
    <t>FJ0876</t>
  </si>
  <si>
    <t>FJ0880</t>
  </si>
  <si>
    <t>FJ0881</t>
  </si>
  <si>
    <t>FJ0886</t>
  </si>
  <si>
    <t>FJ0889</t>
  </si>
  <si>
    <t>FJ0890</t>
  </si>
  <si>
    <t>FJ0891</t>
  </si>
  <si>
    <t>FJ0893</t>
  </si>
  <si>
    <t>FJ0895</t>
  </si>
  <si>
    <t>FJ0899</t>
  </si>
  <si>
    <t>FJ0904</t>
  </si>
  <si>
    <t>FJ0910</t>
  </si>
  <si>
    <t>FJ0911</t>
  </si>
  <si>
    <t>FJ0915</t>
  </si>
  <si>
    <t>FJ0922</t>
  </si>
  <si>
    <t>FJ0923</t>
  </si>
  <si>
    <t>FJ0927</t>
  </si>
  <si>
    <t>FJ0929</t>
  </si>
  <si>
    <t>FJ0930</t>
  </si>
  <si>
    <t>FJ0932</t>
  </si>
  <si>
    <t>FJ0933</t>
  </si>
  <si>
    <t>FJ0934</t>
  </si>
  <si>
    <t>FJ0936</t>
  </si>
  <si>
    <t>FJ0944</t>
  </si>
  <si>
    <t>FJ0945</t>
  </si>
  <si>
    <t>FJ0946</t>
  </si>
  <si>
    <t>FJ0947</t>
  </si>
  <si>
    <t>FJ0948</t>
  </si>
  <si>
    <t>FJ0949</t>
  </si>
  <si>
    <t>FJ0954</t>
  </si>
  <si>
    <t>FJ0957</t>
  </si>
  <si>
    <t>FJ0958</t>
  </si>
  <si>
    <t>FJ0959</t>
  </si>
  <si>
    <t>FJ0965</t>
  </si>
  <si>
    <t>FJ0967</t>
  </si>
  <si>
    <t>FJ0969</t>
  </si>
  <si>
    <t>FJ0970</t>
  </si>
  <si>
    <t>FJ0973</t>
  </si>
  <si>
    <t>FJ0976</t>
  </si>
  <si>
    <t>FJ0977</t>
  </si>
  <si>
    <t>FJ0979</t>
  </si>
  <si>
    <t>FJ0980</t>
  </si>
  <si>
    <t>FJ0986</t>
  </si>
  <si>
    <t>FJ0989</t>
  </si>
  <si>
    <t>FJ0999</t>
  </si>
  <si>
    <t>FJ1001</t>
  </si>
  <si>
    <t>FJ1003</t>
  </si>
  <si>
    <t>FJ1007</t>
  </si>
  <si>
    <t>FJ1012</t>
  </si>
  <si>
    <t>FJ1013</t>
  </si>
  <si>
    <t>FJ1014</t>
  </si>
  <si>
    <t>FJ1015</t>
  </si>
  <si>
    <t>FJ1018</t>
  </si>
  <si>
    <t>FJ1020</t>
  </si>
  <si>
    <t>FJ1021</t>
  </si>
  <si>
    <t>FJ1022</t>
  </si>
  <si>
    <t>FJ1023</t>
  </si>
  <si>
    <t>FJ1026</t>
  </si>
  <si>
    <t>FJ1028</t>
  </si>
  <si>
    <t>FJ1036</t>
  </si>
  <si>
    <t>FJ1041</t>
  </si>
  <si>
    <t>FJ1042</t>
  </si>
  <si>
    <t>FJ1043</t>
  </si>
  <si>
    <t>FJ1044</t>
  </si>
  <si>
    <t>FJ1046</t>
  </si>
  <si>
    <t>FJ1047</t>
  </si>
  <si>
    <t>FJ1049</t>
  </si>
  <si>
    <t>FJ1053</t>
  </si>
  <si>
    <t>FJ1054</t>
  </si>
  <si>
    <t>FJ1060</t>
  </si>
  <si>
    <t>FJ1061</t>
  </si>
  <si>
    <t>FJ1064</t>
  </si>
  <si>
    <t>FJ1065</t>
  </si>
  <si>
    <t>FJ1066</t>
  </si>
  <si>
    <t>FJ1067</t>
  </si>
  <si>
    <t>FJ1069</t>
  </si>
  <si>
    <t>FJ1070</t>
  </si>
  <si>
    <t>FJ1072</t>
  </si>
  <si>
    <t>FJ1073</t>
  </si>
  <si>
    <t>FJ1076</t>
  </si>
  <si>
    <t>FJ1077</t>
  </si>
  <si>
    <t>FJ1082</t>
  </si>
  <si>
    <t>FJ1085</t>
  </si>
  <si>
    <t>FJ1087</t>
  </si>
  <si>
    <t>FJ1090</t>
  </si>
  <si>
    <t>FJ1095</t>
  </si>
  <si>
    <t>FJ1096</t>
  </si>
  <si>
    <t>FJ1099</t>
  </si>
  <si>
    <t>FJ1100</t>
  </si>
  <si>
    <t>FJ1103</t>
  </si>
  <si>
    <t>FJ1104</t>
  </si>
  <si>
    <t>FJ1109</t>
  </si>
  <si>
    <t>FJ1112</t>
  </si>
  <si>
    <t>FJ1114</t>
  </si>
  <si>
    <t>FJ1116</t>
  </si>
  <si>
    <t>FJ1120</t>
  </si>
  <si>
    <t>FJ1121</t>
  </si>
  <si>
    <t>FJ1136</t>
  </si>
  <si>
    <t>FJ1137</t>
  </si>
  <si>
    <t>FJ1138</t>
  </si>
  <si>
    <t>FJ1139</t>
  </si>
  <si>
    <t>FJ1140</t>
  </si>
  <si>
    <t>FJ1141</t>
  </si>
  <si>
    <t>FJ1143</t>
  </si>
  <si>
    <t>FJ1147</t>
  </si>
  <si>
    <t>FJ1148</t>
  </si>
  <si>
    <t>FJ1151</t>
  </si>
  <si>
    <t>FJ1152</t>
  </si>
  <si>
    <t>FJ1159</t>
  </si>
  <si>
    <t>FJ1163</t>
  </si>
  <si>
    <t>FJ1167</t>
  </si>
  <si>
    <t>FJ1176</t>
  </si>
  <si>
    <t>FJ1179</t>
  </si>
  <si>
    <t>FJ1181</t>
  </si>
  <si>
    <t>FJ1184</t>
  </si>
  <si>
    <t>FJ1194</t>
  </si>
  <si>
    <t>FJ1197</t>
  </si>
  <si>
    <t>FJ1203</t>
  </si>
  <si>
    <t>FJ1221</t>
  </si>
  <si>
    <t>FJ1232</t>
  </si>
  <si>
    <t>FJ1235</t>
  </si>
  <si>
    <t>FJ1236</t>
  </si>
  <si>
    <t>FJ1237</t>
  </si>
  <si>
    <t>FJ1241</t>
  </si>
  <si>
    <t>FJ1249</t>
  </si>
  <si>
    <t>FJ1252</t>
  </si>
  <si>
    <t>FJ1254</t>
  </si>
  <si>
    <t>FJ1255</t>
  </si>
  <si>
    <t>FJ1256</t>
  </si>
  <si>
    <t>FJ1260</t>
  </si>
  <si>
    <t>FJ1265</t>
  </si>
  <si>
    <t>FJ1266</t>
  </si>
  <si>
    <t>FJ1267</t>
  </si>
  <si>
    <t>FJ1279</t>
  </si>
  <si>
    <t>FJ1281</t>
  </si>
  <si>
    <t>FJ1282</t>
  </si>
  <si>
    <t>FJ1283</t>
  </si>
  <si>
    <t>FJ1286</t>
  </si>
  <si>
    <t>FJ1289</t>
  </si>
  <si>
    <t>FJ1292</t>
  </si>
  <si>
    <t>FJ1293</t>
  </si>
  <si>
    <t>FJ1297</t>
  </si>
  <si>
    <t>FJ1298</t>
  </si>
  <si>
    <t>FJ1302</t>
  </si>
  <si>
    <t>FJ1305</t>
  </si>
  <si>
    <t>FJ1306</t>
  </si>
  <si>
    <t>FJ1309</t>
  </si>
  <si>
    <t>FJ1313</t>
  </si>
  <si>
    <t>FJ1324</t>
  </si>
  <si>
    <t>FJ1325</t>
  </si>
  <si>
    <t>FJ1326</t>
  </si>
  <si>
    <t>FJ1337</t>
  </si>
  <si>
    <t>FJ1339</t>
  </si>
  <si>
    <t>FJ1340</t>
  </si>
  <si>
    <t>FJ1342</t>
  </si>
  <si>
    <t>FJ1344</t>
  </si>
  <si>
    <t>FJ1349</t>
  </si>
  <si>
    <t>FJ1353</t>
  </si>
  <si>
    <t>FJ1354</t>
  </si>
  <si>
    <t>FJ1356</t>
  </si>
  <si>
    <t>FJ1357</t>
  </si>
  <si>
    <t>FJ1358</t>
  </si>
  <si>
    <t>FJ1359</t>
  </si>
  <si>
    <t>FJ1376</t>
  </si>
  <si>
    <t>FJ1378</t>
  </si>
  <si>
    <t>FJ1379</t>
  </si>
  <si>
    <t>FJ1380</t>
  </si>
  <si>
    <t>FJ1381</t>
  </si>
  <si>
    <t>FJ1383</t>
  </si>
  <si>
    <t>FJ1384</t>
  </si>
  <si>
    <t>FJ1385</t>
  </si>
  <si>
    <t>FJ1386</t>
  </si>
  <si>
    <t>FJ1387</t>
  </si>
  <si>
    <t>FJ1389</t>
  </si>
  <si>
    <t>FJ1390</t>
  </si>
  <si>
    <t>FJ1391</t>
  </si>
  <si>
    <t>FJ1393</t>
  </si>
  <si>
    <t>FJ1394</t>
  </si>
  <si>
    <t>FJ1395</t>
  </si>
  <si>
    <t>FJ1396</t>
  </si>
  <si>
    <t>FJ1399</t>
  </si>
  <si>
    <t>FJ1401</t>
  </si>
  <si>
    <t>FJ1402</t>
  </si>
  <si>
    <t>FJ1405</t>
  </si>
  <si>
    <t>FJ1406</t>
  </si>
  <si>
    <t>FJ1407</t>
  </si>
  <si>
    <t>FJ1408</t>
  </si>
  <si>
    <t>FJ1409</t>
  </si>
  <si>
    <t>FJ1414</t>
  </si>
  <si>
    <t>FJ1415</t>
  </si>
  <si>
    <t>FJ1417</t>
  </si>
  <si>
    <t>FJ1419</t>
  </si>
  <si>
    <t>FJ1426</t>
  </si>
  <si>
    <t>FJ1429</t>
  </si>
  <si>
    <t>FJ1431</t>
  </si>
  <si>
    <t>FJ1444</t>
  </si>
  <si>
    <t>FJ1449</t>
  </si>
  <si>
    <t>FJ1452</t>
  </si>
  <si>
    <t>FJ1455</t>
  </si>
  <si>
    <t>FJ1456</t>
  </si>
  <si>
    <t>FJ1458</t>
  </si>
  <si>
    <t>FJ1459</t>
  </si>
  <si>
    <t>FJ1469</t>
  </si>
  <si>
    <t>FJ1470</t>
  </si>
  <si>
    <t>FJ1472</t>
  </si>
  <si>
    <t>FJ1474</t>
  </si>
  <si>
    <t>FJ1487</t>
  </si>
  <si>
    <t>FJ1488</t>
  </si>
  <si>
    <t>FJ1498</t>
  </si>
  <si>
    <t>FJ1501</t>
  </si>
  <si>
    <t>FJ1504</t>
  </si>
  <si>
    <t>FJ1509</t>
  </si>
  <si>
    <t>FJ1510</t>
  </si>
  <si>
    <t>FJ1512</t>
  </si>
  <si>
    <t>FJ1514</t>
  </si>
  <si>
    <t>FJ1515</t>
  </si>
  <si>
    <t>FJ1520</t>
  </si>
  <si>
    <t>FJ1532</t>
  </si>
  <si>
    <t>FJ1534</t>
  </si>
  <si>
    <t>FJ1535</t>
  </si>
  <si>
    <t>FJ1536</t>
  </si>
  <si>
    <t>FJ1538</t>
  </si>
  <si>
    <t>FJ1540</t>
  </si>
  <si>
    <t>FJ1543</t>
  </si>
  <si>
    <t>FJ1544</t>
  </si>
  <si>
    <t>FJ1546</t>
  </si>
  <si>
    <t>FJ1551</t>
  </si>
  <si>
    <t>FJ1552</t>
  </si>
  <si>
    <t>FJ1557</t>
  </si>
  <si>
    <t>FJ1563</t>
  </si>
  <si>
    <t>FJ1567</t>
  </si>
  <si>
    <t>FJ1570</t>
  </si>
  <si>
    <t>FJ1573</t>
  </si>
  <si>
    <t>FJ1574</t>
  </si>
  <si>
    <t>FJ1575</t>
  </si>
  <si>
    <t>FJ1576</t>
  </si>
  <si>
    <t>Balenabelo</t>
  </si>
  <si>
    <t>Balevuto</t>
  </si>
  <si>
    <t>Barara</t>
  </si>
  <si>
    <t>Basala Estate</t>
  </si>
  <si>
    <t>Bavu</t>
  </si>
  <si>
    <t>Biausevu</t>
  </si>
  <si>
    <t>Bilalevu</t>
  </si>
  <si>
    <t>Bona</t>
  </si>
  <si>
    <t>Boutini</t>
  </si>
  <si>
    <t>Bukuya</t>
  </si>
  <si>
    <t>Burenikita</t>
  </si>
  <si>
    <t>Buro</t>
  </si>
  <si>
    <t>Buyabuya</t>
  </si>
  <si>
    <t>Ciri</t>
  </si>
  <si>
    <t>Cirisobu</t>
  </si>
  <si>
    <t>Colasi</t>
  </si>
  <si>
    <t>Delaiyadua</t>
  </si>
  <si>
    <t>Dogoloa</t>
  </si>
  <si>
    <t>Draiba</t>
  </si>
  <si>
    <t>Drala</t>
  </si>
  <si>
    <t>Dranyavutia</t>
  </si>
  <si>
    <t>Dratabu</t>
  </si>
  <si>
    <t>Drauniivi</t>
  </si>
  <si>
    <t>Drauniqili</t>
  </si>
  <si>
    <t>Dreke</t>
  </si>
  <si>
    <t>Edela</t>
  </si>
  <si>
    <t>Ellington</t>
  </si>
  <si>
    <t>Emuri</t>
  </si>
  <si>
    <t>Evere</t>
  </si>
  <si>
    <t>Gunu</t>
  </si>
  <si>
    <t>Halibu</t>
  </si>
  <si>
    <t>Kabisi</t>
  </si>
  <si>
    <t>Keiyasi</t>
  </si>
  <si>
    <t>Kerebula</t>
  </si>
  <si>
    <t>Kese</t>
  </si>
  <si>
    <t>Komave</t>
  </si>
  <si>
    <t>Koro No.1</t>
  </si>
  <si>
    <t>Korobebe</t>
  </si>
  <si>
    <t>Korohogo</t>
  </si>
  <si>
    <t>Korokula</t>
  </si>
  <si>
    <t>Koronisagana</t>
  </si>
  <si>
    <t>Koroqaqa</t>
  </si>
  <si>
    <t>Korotogo</t>
  </si>
  <si>
    <t>Korovuto</t>
  </si>
  <si>
    <t>Korowere</t>
  </si>
  <si>
    <t>Lase</t>
  </si>
  <si>
    <t>Laselase</t>
  </si>
  <si>
    <t>Lautoka</t>
  </si>
  <si>
    <t>Lauwaki</t>
  </si>
  <si>
    <t>Lewa</t>
  </si>
  <si>
    <t>Lololevu</t>
  </si>
  <si>
    <t>Lomalagi</t>
  </si>
  <si>
    <t>Lomalake</t>
  </si>
  <si>
    <t>Lomawai</t>
  </si>
  <si>
    <t>Lomolomo</t>
  </si>
  <si>
    <t>Loqa</t>
  </si>
  <si>
    <t>Loqi</t>
  </si>
  <si>
    <t>Malevu</t>
  </si>
  <si>
    <t>Marou</t>
  </si>
  <si>
    <t>Masimasi</t>
  </si>
  <si>
    <t>Matainananu</t>
  </si>
  <si>
    <t>Matanagata</t>
  </si>
  <si>
    <t>Matasevu</t>
  </si>
  <si>
    <t>Matawalu</t>
  </si>
  <si>
    <t>Matokana</t>
  </si>
  <si>
    <t>Mavua</t>
  </si>
  <si>
    <t>Midra</t>
  </si>
  <si>
    <t>Momi</t>
  </si>
  <si>
    <t>Muaira</t>
  </si>
  <si>
    <t>Muka</t>
  </si>
  <si>
    <t>Nabila</t>
  </si>
  <si>
    <t>Nabobobo</t>
  </si>
  <si>
    <t>Nabukadra</t>
  </si>
  <si>
    <t>Nacokula</t>
  </si>
  <si>
    <t>Nadala</t>
  </si>
  <si>
    <t>Nadavacia</t>
  </si>
  <si>
    <t>Nadelei</t>
  </si>
  <si>
    <t>Nadevo</t>
  </si>
  <si>
    <t>Nadrala</t>
  </si>
  <si>
    <t>Nadroumai</t>
  </si>
  <si>
    <t>Naduri</t>
  </si>
  <si>
    <t>Nadurumoli</t>
  </si>
  <si>
    <t>Naevuevu</t>
  </si>
  <si>
    <t>Nagado</t>
  </si>
  <si>
    <t>Nagalau</t>
  </si>
  <si>
    <t>Nagasau</t>
  </si>
  <si>
    <t>Nagivagiva</t>
  </si>
  <si>
    <t>Naharaga</t>
  </si>
  <si>
    <t>Nahiva</t>
  </si>
  <si>
    <t>Nahou</t>
  </si>
  <si>
    <t>Naidiri</t>
  </si>
  <si>
    <t>Nailaga</t>
  </si>
  <si>
    <t>Nailuva</t>
  </si>
  <si>
    <t>Naiyaca</t>
  </si>
  <si>
    <t>Nakabuta</t>
  </si>
  <si>
    <t>Nakasayaga</t>
  </si>
  <si>
    <t>Nakeba</t>
  </si>
  <si>
    <t>Nakito</t>
  </si>
  <si>
    <t>Nakubuwai</t>
  </si>
  <si>
    <t>Nalauwaki</t>
  </si>
  <si>
    <t>Nalebaleba</t>
  </si>
  <si>
    <t>Nalele</t>
  </si>
  <si>
    <t>Nalidi</t>
  </si>
  <si>
    <t>Nalidi Settlment</t>
  </si>
  <si>
    <t>Nalili</t>
  </si>
  <si>
    <t>Nalotawa</t>
  </si>
  <si>
    <t>Namacawa</t>
  </si>
  <si>
    <t>Namada</t>
  </si>
  <si>
    <t>Namalawai</t>
  </si>
  <si>
    <t>Namatadamu</t>
  </si>
  <si>
    <t>Namatakula</t>
  </si>
  <si>
    <t>Namunamu</t>
  </si>
  <si>
    <t>Namuriwai</t>
  </si>
  <si>
    <t>Nanoko</t>
  </si>
  <si>
    <t>Nanuku</t>
  </si>
  <si>
    <t>Naqele</t>
  </si>
  <si>
    <t>Naqelewai</t>
  </si>
  <si>
    <t>Narewa</t>
  </si>
  <si>
    <t>Nariri</t>
  </si>
  <si>
    <t>Naroro</t>
  </si>
  <si>
    <t>Naruyaruya</t>
  </si>
  <si>
    <t>Nasaucoko</t>
  </si>
  <si>
    <t>Nasautabu</t>
  </si>
  <si>
    <t>Nasivikoso</t>
  </si>
  <si>
    <t>Nasomottlement</t>
  </si>
  <si>
    <t>Nasovotava</t>
  </si>
  <si>
    <t>Nasukamai</t>
  </si>
  <si>
    <t>Natabua</t>
  </si>
  <si>
    <t>Natao</t>
  </si>
  <si>
    <t>Natawa</t>
  </si>
  <si>
    <t>Natia</t>
  </si>
  <si>
    <t>Natoka</t>
  </si>
  <si>
    <t>Natolevu</t>
  </si>
  <si>
    <t>Natunukuttlement</t>
  </si>
  <si>
    <t>Natutu</t>
  </si>
  <si>
    <t>Natuvatuvatu</t>
  </si>
  <si>
    <t>Natuvulevu</t>
  </si>
  <si>
    <t>Nauria</t>
  </si>
  <si>
    <t>Navadili</t>
  </si>
  <si>
    <t>Navaga</t>
  </si>
  <si>
    <t>Navala</t>
  </si>
  <si>
    <t>Navaqali</t>
  </si>
  <si>
    <t>Navause</t>
  </si>
  <si>
    <t>Navesau</t>
  </si>
  <si>
    <t>Navesi</t>
  </si>
  <si>
    <t>Naveyago</t>
  </si>
  <si>
    <t>Navilawa</t>
  </si>
  <si>
    <t>Navitilevu</t>
  </si>
  <si>
    <t>Navola</t>
  </si>
  <si>
    <t>Navovo</t>
  </si>
  <si>
    <t>Navuniyasi</t>
  </si>
  <si>
    <t>Nawaicavu</t>
  </si>
  <si>
    <t>Nawairabe</t>
  </si>
  <si>
    <t>Nawamagi</t>
  </si>
  <si>
    <t>Nawaqadamu</t>
  </si>
  <si>
    <t>Nawaqarua</t>
  </si>
  <si>
    <t>Nawavu</t>
  </si>
  <si>
    <t>Nayavutoka</t>
  </si>
  <si>
    <t>Nayawa</t>
  </si>
  <si>
    <t>Nayawe</t>
  </si>
  <si>
    <t>Newtown</t>
  </si>
  <si>
    <t>Niuyoke</t>
  </si>
  <si>
    <t>Nodaulau</t>
  </si>
  <si>
    <t>Notalolo</t>
  </si>
  <si>
    <t>Nubumakita</t>
  </si>
  <si>
    <t>Nubutautau</t>
  </si>
  <si>
    <t>Nubuyanitu</t>
  </si>
  <si>
    <t>Nukuilau</t>
  </si>
  <si>
    <t>Nukulau</t>
  </si>
  <si>
    <t>Old Site</t>
  </si>
  <si>
    <t>Paipai</t>
  </si>
  <si>
    <t>Qalito</t>
  </si>
  <si>
    <t>Qaqa</t>
  </si>
  <si>
    <t>Qasiqari</t>
  </si>
  <si>
    <t>Rabaraba</t>
  </si>
  <si>
    <t>Rabulu</t>
  </si>
  <si>
    <t>Rakirakilevu</t>
  </si>
  <si>
    <t>Rarabahaga</t>
  </si>
  <si>
    <t>Rararua</t>
  </si>
  <si>
    <t>Raravou</t>
  </si>
  <si>
    <t>Ravoya</t>
  </si>
  <si>
    <t>Rerega</t>
  </si>
  <si>
    <t>Rewasau</t>
  </si>
  <si>
    <t>Roma</t>
  </si>
  <si>
    <t>Rukurukulevu</t>
  </si>
  <si>
    <t>Salabuli</t>
  </si>
  <si>
    <t>Sanasana</t>
  </si>
  <si>
    <t>Saru</t>
  </si>
  <si>
    <t>Saru (Naivibuli)</t>
  </si>
  <si>
    <t>Saumua</t>
  </si>
  <si>
    <t>Sauvakarua</t>
  </si>
  <si>
    <t>Sawene</t>
  </si>
  <si>
    <t>Semo</t>
  </si>
  <si>
    <t>Sigatoka</t>
  </si>
  <si>
    <t>Sila</t>
  </si>
  <si>
    <t>Sobasoba</t>
  </si>
  <si>
    <t>Sonadradra</t>
  </si>
  <si>
    <t>Sorokoba</t>
  </si>
  <si>
    <t>Sovi</t>
  </si>
  <si>
    <t>Stable</t>
  </si>
  <si>
    <t>Tabulei</t>
  </si>
  <si>
    <t>Tabuquto</t>
  </si>
  <si>
    <t>Tagaqe</t>
  </si>
  <si>
    <t>Taina</t>
  </si>
  <si>
    <t>Taiperia</t>
  </si>
  <si>
    <t>Talecake</t>
  </si>
  <si>
    <t>Tamusu</t>
  </si>
  <si>
    <t>Tau</t>
  </si>
  <si>
    <t>Taunaveiua</t>
  </si>
  <si>
    <t>Tavakubu</t>
  </si>
  <si>
    <t>Tavarau</t>
  </si>
  <si>
    <t>Tawatawadi</t>
  </si>
  <si>
    <t>Tilivalevu</t>
  </si>
  <si>
    <t>Tobulevu</t>
  </si>
  <si>
    <t>Togabula</t>
  </si>
  <si>
    <t>Toge</t>
  </si>
  <si>
    <t>Togovere</t>
  </si>
  <si>
    <t>Tokio</t>
  </si>
  <si>
    <t>Toko</t>
  </si>
  <si>
    <t>Tomuka</t>
  </si>
  <si>
    <t>Tonuve</t>
  </si>
  <si>
    <t>Tore</t>
  </si>
  <si>
    <t>Toreituni</t>
  </si>
  <si>
    <t>Tova</t>
  </si>
  <si>
    <t>Tuaniveibona</t>
  </si>
  <si>
    <t>Tubai</t>
  </si>
  <si>
    <t>Tubenasolo</t>
  </si>
  <si>
    <t>Tukalevu</t>
  </si>
  <si>
    <t>Tuvavatu</t>
  </si>
  <si>
    <t>Tuvu</t>
  </si>
  <si>
    <t>Uto</t>
  </si>
  <si>
    <t>Vadraiyawa</t>
  </si>
  <si>
    <t>Vagadra</t>
  </si>
  <si>
    <t>vaileka</t>
  </si>
  <si>
    <t>Valase</t>
  </si>
  <si>
    <t>Vanuakula</t>
  </si>
  <si>
    <t>Vanuakulattlement</t>
  </si>
  <si>
    <t>Varelobo</t>
  </si>
  <si>
    <t>Vatamai</t>
  </si>
  <si>
    <t>Vatubalavu</t>
  </si>
  <si>
    <t>Vatucere</t>
  </si>
  <si>
    <t>Vatukoula</t>
  </si>
  <si>
    <t>Vatukulelima</t>
  </si>
  <si>
    <t>Vatumani</t>
  </si>
  <si>
    <t>Vatumaro</t>
  </si>
  <si>
    <t>Vatutavui</t>
  </si>
  <si>
    <t>Vatutokotoko</t>
  </si>
  <si>
    <t>Vatutu</t>
  </si>
  <si>
    <t>Vatuyate</t>
  </si>
  <si>
    <t>Vedidi</t>
  </si>
  <si>
    <t>Veiquwawa</t>
  </si>
  <si>
    <t>Veisabasaba</t>
  </si>
  <si>
    <t>VeloVelo</t>
  </si>
  <si>
    <t>Verevere</t>
  </si>
  <si>
    <t>Virara</t>
  </si>
  <si>
    <t>Vitanive</t>
  </si>
  <si>
    <t>Votua</t>
  </si>
  <si>
    <t>Votualailai</t>
  </si>
  <si>
    <t>Voua</t>
  </si>
  <si>
    <t>Vucinivola</t>
  </si>
  <si>
    <t>Vugavugawa</t>
  </si>
  <si>
    <t>Vunahea</t>
  </si>
  <si>
    <t>Vunaqoru</t>
  </si>
  <si>
    <t>Vunarewa</t>
  </si>
  <si>
    <t>Vunasalato</t>
  </si>
  <si>
    <t>Vunatogotogo</t>
  </si>
  <si>
    <t>Vunatovau</t>
  </si>
  <si>
    <t>Vunavesi</t>
  </si>
  <si>
    <t>Vunavutu</t>
  </si>
  <si>
    <t>Vunayasi</t>
  </si>
  <si>
    <t>Vunayawa</t>
  </si>
  <si>
    <t>Vuniyaumunu</t>
  </si>
  <si>
    <t>Vusama</t>
  </si>
  <si>
    <t>Waciwaci</t>
  </si>
  <si>
    <t>Waibitu</t>
  </si>
  <si>
    <t>Waidele</t>
  </si>
  <si>
    <t>Waikubukubu</t>
  </si>
  <si>
    <t>Wairuku</t>
  </si>
  <si>
    <t>Waiwai</t>
  </si>
  <si>
    <t>Wauosi</t>
  </si>
  <si>
    <t>Waya</t>
  </si>
  <si>
    <t>Wayalevu</t>
  </si>
  <si>
    <t>Wema</t>
  </si>
  <si>
    <t>Yako</t>
  </si>
  <si>
    <t>Yaladro</t>
  </si>
  <si>
    <t>Yalalevu</t>
  </si>
  <si>
    <t>Yalasa</t>
  </si>
  <si>
    <t>Yalobi</t>
  </si>
  <si>
    <t>Yamata</t>
  </si>
  <si>
    <t>Yaroso</t>
  </si>
  <si>
    <t>Yavuna</t>
  </si>
  <si>
    <t>FJ0003</t>
  </si>
  <si>
    <t>FJ0013</t>
  </si>
  <si>
    <t>FJ0014</t>
  </si>
  <si>
    <t>FJ0018</t>
  </si>
  <si>
    <t>FJ0019</t>
  </si>
  <si>
    <t>FJ0020</t>
  </si>
  <si>
    <t>FJ0022</t>
  </si>
  <si>
    <t>FJ0029</t>
  </si>
  <si>
    <t>FJ0032</t>
  </si>
  <si>
    <t>FJ0033</t>
  </si>
  <si>
    <t>FJ0038</t>
  </si>
  <si>
    <t>FJ0040</t>
  </si>
  <si>
    <t>FJ0044</t>
  </si>
  <si>
    <t>FJ0046</t>
  </si>
  <si>
    <t>FJ0058</t>
  </si>
  <si>
    <t>FJ0067</t>
  </si>
  <si>
    <t>FJ0074</t>
  </si>
  <si>
    <t>FJ0077</t>
  </si>
  <si>
    <t>FJ0088</t>
  </si>
  <si>
    <t>FJ0089</t>
  </si>
  <si>
    <t>FJ0092</t>
  </si>
  <si>
    <t>FJ0096</t>
  </si>
  <si>
    <t>FJ0124</t>
  </si>
  <si>
    <t>FJ0129</t>
  </si>
  <si>
    <t>FJ0134</t>
  </si>
  <si>
    <t>FJ0135</t>
  </si>
  <si>
    <t>FJ0136</t>
  </si>
  <si>
    <t>FJ0141</t>
  </si>
  <si>
    <t>FJ0142</t>
  </si>
  <si>
    <t>FJ0143</t>
  </si>
  <si>
    <t>FJ0145</t>
  </si>
  <si>
    <t>FJ0146</t>
  </si>
  <si>
    <t>FJ0147</t>
  </si>
  <si>
    <t>FJ0154</t>
  </si>
  <si>
    <t>FJ0157</t>
  </si>
  <si>
    <t>FJ0168</t>
  </si>
  <si>
    <t>FJ0169</t>
  </si>
  <si>
    <t>FJ0170</t>
  </si>
  <si>
    <t>FJ0172</t>
  </si>
  <si>
    <t>FJ0179</t>
  </si>
  <si>
    <t>FJ0180</t>
  </si>
  <si>
    <t>FJ0185</t>
  </si>
  <si>
    <t>FJ0204</t>
  </si>
  <si>
    <t>FJ0206</t>
  </si>
  <si>
    <t>FJ0207</t>
  </si>
  <si>
    <t>FJ0217</t>
  </si>
  <si>
    <t>FJ0218</t>
  </si>
  <si>
    <t>FJ0220</t>
  </si>
  <si>
    <t>FJ0221</t>
  </si>
  <si>
    <t>FJ0222</t>
  </si>
  <si>
    <t>FJ0227</t>
  </si>
  <si>
    <t>FJ0228</t>
  </si>
  <si>
    <t>FJ0231</t>
  </si>
  <si>
    <t>FJ0235</t>
  </si>
  <si>
    <t>FJ0236</t>
  </si>
  <si>
    <t>FJ0240</t>
  </si>
  <si>
    <t>FJ0241</t>
  </si>
  <si>
    <t>FJ0243</t>
  </si>
  <si>
    <t>FJ0244</t>
  </si>
  <si>
    <t>FJ0249</t>
  </si>
  <si>
    <t>FJ0252</t>
  </si>
  <si>
    <t>FJ0254</t>
  </si>
  <si>
    <t>FJ0260</t>
  </si>
  <si>
    <t>FJ0272</t>
  </si>
  <si>
    <t>FJ0274</t>
  </si>
  <si>
    <t>FJ0278</t>
  </si>
  <si>
    <t>FJ0279</t>
  </si>
  <si>
    <t>FJ0297</t>
  </si>
  <si>
    <t>FJ0306</t>
  </si>
  <si>
    <t>FJ0310</t>
  </si>
  <si>
    <t>FJ0311</t>
  </si>
  <si>
    <t>FJ0318</t>
  </si>
  <si>
    <t>FJ0319</t>
  </si>
  <si>
    <t>FJ0320</t>
  </si>
  <si>
    <t>FJ0321</t>
  </si>
  <si>
    <t>FJ0329</t>
  </si>
  <si>
    <t>FJ0342</t>
  </si>
  <si>
    <t>FJ0343</t>
  </si>
  <si>
    <t>FJ0349</t>
  </si>
  <si>
    <t>FJ0350</t>
  </si>
  <si>
    <t>FJ0352</t>
  </si>
  <si>
    <t>FJ0364</t>
  </si>
  <si>
    <t>FJ0371</t>
  </si>
  <si>
    <t>FJ0381</t>
  </si>
  <si>
    <t>FJ0386</t>
  </si>
  <si>
    <t>FJ0390</t>
  </si>
  <si>
    <t>FJ0395</t>
  </si>
  <si>
    <t>FJ0397</t>
  </si>
  <si>
    <t>FJ0398</t>
  </si>
  <si>
    <t>FJ0409</t>
  </si>
  <si>
    <t>FJ0421</t>
  </si>
  <si>
    <t>FJ0423</t>
  </si>
  <si>
    <t>FJ0431</t>
  </si>
  <si>
    <t>FJ0437</t>
  </si>
  <si>
    <t>FJ0439</t>
  </si>
  <si>
    <t>FJ0442</t>
  </si>
  <si>
    <t>FJ0459</t>
  </si>
  <si>
    <t>FJ0464</t>
  </si>
  <si>
    <t>FJ0479</t>
  </si>
  <si>
    <t>FJ0486</t>
  </si>
  <si>
    <t>FJ0492</t>
  </si>
  <si>
    <t>FJ0495</t>
  </si>
  <si>
    <t>FJ0496</t>
  </si>
  <si>
    <t>FJ0497</t>
  </si>
  <si>
    <t>FJ0505</t>
  </si>
  <si>
    <t>FJ0508</t>
  </si>
  <si>
    <t>FJ0509</t>
  </si>
  <si>
    <t>FJ0510</t>
  </si>
  <si>
    <t>FJ0511</t>
  </si>
  <si>
    <t>FJ0512</t>
  </si>
  <si>
    <t>FJ0514</t>
  </si>
  <si>
    <t>FJ0518</t>
  </si>
  <si>
    <t>FJ0523</t>
  </si>
  <si>
    <t>FJ0524</t>
  </si>
  <si>
    <t>FJ0527</t>
  </si>
  <si>
    <t>FJ0528</t>
  </si>
  <si>
    <t>FJ0529</t>
  </si>
  <si>
    <t>FJ0532</t>
  </si>
  <si>
    <t>FJ0534</t>
  </si>
  <si>
    <t>FJ0538</t>
  </si>
  <si>
    <t>FJ0539</t>
  </si>
  <si>
    <t>FJ0540</t>
  </si>
  <si>
    <t>FJ0541</t>
  </si>
  <si>
    <t>FJ0542</t>
  </si>
  <si>
    <t>FJ0543</t>
  </si>
  <si>
    <t>FJ0547</t>
  </si>
  <si>
    <t>FJ0559</t>
  </si>
  <si>
    <t>FJ0565</t>
  </si>
  <si>
    <t>FJ0596</t>
  </si>
  <si>
    <t>FJ0597</t>
  </si>
  <si>
    <t>FJ0600</t>
  </si>
  <si>
    <t>FJ0609</t>
  </si>
  <si>
    <t>FJ0612</t>
  </si>
  <si>
    <t>FJ0618</t>
  </si>
  <si>
    <t>FJ0621</t>
  </si>
  <si>
    <t>FJ0636</t>
  </si>
  <si>
    <t>FJ0639</t>
  </si>
  <si>
    <t>FJ0642</t>
  </si>
  <si>
    <t>FJ0644</t>
  </si>
  <si>
    <t>FJ0645</t>
  </si>
  <si>
    <t>FJ0648</t>
  </si>
  <si>
    <t>FJ0649</t>
  </si>
  <si>
    <t>FJ0650</t>
  </si>
  <si>
    <t>FJ0652</t>
  </si>
  <si>
    <t>FJ0657</t>
  </si>
  <si>
    <t>FJ0658</t>
  </si>
  <si>
    <t>FJ0665</t>
  </si>
  <si>
    <t>FJ0673</t>
  </si>
  <si>
    <t>FJ0675</t>
  </si>
  <si>
    <t>FJ0691</t>
  </si>
  <si>
    <t>FJ0704</t>
  </si>
  <si>
    <t>FJ0707</t>
  </si>
  <si>
    <t>FJ0708</t>
  </si>
  <si>
    <t>FJ0711</t>
  </si>
  <si>
    <t>FJ0714</t>
  </si>
  <si>
    <t>FJ0727</t>
  </si>
  <si>
    <t>FJ0732</t>
  </si>
  <si>
    <t>FJ0738</t>
  </si>
  <si>
    <t>FJ0739</t>
  </si>
  <si>
    <t>FJ0741</t>
  </si>
  <si>
    <t>FJ0743</t>
  </si>
  <si>
    <t>FJ0747</t>
  </si>
  <si>
    <t>FJ0749</t>
  </si>
  <si>
    <t>FJ0755</t>
  </si>
  <si>
    <t>FJ0760</t>
  </si>
  <si>
    <t>FJ0768</t>
  </si>
  <si>
    <t>FJ0769</t>
  </si>
  <si>
    <t>FJ0771</t>
  </si>
  <si>
    <t>FJ0789</t>
  </si>
  <si>
    <t>FJ0798</t>
  </si>
  <si>
    <t>FJ0801</t>
  </si>
  <si>
    <t>FJ0804</t>
  </si>
  <si>
    <t>FJ0808</t>
  </si>
  <si>
    <t>FJ0809</t>
  </si>
  <si>
    <t>FJ0811</t>
  </si>
  <si>
    <t>FJ0816</t>
  </si>
  <si>
    <t>FJ0820</t>
  </si>
  <si>
    <t>FJ0823</t>
  </si>
  <si>
    <t>FJ0828</t>
  </si>
  <si>
    <t>FJ0833</t>
  </si>
  <si>
    <t>FJ0841</t>
  </si>
  <si>
    <t>FJ0842</t>
  </si>
  <si>
    <t>FJ0844</t>
  </si>
  <si>
    <t>FJ0849</t>
  </si>
  <si>
    <t>FJ0857</t>
  </si>
  <si>
    <t>FJ0864</t>
  </si>
  <si>
    <t>FJ0865</t>
  </si>
  <si>
    <t>FJ0866</t>
  </si>
  <si>
    <t>FJ0867</t>
  </si>
  <si>
    <t>FJ0877</t>
  </si>
  <si>
    <t>FJ0878</t>
  </si>
  <si>
    <t>FJ0884</t>
  </si>
  <si>
    <t>FJ0887</t>
  </si>
  <si>
    <t>FJ0888</t>
  </si>
  <si>
    <t>FJ0892</t>
  </si>
  <si>
    <t>FJ0897</t>
  </si>
  <si>
    <t>FJ0901</t>
  </si>
  <si>
    <t>FJ0902</t>
  </si>
  <si>
    <t>FJ0905</t>
  </si>
  <si>
    <t>FJ0919</t>
  </si>
  <si>
    <t>FJ0924</t>
  </si>
  <si>
    <t>FJ0931</t>
  </si>
  <si>
    <t>FJ0935</t>
  </si>
  <si>
    <t>FJ0937</t>
  </si>
  <si>
    <t>FJ0939</t>
  </si>
  <si>
    <t>FJ0940</t>
  </si>
  <si>
    <t>FJ0941</t>
  </si>
  <si>
    <t>FJ0943</t>
  </si>
  <si>
    <t>FJ0950</t>
  </si>
  <si>
    <t>FJ0951</t>
  </si>
  <si>
    <t>FJ0952</t>
  </si>
  <si>
    <t>FJ0953</t>
  </si>
  <si>
    <t>FJ0960</t>
  </si>
  <si>
    <t>FJ0962</t>
  </si>
  <si>
    <t>FJ0964</t>
  </si>
  <si>
    <t>FJ0968</t>
  </si>
  <si>
    <t>FJ0971</t>
  </si>
  <si>
    <t>FJ0972</t>
  </si>
  <si>
    <t>FJ0981</t>
  </si>
  <si>
    <t>FJ0982</t>
  </si>
  <si>
    <t>FJ0998</t>
  </si>
  <si>
    <t>FJ1002</t>
  </si>
  <si>
    <t>FJ1006</t>
  </si>
  <si>
    <t>FJ1008</t>
  </si>
  <si>
    <t>FJ1009</t>
  </si>
  <si>
    <t>FJ1016</t>
  </si>
  <si>
    <t>FJ1024</t>
  </si>
  <si>
    <t>FJ1029</t>
  </si>
  <si>
    <t>FJ1030</t>
  </si>
  <si>
    <t>FJ1032</t>
  </si>
  <si>
    <t>FJ1035</t>
  </si>
  <si>
    <t>FJ1037</t>
  </si>
  <si>
    <t>FJ1039</t>
  </si>
  <si>
    <t>FJ1040</t>
  </si>
  <si>
    <t>FJ1048</t>
  </si>
  <si>
    <t>FJ1050</t>
  </si>
  <si>
    <t>FJ1051</t>
  </si>
  <si>
    <t>FJ1052</t>
  </si>
  <si>
    <t>FJ1055</t>
  </si>
  <si>
    <t>FJ1056</t>
  </si>
  <si>
    <t>FJ1063</t>
  </si>
  <si>
    <t>FJ1068</t>
  </si>
  <si>
    <t>FJ1074</t>
  </si>
  <si>
    <t>FJ1075</t>
  </si>
  <si>
    <t>FJ1078</t>
  </si>
  <si>
    <t>FJ1081</t>
  </si>
  <si>
    <t>FJ1088</t>
  </si>
  <si>
    <t>FJ1089</t>
  </si>
  <si>
    <t>FJ1098</t>
  </si>
  <si>
    <t>FJ1101</t>
  </si>
  <si>
    <t>FJ1105</t>
  </si>
  <si>
    <t>FJ1106</t>
  </si>
  <si>
    <t>FJ1113</t>
  </si>
  <si>
    <t>FJ1123</t>
  </si>
  <si>
    <t>FJ1125</t>
  </si>
  <si>
    <t>FJ1126</t>
  </si>
  <si>
    <t>FJ1130</t>
  </si>
  <si>
    <t>FJ1131</t>
  </si>
  <si>
    <t>FJ1132</t>
  </si>
  <si>
    <t>FJ1142</t>
  </si>
  <si>
    <t>FJ1145</t>
  </si>
  <si>
    <t>FJ1149</t>
  </si>
  <si>
    <t>FJ1153</t>
  </si>
  <si>
    <t>FJ1157</t>
  </si>
  <si>
    <t>FJ1158</t>
  </si>
  <si>
    <t>FJ1161</t>
  </si>
  <si>
    <t>FJ1168</t>
  </si>
  <si>
    <t>FJ1171</t>
  </si>
  <si>
    <t>FJ1172</t>
  </si>
  <si>
    <t>FJ1174</t>
  </si>
  <si>
    <t>FJ1175</t>
  </si>
  <si>
    <t>FJ1177</t>
  </si>
  <si>
    <t>FJ1182</t>
  </si>
  <si>
    <t>FJ1186</t>
  </si>
  <si>
    <t>FJ1189</t>
  </si>
  <si>
    <t>FJ1190</t>
  </si>
  <si>
    <t>FJ1191</t>
  </si>
  <si>
    <t>FJ1192</t>
  </si>
  <si>
    <t>FJ1195</t>
  </si>
  <si>
    <t>FJ1196</t>
  </si>
  <si>
    <t>FJ1199</t>
  </si>
  <si>
    <t>FJ1201</t>
  </si>
  <si>
    <t>FJ1202</t>
  </si>
  <si>
    <t>FJ1204</t>
  </si>
  <si>
    <t>FJ1205</t>
  </si>
  <si>
    <t>FJ1206</t>
  </si>
  <si>
    <t>FJ1207</t>
  </si>
  <si>
    <t>FJ1209</t>
  </si>
  <si>
    <t>FJ1213</t>
  </si>
  <si>
    <t>FJ1215</t>
  </si>
  <si>
    <t>FJ1216</t>
  </si>
  <si>
    <t>FJ1219</t>
  </si>
  <si>
    <t>FJ1220</t>
  </si>
  <si>
    <t>FJ1225</t>
  </si>
  <si>
    <t>FJ1226</t>
  </si>
  <si>
    <t>FJ1239</t>
  </si>
  <si>
    <t>FJ1244</t>
  </si>
  <si>
    <t>FJ1247</t>
  </si>
  <si>
    <t>FJ1250</t>
  </si>
  <si>
    <t>FJ1253</t>
  </si>
  <si>
    <t>FJ1258</t>
  </si>
  <si>
    <t>FJ1259</t>
  </si>
  <si>
    <t>FJ1261</t>
  </si>
  <si>
    <t>FJ1268</t>
  </si>
  <si>
    <t>FJ1271</t>
  </si>
  <si>
    <t>FJ1276</t>
  </si>
  <si>
    <t>FJ1277</t>
  </si>
  <si>
    <t>FJ1278</t>
  </si>
  <si>
    <t>FJ1280</t>
  </si>
  <si>
    <t>FJ1284</t>
  </si>
  <si>
    <t>FJ1288</t>
  </si>
  <si>
    <t>FJ1290</t>
  </si>
  <si>
    <t>FJ1291</t>
  </si>
  <si>
    <t>FJ1294</t>
  </si>
  <si>
    <t>FJ1295</t>
  </si>
  <si>
    <t>FJ1301</t>
  </si>
  <si>
    <t>FJ1303</t>
  </si>
  <si>
    <t>FJ1304</t>
  </si>
  <si>
    <t>FJ1307</t>
  </si>
  <si>
    <t>FJ1310</t>
  </si>
  <si>
    <t>FJ1311</t>
  </si>
  <si>
    <t>FJ1317</t>
  </si>
  <si>
    <t>FJ1318</t>
  </si>
  <si>
    <t>FJ1321</t>
  </si>
  <si>
    <t>FJ1323</t>
  </si>
  <si>
    <t>FJ1330</t>
  </si>
  <si>
    <t>FJ1331</t>
  </si>
  <si>
    <t>FJ1332</t>
  </si>
  <si>
    <t>FJ1338</t>
  </si>
  <si>
    <t>FJ1345</t>
  </si>
  <si>
    <t>FJ1346</t>
  </si>
  <si>
    <t>FJ1347</t>
  </si>
  <si>
    <t>FJ1348</t>
  </si>
  <si>
    <t>FJ1352</t>
  </si>
  <si>
    <t>FJ1355</t>
  </si>
  <si>
    <t>FJ1361</t>
  </si>
  <si>
    <t>FJ1364</t>
  </si>
  <si>
    <t>FJ1365</t>
  </si>
  <si>
    <t>FJ1366</t>
  </si>
  <si>
    <t>FJ1367</t>
  </si>
  <si>
    <t>FJ1368</t>
  </si>
  <si>
    <t>FJ1369</t>
  </si>
  <si>
    <t>FJ1370</t>
  </si>
  <si>
    <t>FJ1371</t>
  </si>
  <si>
    <t>FJ1372</t>
  </si>
  <si>
    <t>FJ1373</t>
  </si>
  <si>
    <t>FJ1374</t>
  </si>
  <si>
    <t>FJ1416</t>
  </si>
  <si>
    <t>FJ1421</t>
  </si>
  <si>
    <t>FJ1425</t>
  </si>
  <si>
    <t>FJ1430</t>
  </si>
  <si>
    <t>FJ1434</t>
  </si>
  <si>
    <t>FJ1436</t>
  </si>
  <si>
    <t>FJ1437</t>
  </si>
  <si>
    <t>FJ1443</t>
  </si>
  <si>
    <t>FJ1453</t>
  </si>
  <si>
    <t>FJ1461</t>
  </si>
  <si>
    <t>FJ1462</t>
  </si>
  <si>
    <t>FJ1511</t>
  </si>
  <si>
    <t>FJ1537</t>
  </si>
  <si>
    <t>FJ1545</t>
  </si>
  <si>
    <t>FJ1548</t>
  </si>
  <si>
    <t>FJ1549</t>
  </si>
  <si>
    <t>FJ1550</t>
  </si>
  <si>
    <t>FJ1555</t>
  </si>
  <si>
    <t>FJ1556</t>
  </si>
  <si>
    <t>FJ1559</t>
  </si>
  <si>
    <t>FJ1560</t>
  </si>
  <si>
    <t>FJ1561</t>
  </si>
  <si>
    <t>FJ1562</t>
  </si>
  <si>
    <t>FJ1564</t>
  </si>
  <si>
    <t>FJ1565</t>
  </si>
  <si>
    <t>FJ1572</t>
  </si>
  <si>
    <t>FJ1579</t>
  </si>
  <si>
    <t>Tikina</t>
  </si>
  <si>
    <t>Division</t>
  </si>
  <si>
    <t>Destroyed</t>
  </si>
  <si>
    <t xml:space="preserve">POPULATION </t>
  </si>
  <si>
    <t>HOUSING</t>
  </si>
  <si>
    <t>District</t>
  </si>
  <si>
    <t>POPULATION (2007)</t>
  </si>
  <si>
    <t>Eastern</t>
  </si>
  <si>
    <t>Daliconi</t>
  </si>
  <si>
    <t>Avea</t>
  </si>
  <si>
    <t>Malaka</t>
  </si>
  <si>
    <t>Muamua</t>
  </si>
  <si>
    <t>Mavana</t>
  </si>
  <si>
    <t>Western</t>
  </si>
  <si>
    <t>Nasau Village</t>
  </si>
  <si>
    <t>Central</t>
  </si>
  <si>
    <t>Uliloli Vil</t>
  </si>
  <si>
    <t>Ucunivanua Vil</t>
  </si>
  <si>
    <t>Sawa Vil</t>
  </si>
  <si>
    <t>Navunimono Vil</t>
  </si>
  <si>
    <t>Namoli Vil</t>
  </si>
  <si>
    <t xml:space="preserve">Naloto Vil </t>
  </si>
  <si>
    <t>Naivuruvuru Vil</t>
  </si>
  <si>
    <t>Wainikavula Setl</t>
  </si>
  <si>
    <t>Matacula Vil</t>
  </si>
  <si>
    <t>Namau Setl</t>
  </si>
  <si>
    <t>Waivou Vil</t>
  </si>
  <si>
    <t>Sawakasa 2</t>
  </si>
  <si>
    <t>Sawakasa 1</t>
  </si>
  <si>
    <t>Savu Setl</t>
  </si>
  <si>
    <t>Nalili Setl</t>
  </si>
  <si>
    <t>Lodoni Vil</t>
  </si>
  <si>
    <t>Delaivanua Setl</t>
  </si>
  <si>
    <t>Dakuinuku Vil</t>
  </si>
  <si>
    <t>Burerua Vil</t>
  </si>
  <si>
    <t>Namena</t>
  </si>
  <si>
    <t>Waivola Setl</t>
  </si>
  <si>
    <t>Waisei Setl</t>
  </si>
  <si>
    <t>Veicorocoro Setl</t>
  </si>
  <si>
    <t>Qoma Island</t>
  </si>
  <si>
    <t>Nasoni Settl</t>
  </si>
  <si>
    <t>Namena Vil</t>
  </si>
  <si>
    <t>Kelekuru Vil</t>
  </si>
  <si>
    <t>Drano Vil</t>
  </si>
  <si>
    <t>Burelevu Vil</t>
  </si>
  <si>
    <t>Baleitia/Lawaki Setl</t>
  </si>
  <si>
    <t xml:space="preserve">Nausori </t>
  </si>
  <si>
    <t>Vunimono Vil</t>
  </si>
  <si>
    <t>Naduru/Kuku Vil</t>
  </si>
  <si>
    <t>Nadali Vil</t>
  </si>
  <si>
    <t>Molituva/Kuku</t>
  </si>
  <si>
    <t>Namata Vil</t>
  </si>
  <si>
    <t>Tokaimalo</t>
  </si>
  <si>
    <t>Vunisea Village</t>
  </si>
  <si>
    <t>Nayaulevu Village</t>
  </si>
  <si>
    <t>Navuniyaumunu Village</t>
  </si>
  <si>
    <t>Navavai Village</t>
  </si>
  <si>
    <t>Naraviravi Village</t>
  </si>
  <si>
    <t>Namataveikai Village</t>
  </si>
  <si>
    <t>Naivutu Village</t>
  </si>
  <si>
    <t xml:space="preserve">Maniyava Village </t>
  </si>
  <si>
    <t>Tokio Village</t>
  </si>
  <si>
    <t>Rokotale Settelement</t>
  </si>
  <si>
    <t>Rokoroko Village</t>
  </si>
  <si>
    <t>Nanukuloa Village</t>
  </si>
  <si>
    <t xml:space="preserve">Naiserelagi Village </t>
  </si>
  <si>
    <t>Nailawa Village</t>
  </si>
  <si>
    <t xml:space="preserve">Barotu Village </t>
  </si>
  <si>
    <t>Barotu Settelement</t>
  </si>
  <si>
    <t>Vatukacevaceva Village</t>
  </si>
  <si>
    <t>Vaidoko Village</t>
  </si>
  <si>
    <t xml:space="preserve">Rewasa Village </t>
  </si>
  <si>
    <t>Nokonoko Village</t>
  </si>
  <si>
    <t>Narara Village</t>
  </si>
  <si>
    <t>Draunivau Village</t>
  </si>
  <si>
    <t>Drana/ Korotale Settlement</t>
  </si>
  <si>
    <t>Nalaba</t>
  </si>
  <si>
    <t>Nativi Village</t>
  </si>
  <si>
    <t>Namara Village</t>
  </si>
  <si>
    <t>Burelevu Village</t>
  </si>
  <si>
    <t>Nararavou Village</t>
  </si>
  <si>
    <t>Naqelecibi Village</t>
  </si>
  <si>
    <t>Nailuva Village</t>
  </si>
  <si>
    <t>Nabalasere Village</t>
  </si>
  <si>
    <t>Vitawa Village</t>
  </si>
  <si>
    <t>Narewa Village</t>
  </si>
  <si>
    <t>Vunitogoloa Village</t>
  </si>
  <si>
    <t>Rakiraki District School</t>
  </si>
  <si>
    <t>Navutulevu Village</t>
  </si>
  <si>
    <t>Navuavua Village</t>
  </si>
  <si>
    <t>Navolau #2</t>
  </si>
  <si>
    <t>Navolau #1</t>
  </si>
  <si>
    <t>Naivuvuni Village</t>
  </si>
  <si>
    <t>Maleke Village</t>
  </si>
  <si>
    <t>FSC Quarters</t>
  </si>
  <si>
    <t>Nayalayala</t>
  </si>
  <si>
    <t>Drauniivi Village</t>
  </si>
  <si>
    <t>Namuaimada Village</t>
  </si>
  <si>
    <t>Nasukamai Village</t>
  </si>
  <si>
    <t>Waidrata Village</t>
  </si>
  <si>
    <t>Vanuakula Village</t>
  </si>
  <si>
    <t xml:space="preserve">Navitilevu Village </t>
  </si>
  <si>
    <t xml:space="preserve">Nausori Village </t>
  </si>
  <si>
    <t>Matawailevu Village</t>
  </si>
  <si>
    <t>Burenitu Village</t>
  </si>
  <si>
    <t>Nukulau Village</t>
  </si>
  <si>
    <t>Nababa</t>
  </si>
  <si>
    <t>Nalalawa Village</t>
  </si>
  <si>
    <t>Nawainuku Village</t>
  </si>
  <si>
    <t xml:space="preserve">Nakorovou Village </t>
  </si>
  <si>
    <t>Nayavuira Village</t>
  </si>
  <si>
    <t>Nakuilava</t>
  </si>
  <si>
    <t>Tobu Village</t>
  </si>
  <si>
    <t>Saioko Village</t>
  </si>
  <si>
    <t>Navuniivi Village</t>
  </si>
  <si>
    <t>Bucalevu Village</t>
  </si>
  <si>
    <t>Bureiwai</t>
  </si>
  <si>
    <t>Naveisividra Village</t>
  </si>
  <si>
    <t>Nadogoloa Village</t>
  </si>
  <si>
    <t>Matainananu Village</t>
  </si>
  <si>
    <t>Bureivanua</t>
  </si>
  <si>
    <t>Sowa Village</t>
  </si>
  <si>
    <t>Matuku Settlement</t>
  </si>
  <si>
    <t>Balekinaga Village</t>
  </si>
  <si>
    <t>Waila Setll</t>
  </si>
  <si>
    <t>Waidra Setl</t>
  </si>
  <si>
    <t>Ram Singhhn Feder Navuso</t>
  </si>
  <si>
    <t>Qiolevu Rd</t>
  </si>
  <si>
    <t xml:space="preserve">Neelgirl Hill </t>
  </si>
  <si>
    <t>Naivitoka Setl</t>
  </si>
  <si>
    <t xml:space="preserve">Nabou </t>
  </si>
  <si>
    <t>Jalim Ave</t>
  </si>
  <si>
    <t>HB Singh Rd Setl</t>
  </si>
  <si>
    <t>Harish Omkar Feder Rd</t>
  </si>
  <si>
    <t>Corbett Ave</t>
  </si>
  <si>
    <t>Northern</t>
  </si>
  <si>
    <t>Tuatua</t>
  </si>
  <si>
    <t>Sinivaca</t>
  </si>
  <si>
    <t>Naqaidamu</t>
  </si>
  <si>
    <t>Namacu</t>
  </si>
  <si>
    <t>Nakodu</t>
  </si>
  <si>
    <t>Naisogoloa</t>
  </si>
  <si>
    <t>Nacamaki</t>
  </si>
  <si>
    <t>Nabasovi</t>
  </si>
  <si>
    <t>Mudu</t>
  </si>
  <si>
    <t>Kade</t>
  </si>
  <si>
    <t>Taveuni</t>
  </si>
  <si>
    <r>
      <t xml:space="preserve"> </t>
    </r>
    <r>
      <rPr>
        <sz val="11"/>
        <color indexed="8"/>
        <rFont val="Calibri"/>
        <family val="2"/>
        <scheme val="minor"/>
      </rPr>
      <t xml:space="preserve">Wainikeli </t>
    </r>
    <r>
      <rPr>
        <sz val="11"/>
        <rFont val="Calibri"/>
        <family val="2"/>
        <scheme val="minor"/>
      </rPr>
      <t xml:space="preserve"> </t>
    </r>
  </si>
  <si>
    <r>
      <t xml:space="preserve"> </t>
    </r>
    <r>
      <rPr>
        <sz val="11"/>
        <color indexed="8"/>
        <rFont val="Calibri"/>
        <family val="2"/>
        <scheme val="minor"/>
      </rPr>
      <t xml:space="preserve">Laucala </t>
    </r>
    <r>
      <rPr>
        <sz val="11"/>
        <rFont val="Calibri"/>
        <family val="2"/>
        <scheme val="minor"/>
      </rPr>
      <t xml:space="preserve"> </t>
    </r>
  </si>
  <si>
    <t>Koroalau</t>
  </si>
  <si>
    <t>Kioa</t>
  </si>
  <si>
    <r>
      <t xml:space="preserve"> </t>
    </r>
    <r>
      <rPr>
        <sz val="11"/>
        <color indexed="8"/>
        <rFont val="Calibri"/>
        <family val="2"/>
        <scheme val="minor"/>
      </rPr>
      <t xml:space="preserve">Vuna </t>
    </r>
    <r>
      <rPr>
        <sz val="11"/>
        <rFont val="Calibri"/>
        <family val="2"/>
        <scheme val="minor"/>
      </rPr>
      <t xml:space="preserve"> </t>
    </r>
  </si>
  <si>
    <r>
      <t xml:space="preserve"> </t>
    </r>
    <r>
      <rPr>
        <sz val="11"/>
        <color indexed="8"/>
        <rFont val="Calibri"/>
        <family val="2"/>
        <scheme val="minor"/>
      </rPr>
      <t xml:space="preserve">Mataniwai Settlement </t>
    </r>
    <r>
      <rPr>
        <sz val="11"/>
        <rFont val="Calibri"/>
        <family val="2"/>
        <scheme val="minor"/>
      </rPr>
      <t xml:space="preserve"> </t>
    </r>
  </si>
  <si>
    <r>
      <t xml:space="preserve"> </t>
    </r>
    <r>
      <rPr>
        <sz val="11"/>
        <color indexed="8"/>
        <rFont val="Calibri"/>
        <family val="2"/>
        <scheme val="minor"/>
      </rPr>
      <t xml:space="preserve">Delaivuna Settlement </t>
    </r>
    <r>
      <rPr>
        <sz val="11"/>
        <rFont val="Calibri"/>
        <family val="2"/>
        <scheme val="minor"/>
      </rPr>
      <t xml:space="preserve"> </t>
    </r>
  </si>
  <si>
    <r>
      <t xml:space="preserve"> </t>
    </r>
    <r>
      <rPr>
        <sz val="11"/>
        <color indexed="8"/>
        <rFont val="Calibri"/>
        <family val="2"/>
        <scheme val="minor"/>
      </rPr>
      <t xml:space="preserve">Delaivuna Circular </t>
    </r>
    <r>
      <rPr>
        <sz val="11"/>
        <rFont val="Calibri"/>
        <family val="2"/>
        <scheme val="minor"/>
      </rPr>
      <t xml:space="preserve"> </t>
    </r>
  </si>
  <si>
    <r>
      <t xml:space="preserve"> </t>
    </r>
    <r>
      <rPr>
        <sz val="11"/>
        <color indexed="8"/>
        <rFont val="Calibri"/>
        <family val="2"/>
        <scheme val="minor"/>
      </rPr>
      <t xml:space="preserve">Cakaudrove </t>
    </r>
    <r>
      <rPr>
        <sz val="11"/>
        <rFont val="Calibri"/>
        <family val="2"/>
        <scheme val="minor"/>
      </rPr>
      <t xml:space="preserve"> </t>
    </r>
  </si>
  <si>
    <t>Cakaudrove-i-vanua</t>
  </si>
  <si>
    <t>Solevu</t>
  </si>
  <si>
    <t>Navakasiga</t>
  </si>
  <si>
    <t>Lekutu</t>
  </si>
  <si>
    <t>Yasawa i rara Village</t>
  </si>
  <si>
    <t>Yaqeta Village</t>
  </si>
  <si>
    <t>Vuaki Village</t>
  </si>
  <si>
    <t>Teci Village</t>
  </si>
  <si>
    <t>Tamusua</t>
  </si>
  <si>
    <t>Navotua Village</t>
  </si>
  <si>
    <t>Naisisili Village</t>
  </si>
  <si>
    <t>Nacula Village</t>
  </si>
  <si>
    <t xml:space="preserve">Nabukeru Village </t>
  </si>
  <si>
    <t>Matacawalevu Village</t>
  </si>
  <si>
    <t>Malakati Village</t>
  </si>
  <si>
    <t>Dalomo Village</t>
  </si>
  <si>
    <t>Bukama Village</t>
  </si>
  <si>
    <t>Naboro</t>
  </si>
  <si>
    <t>Viwa</t>
  </si>
  <si>
    <t>Yakani</t>
  </si>
  <si>
    <t>Vuda (Villages)</t>
  </si>
  <si>
    <t>Vuda (Settlements)</t>
  </si>
  <si>
    <t>Vitogo (Villages)</t>
  </si>
  <si>
    <t>Vitogo (Settlements)</t>
  </si>
  <si>
    <t>Sabeto (Villages)</t>
  </si>
  <si>
    <t>Sabeto (Settlements)</t>
  </si>
  <si>
    <t>City area</t>
  </si>
  <si>
    <t>Yasiyasi #3</t>
  </si>
  <si>
    <t>Yasiyasi #2</t>
  </si>
  <si>
    <t>Yasiyasi #1</t>
  </si>
  <si>
    <t>Yaqara Pastrol</t>
  </si>
  <si>
    <t>Yaladro #2</t>
  </si>
  <si>
    <t>Yaladro #1</t>
  </si>
  <si>
    <t>Wainivoce</t>
  </si>
  <si>
    <t>Waikubukubu Village</t>
  </si>
  <si>
    <t>Waikona</t>
  </si>
  <si>
    <t>Vuqele 2</t>
  </si>
  <si>
    <t>Vuqele</t>
  </si>
  <si>
    <t>Vitivanua</t>
  </si>
  <si>
    <t>Vicomaca Settlement</t>
  </si>
  <si>
    <t>Vatutavui Village</t>
  </si>
  <si>
    <t>Vatukoula Pri School</t>
  </si>
  <si>
    <t>Vatukoula Bk Rd</t>
  </si>
  <si>
    <t>Vatubo</t>
  </si>
  <si>
    <t>Vatia Settlement #2</t>
  </si>
  <si>
    <t>Vatia</t>
  </si>
  <si>
    <t>Vanuakula Villlage</t>
  </si>
  <si>
    <t>Tokoloa Sett</t>
  </si>
  <si>
    <t>Toko 1</t>
  </si>
  <si>
    <t>Toko #2</t>
  </si>
  <si>
    <t>Tavua Town Area</t>
  </si>
  <si>
    <t>Tagitagi/matacawa</t>
  </si>
  <si>
    <t>Tagitagi</t>
  </si>
  <si>
    <t>Rakavidi</t>
  </si>
  <si>
    <t>Rabulu settlement</t>
  </si>
  <si>
    <t>Qalela</t>
  </si>
  <si>
    <t>Poison Corner</t>
  </si>
  <si>
    <t>Nasivi/Tagiatgi</t>
  </si>
  <si>
    <t>Nasivi Vatukoulla</t>
  </si>
  <si>
    <t>Naseyani Village</t>
  </si>
  <si>
    <t>Narauyaba #2</t>
  </si>
  <si>
    <t>Nananu Village</t>
  </si>
  <si>
    <t>Nakorowaiwai Village</t>
  </si>
  <si>
    <t>Nadolodolo</t>
  </si>
  <si>
    <t>Nabelavu</t>
  </si>
  <si>
    <t>Matanagata Bk Rd</t>
  </si>
  <si>
    <t>Matacawa</t>
  </si>
  <si>
    <t>Maqere Top Hill</t>
  </si>
  <si>
    <t>Maqere Settlement</t>
  </si>
  <si>
    <t>Maqere Central</t>
  </si>
  <si>
    <t>Malele #3</t>
  </si>
  <si>
    <t>Malele #2</t>
  </si>
  <si>
    <t>Malele #1</t>
  </si>
  <si>
    <t>LubuLubu Settlement</t>
  </si>
  <si>
    <t>Loqa Settlement</t>
  </si>
  <si>
    <t>Lomalagi settlement</t>
  </si>
  <si>
    <t>Lololevu  #2</t>
  </si>
  <si>
    <t>Lausa</t>
  </si>
  <si>
    <t>Kukunirewa</t>
  </si>
  <si>
    <t>Korovou Village</t>
  </si>
  <si>
    <t>Korovou Settlement</t>
  </si>
  <si>
    <t>Koro #2</t>
  </si>
  <si>
    <t>Koro  #1</t>
  </si>
  <si>
    <t>Khalegao</t>
  </si>
  <si>
    <t>Kavuli</t>
  </si>
  <si>
    <t>Kadavu settlement</t>
  </si>
  <si>
    <t>Garampani</t>
  </si>
  <si>
    <t>Drumasi #2</t>
  </si>
  <si>
    <t>Drumasi</t>
  </si>
  <si>
    <t>Davota</t>
  </si>
  <si>
    <t>Dakavono</t>
  </si>
  <si>
    <t>Bangladesh</t>
  </si>
  <si>
    <t>Balata #2</t>
  </si>
  <si>
    <t>Balata #1</t>
  </si>
  <si>
    <t xml:space="preserve">Cautata </t>
  </si>
  <si>
    <t>Yasiyasi</t>
  </si>
  <si>
    <t>Waivuka</t>
  </si>
  <si>
    <t>Vunisamaloa</t>
  </si>
  <si>
    <t>Votua Village</t>
  </si>
  <si>
    <t>Votua Settlement</t>
  </si>
  <si>
    <t>Vesidamudamu</t>
  </si>
  <si>
    <t>Veisaru</t>
  </si>
  <si>
    <t>Vatulaulau</t>
  </si>
  <si>
    <t>Varoko</t>
  </si>
  <si>
    <t>Vadravadra Village</t>
  </si>
  <si>
    <t>Toge Village</t>
  </si>
  <si>
    <t>Tavola Street</t>
  </si>
  <si>
    <t>Tauvegavega</t>
  </si>
  <si>
    <t>Tarivo</t>
  </si>
  <si>
    <t>Tabuquto Village</t>
  </si>
  <si>
    <t>Tabataba</t>
  </si>
  <si>
    <t>Tabalei Village</t>
  </si>
  <si>
    <t>Soweri</t>
  </si>
  <si>
    <t>Sigawe</t>
  </si>
  <si>
    <t>Rarawai</t>
  </si>
  <si>
    <t>Rara Village</t>
  </si>
  <si>
    <t>Nawaqarua Village</t>
  </si>
  <si>
    <t>Navoli</t>
  </si>
  <si>
    <t>Navau</t>
  </si>
  <si>
    <t>Navaga Village</t>
  </si>
  <si>
    <t>Natutu Village</t>
  </si>
  <si>
    <t>Natokayawa</t>
  </si>
  <si>
    <t>Nasolo Keteni</t>
  </si>
  <si>
    <t>Nasivikoso Village</t>
  </si>
  <si>
    <t>Namosau</t>
  </si>
  <si>
    <t>Naitamusu</t>
  </si>
  <si>
    <t>Naidrodro</t>
  </si>
  <si>
    <t>Nadrugu Village</t>
  </si>
  <si>
    <t>Nadevo Village</t>
  </si>
  <si>
    <t>Mataniqara</t>
  </si>
  <si>
    <t>Koronubu</t>
  </si>
  <si>
    <t>Kasaittar</t>
  </si>
  <si>
    <t>Karavi</t>
  </si>
  <si>
    <t>Field 28</t>
  </si>
  <si>
    <t>Etatoko</t>
  </si>
  <si>
    <t>Dogusu</t>
  </si>
  <si>
    <t>Dawa Street</t>
  </si>
  <si>
    <t>Clopcott Street</t>
  </si>
  <si>
    <t>Busabusa</t>
  </si>
  <si>
    <t>Bulabula</t>
  </si>
  <si>
    <t>Bukuya Village</t>
  </si>
  <si>
    <t>Bila Street</t>
  </si>
  <si>
    <t>Benai</t>
  </si>
  <si>
    <t>Badrau</t>
  </si>
  <si>
    <t>Ba #37</t>
  </si>
  <si>
    <t>Report</t>
  </si>
  <si>
    <t>PARTLY</t>
  </si>
  <si>
    <t>COMPLETELY</t>
  </si>
  <si>
    <t>Villages</t>
  </si>
  <si>
    <t>TID</t>
  </si>
  <si>
    <t>Admin3 Pcode</t>
  </si>
  <si>
    <t>Admin 2 Pcode</t>
  </si>
  <si>
    <t>Admin 1 Pcode</t>
  </si>
  <si>
    <t>Shape_Area</t>
  </si>
  <si>
    <t>SUM_POPLTN</t>
  </si>
  <si>
    <t>DIVISION</t>
  </si>
  <si>
    <t>TIKINA</t>
  </si>
  <si>
    <t>Code</t>
  </si>
  <si>
    <t>1001</t>
  </si>
  <si>
    <t>1002</t>
  </si>
  <si>
    <t>1003</t>
  </si>
  <si>
    <t>101</t>
  </si>
  <si>
    <t>102</t>
  </si>
  <si>
    <t>103</t>
  </si>
  <si>
    <t>104</t>
  </si>
  <si>
    <t>105</t>
  </si>
  <si>
    <t>106</t>
  </si>
  <si>
    <t>107</t>
  </si>
  <si>
    <t>108</t>
  </si>
  <si>
    <t>1101</t>
  </si>
  <si>
    <t>1102</t>
  </si>
  <si>
    <t>1103</t>
  </si>
  <si>
    <t>1104</t>
  </si>
  <si>
    <t>1201</t>
  </si>
  <si>
    <t>1202</t>
  </si>
  <si>
    <t>1203</t>
  </si>
  <si>
    <t>1204</t>
  </si>
  <si>
    <t>1301</t>
  </si>
  <si>
    <t>1302</t>
  </si>
  <si>
    <t>1401</t>
  </si>
  <si>
    <t>1402</t>
  </si>
  <si>
    <t>1403</t>
  </si>
  <si>
    <t>1404</t>
  </si>
  <si>
    <t>1405</t>
  </si>
  <si>
    <t>1501</t>
  </si>
  <si>
    <t>1502</t>
  </si>
  <si>
    <t>1503</t>
  </si>
  <si>
    <t>1504</t>
  </si>
  <si>
    <t>1505</t>
  </si>
  <si>
    <t>1506</t>
  </si>
  <si>
    <t>1507</t>
  </si>
  <si>
    <t>201</t>
  </si>
  <si>
    <t>202</t>
  </si>
  <si>
    <t>203</t>
  </si>
  <si>
    <t>301</t>
  </si>
  <si>
    <t>302</t>
  </si>
  <si>
    <t>303</t>
  </si>
  <si>
    <t>304</t>
  </si>
  <si>
    <t>305</t>
  </si>
  <si>
    <t>306</t>
  </si>
  <si>
    <t>307</t>
  </si>
  <si>
    <t>308</t>
  </si>
  <si>
    <t>401</t>
  </si>
  <si>
    <t>402</t>
  </si>
  <si>
    <t>403</t>
  </si>
  <si>
    <t>404</t>
  </si>
  <si>
    <t>501</t>
  </si>
  <si>
    <t>502</t>
  </si>
  <si>
    <t>503</t>
  </si>
  <si>
    <t>504</t>
  </si>
  <si>
    <t>505</t>
  </si>
  <si>
    <t>506</t>
  </si>
  <si>
    <t>507</t>
  </si>
  <si>
    <t>508</t>
  </si>
  <si>
    <t>509</t>
  </si>
  <si>
    <t>510</t>
  </si>
  <si>
    <t>511</t>
  </si>
  <si>
    <t>512</t>
  </si>
  <si>
    <t>513</t>
  </si>
  <si>
    <t>514</t>
  </si>
  <si>
    <t>601</t>
  </si>
  <si>
    <t>602</t>
  </si>
  <si>
    <t>603</t>
  </si>
  <si>
    <t>604</t>
  </si>
  <si>
    <t>605</t>
  </si>
  <si>
    <t>606</t>
  </si>
  <si>
    <t>701</t>
  </si>
  <si>
    <t>702</t>
  </si>
  <si>
    <t>703</t>
  </si>
  <si>
    <t>704</t>
  </si>
  <si>
    <t>705</t>
  </si>
  <si>
    <t>801</t>
  </si>
  <si>
    <t>802</t>
  </si>
  <si>
    <t>803</t>
  </si>
  <si>
    <t>804</t>
  </si>
  <si>
    <t>805</t>
  </si>
  <si>
    <t>806</t>
  </si>
  <si>
    <t>807</t>
  </si>
  <si>
    <t>808</t>
  </si>
  <si>
    <t>901</t>
  </si>
  <si>
    <t>902</t>
  </si>
  <si>
    <t>903</t>
  </si>
  <si>
    <t>904</t>
  </si>
  <si>
    <t>905</t>
  </si>
  <si>
    <t>Number of households - 2007 Census</t>
  </si>
  <si>
    <t>Total population - 2015 proj</t>
  </si>
  <si>
    <t>houses</t>
  </si>
  <si>
    <t>2015 pop</t>
  </si>
  <si>
    <t>Traditional/Old Tikina</t>
  </si>
  <si>
    <t>Batiwai</t>
  </si>
  <si>
    <t>Bureitu</t>
  </si>
  <si>
    <t>Conua</t>
  </si>
  <si>
    <t>Deuba</t>
  </si>
  <si>
    <t>Lovonivanua</t>
  </si>
  <si>
    <t>Lovoniwai</t>
  </si>
  <si>
    <t>Mali</t>
  </si>
  <si>
    <t>Moturiki</t>
  </si>
  <si>
    <t>Nabaitavo</t>
  </si>
  <si>
    <t>Naboubuco</t>
  </si>
  <si>
    <t>Nagonenicolo</t>
  </si>
  <si>
    <t>Naibita</t>
  </si>
  <si>
    <t>Nakuailava</t>
  </si>
  <si>
    <t>Namataku</t>
  </si>
  <si>
    <t>Naqarawai</t>
  </si>
  <si>
    <t>Nasikawa</t>
  </si>
  <si>
    <t>Navatusila</t>
  </si>
  <si>
    <t>Navuakece</t>
  </si>
  <si>
    <t>Nayavu</t>
  </si>
  <si>
    <t>Noikoro</t>
  </si>
  <si>
    <t>Noimalu</t>
  </si>
  <si>
    <t>Nokonoko</t>
  </si>
  <si>
    <t>Qalimare</t>
  </si>
  <si>
    <t>Qaliyalatina</t>
  </si>
  <si>
    <t>Rara</t>
  </si>
  <si>
    <t>Ravitaki</t>
  </si>
  <si>
    <t>Sabeto</t>
  </si>
  <si>
    <t>Sanima</t>
  </si>
  <si>
    <t>Savatu</t>
  </si>
  <si>
    <t>Sawau</t>
  </si>
  <si>
    <t>Seaqaqa</t>
  </si>
  <si>
    <t>Sikituru</t>
  </si>
  <si>
    <t>Soloira</t>
  </si>
  <si>
    <t>Taivugalei</t>
  </si>
  <si>
    <t>Tokatoka</t>
  </si>
  <si>
    <t>Tuva</t>
  </si>
  <si>
    <t>Udu</t>
  </si>
  <si>
    <t>Vaturu</t>
  </si>
  <si>
    <t>Vitogo</t>
  </si>
  <si>
    <t>Vuna</t>
  </si>
  <si>
    <t>Vutia</t>
  </si>
  <si>
    <t>Waicoba</t>
  </si>
  <si>
    <t>Waidina</t>
  </si>
  <si>
    <t>Wailevu East</t>
  </si>
  <si>
    <t>Wailevu West</t>
  </si>
  <si>
    <t>Yale</t>
  </si>
  <si>
    <t>Yawe</t>
  </si>
  <si>
    <t>New Tikina</t>
  </si>
  <si>
    <r>
      <t xml:space="preserve"> </t>
    </r>
    <r>
      <rPr>
        <sz val="11"/>
        <color theme="1"/>
        <rFont val="Calibri"/>
        <family val="2"/>
        <scheme val="minor"/>
      </rPr>
      <t xml:space="preserve">Cakaudrove  </t>
    </r>
  </si>
  <si>
    <r>
      <t xml:space="preserve"> </t>
    </r>
    <r>
      <rPr>
        <sz val="11"/>
        <color theme="1"/>
        <rFont val="Calibri"/>
        <family val="2"/>
        <scheme val="minor"/>
      </rPr>
      <t xml:space="preserve">Delaivuna Circular  </t>
    </r>
  </si>
  <si>
    <r>
      <t xml:space="preserve"> </t>
    </r>
    <r>
      <rPr>
        <sz val="11"/>
        <color theme="1"/>
        <rFont val="Calibri"/>
        <family val="2"/>
        <scheme val="minor"/>
      </rPr>
      <t xml:space="preserve">Delaivuna Settlement  </t>
    </r>
  </si>
  <si>
    <r>
      <t xml:space="preserve"> </t>
    </r>
    <r>
      <rPr>
        <sz val="11"/>
        <color theme="1"/>
        <rFont val="Calibri"/>
        <family val="2"/>
        <scheme val="minor"/>
      </rPr>
      <t xml:space="preserve">Mataniwai Settlement  </t>
    </r>
  </si>
  <si>
    <r>
      <t xml:space="preserve"> </t>
    </r>
    <r>
      <rPr>
        <sz val="11"/>
        <color theme="1"/>
        <rFont val="Calibri"/>
        <family val="2"/>
        <scheme val="minor"/>
      </rPr>
      <t xml:space="preserve">Vuna  </t>
    </r>
  </si>
  <si>
    <r>
      <t xml:space="preserve"> </t>
    </r>
    <r>
      <rPr>
        <sz val="11"/>
        <color theme="1"/>
        <rFont val="Calibri"/>
        <family val="2"/>
        <scheme val="minor"/>
      </rPr>
      <t xml:space="preserve">Laucala  </t>
    </r>
  </si>
  <si>
    <r>
      <t xml:space="preserve"> </t>
    </r>
    <r>
      <rPr>
        <sz val="11"/>
        <color theme="1"/>
        <rFont val="Calibri"/>
        <family val="2"/>
        <scheme val="minor"/>
      </rPr>
      <t xml:space="preserve">Wainikeli  </t>
    </r>
  </si>
  <si>
    <t>place names</t>
  </si>
  <si>
    <t>population to place names</t>
  </si>
  <si>
    <t xml:space="preserve">table that aggregrate </t>
  </si>
  <si>
    <t>Number of Households - 2015 proj</t>
  </si>
  <si>
    <t>Total population - 2007 Census</t>
  </si>
  <si>
    <t>No. of households - 2007 Census</t>
  </si>
  <si>
    <t>Total population - 2015 Projection</t>
  </si>
  <si>
    <t>No. of households - 2015 Proj</t>
  </si>
  <si>
    <t>POPULATION (proj 2015)</t>
  </si>
  <si>
    <t>Total Potential Caseload</t>
  </si>
  <si>
    <t>Houses Completely Destroyed</t>
  </si>
  <si>
    <t>Houses Partially Destroyed</t>
  </si>
  <si>
    <t>Nothern</t>
  </si>
  <si>
    <t>Population (proj 2015)</t>
  </si>
  <si>
    <t>Old_Tikina</t>
  </si>
  <si>
    <t>NEW TIKINA</t>
  </si>
  <si>
    <t>OBJECTID</t>
  </si>
  <si>
    <t>LOCALITY</t>
  </si>
  <si>
    <t>WARD</t>
  </si>
  <si>
    <t>POPLTN</t>
  </si>
  <si>
    <t>TODDLERS</t>
  </si>
  <si>
    <t>CHILDREN</t>
  </si>
  <si>
    <t>TEENAGE</t>
  </si>
  <si>
    <t>ADULT</t>
  </si>
  <si>
    <t>TOTAL_MALE</t>
  </si>
  <si>
    <t>MTODDLERS</t>
  </si>
  <si>
    <t>M_CHILDREN</t>
  </si>
  <si>
    <t>M_TEENAGE</t>
  </si>
  <si>
    <t>M_ADULT</t>
  </si>
  <si>
    <t>FEMALE</t>
  </si>
  <si>
    <t>FTODDLERS</t>
  </si>
  <si>
    <t>F_CHILDREN</t>
  </si>
  <si>
    <t>F_TEENAGE</t>
  </si>
  <si>
    <t>F_ADULT</t>
  </si>
  <si>
    <t>TOTAL_HH</t>
  </si>
  <si>
    <t>URBAN_PERI</t>
  </si>
  <si>
    <t>PCode</t>
  </si>
  <si>
    <t>Pop_Densit</t>
  </si>
  <si>
    <t>HOTSPOT</t>
  </si>
  <si>
    <t>POPPROJ16</t>
  </si>
  <si>
    <t>Qelekuro, Luvunavuaka, Nabualau, Dranu Vill, Matai, Waivula, Nabuna, Naqiri, Biribiri, Veicorocoro Sett</t>
  </si>
  <si>
    <t>R</t>
  </si>
  <si>
    <t>fji-14-03-0-001-0</t>
  </si>
  <si>
    <t>Lawaki,Burelevu Vill,Vunivesi,Nasoni,Naceva,Lawaki,Vulagi,Burelevu Sett, Natovi Cath Sch,Lawaki Pri</t>
  </si>
  <si>
    <t>fji-14-03-0-002-0</t>
  </si>
  <si>
    <t>Naburenivalu, Nananu Vill, Waisei, Veikau &amp; Wainibau Sett</t>
  </si>
  <si>
    <t>fji-14-03-0-003-0</t>
  </si>
  <si>
    <t>Waivou, Lodoni, Namau Sett, RKS Comp, Tailevu Prov Fram</t>
  </si>
  <si>
    <t>fji-14-03-0-004-0</t>
  </si>
  <si>
    <t>Qoma, Naigani Vill &amp; Naigani Resort</t>
  </si>
  <si>
    <t>fji-14-03-0-006-0</t>
  </si>
  <si>
    <t>Sawakasa, Dakuinuku, Lodoni Vill</t>
  </si>
  <si>
    <t>fji-14-03-0-008-0</t>
  </si>
  <si>
    <t>Yalalevu (pt), Namosau (pt)</t>
  </si>
  <si>
    <t>P</t>
  </si>
  <si>
    <t>fji-01-01-1-707-6</t>
  </si>
  <si>
    <t>Rarawai (pt) , Field 25</t>
  </si>
  <si>
    <t>fji-01-01-1-708-9</t>
  </si>
  <si>
    <t>Vadravadra Vill, Votua, Mataniqara (pt), Togalevu</t>
  </si>
  <si>
    <t>fji-01-01-0-049-0</t>
  </si>
  <si>
    <t>Itatoko (pt), Vadravadra (pt)</t>
  </si>
  <si>
    <t>fji-01-01-1-711-8</t>
  </si>
  <si>
    <t>fji-01-01-1-712-9</t>
  </si>
  <si>
    <t>Maururu (pt)</t>
  </si>
  <si>
    <t>fji-01-01-1-713-9</t>
  </si>
  <si>
    <t>Verevere, Saioko, Nadavacia, Namarai, Nacobau, Veidrala vills;  Vucinivola , Natuvu, Saloko Dist Sch, Beqa, Waidele, Roleka, Korodalawe s;  Namara Health Ctr</t>
  </si>
  <si>
    <t>fji-11-01-0-001-0</t>
  </si>
  <si>
    <t>Rukuruku and Tova lements</t>
  </si>
  <si>
    <t>fji-11-01-0-003-0</t>
  </si>
  <si>
    <t>Nakorovou Vill, Narikoso Vill, Mataso Pri Sch, Sobasoba, s n of Bainisoqosoqo Rd, Navesi, Savusavu</t>
  </si>
  <si>
    <t>fji-11-01-0-004-0</t>
  </si>
  <si>
    <t>Bainisoqosoqo (pt),Vunikavikaloa, Narau, Nadonumai, Sarava, Nadata</t>
  </si>
  <si>
    <t>fji-11-01-0-005-0</t>
  </si>
  <si>
    <t>Toko (pt), Dakavono</t>
  </si>
  <si>
    <t>fji-01-06-0-008-0</t>
  </si>
  <si>
    <t>Tovatova (pt), Masimasi (pt), Malele (pt), Natolevu (pt), Davota (pt)</t>
  </si>
  <si>
    <t>fji-01-06-0-015-0</t>
  </si>
  <si>
    <t>Balata (pt), Malele (pt), Drumasi</t>
  </si>
  <si>
    <t>fji-01-06-0-016-0</t>
  </si>
  <si>
    <t>Nakorovou Vill, Narokorokoyawa Vill, Matawailevu Vill, Nasauvere Vill, Nasava Vill, Tubarua Vill</t>
  </si>
  <si>
    <t>fji-09-05-0-002-0</t>
  </si>
  <si>
    <t>Botenaulu Vill, Nabukanivatu Vill, Sawanikula Vill, Gusuniwai</t>
  </si>
  <si>
    <t>fji-09-05-0-004-0</t>
  </si>
  <si>
    <t>Lomaivuna Sector Scheme (pt)</t>
  </si>
  <si>
    <t>fji-09-01-0-003-0</t>
  </si>
  <si>
    <t>fji-09-01-0-002-0</t>
  </si>
  <si>
    <t>Waibasaga Vill, Lutu Vill, Mataigasau Vill, Muara Dst Sch</t>
  </si>
  <si>
    <t>fji-09-05-0-001-0</t>
  </si>
  <si>
    <t>Naitauvoli Vill, Nuku Vill, Nadovu Vill, Nabuka, Drauleba, Waivau, Wairarania, Wainabua</t>
  </si>
  <si>
    <t>fji-09-05-0-005-0</t>
  </si>
  <si>
    <t>Saumakia Vill, Naibucini Vill, Waiqa, Naivucini Pri Sch</t>
  </si>
  <si>
    <t>fji-09-05-0-003-0</t>
  </si>
  <si>
    <t>Tavakubu Housing (pt)</t>
  </si>
  <si>
    <t>U</t>
  </si>
  <si>
    <t>fji-01-07-1-406-9</t>
  </si>
  <si>
    <t>fji-01-07-1-705-9</t>
  </si>
  <si>
    <t>Veitari</t>
  </si>
  <si>
    <t>fji-01-07-1-100-8</t>
  </si>
  <si>
    <t>Navutu Vill, Solomon</t>
  </si>
  <si>
    <t>fji-01-07-1-116-8</t>
  </si>
  <si>
    <t>Tavakubu Vill</t>
  </si>
  <si>
    <t>fji-01-07-1-706-9</t>
  </si>
  <si>
    <t>Navaga Vill, Nadevo Vill, Nasivikoso Vill, Lamiti, Raralevu, Vunauma, Narota, Nasamolo, Vunamaru, Sovusovu, Vatudaguru, Vatukanatolu, Nakuruleade</t>
  </si>
  <si>
    <t>fji-01-02-0-007-0</t>
  </si>
  <si>
    <t>Navatu, Waiwai, Babriban, vatawai, Koro, Tabataba (pt)</t>
  </si>
  <si>
    <t>fji-01-02-0-003-0</t>
  </si>
  <si>
    <t>Wayalevu Vill, Nalauwaki Vill</t>
  </si>
  <si>
    <t>fji-01-04-0-005-0</t>
  </si>
  <si>
    <t>Soso Vill, Drawaqa, Botoira Rest, Mantary Backpackers, Natuvalo Backpackers</t>
  </si>
  <si>
    <t>fji-01-04-0-001-0</t>
  </si>
  <si>
    <t>Vatutu (pt)</t>
  </si>
  <si>
    <t>fji-01-05-0-003-0</t>
  </si>
  <si>
    <t>Mulomulo (pt)</t>
  </si>
  <si>
    <t>fji-01-05-0-005-0</t>
  </si>
  <si>
    <t>Mulomulo (pt), Tovatova, Namulomulo</t>
  </si>
  <si>
    <t>fji-01-05-0-007-0</t>
  </si>
  <si>
    <t>Taci, Togo (pt)</t>
  </si>
  <si>
    <t>fji-01-05-0-008-0</t>
  </si>
  <si>
    <t>Nawaka (pt)</t>
  </si>
  <si>
    <t>fji-01-05-0-012-0</t>
  </si>
  <si>
    <t>Tavua Town (pt)</t>
  </si>
  <si>
    <t>fji-01-06-1-102-0</t>
  </si>
  <si>
    <t>fji-01-06-1-101-8</t>
  </si>
  <si>
    <t>Rukuruku, Matanawai</t>
  </si>
  <si>
    <t>fji-01-06-0-030-0</t>
  </si>
  <si>
    <t>Maqere (pt)</t>
  </si>
  <si>
    <t>fji-01-06-0-001-0</t>
  </si>
  <si>
    <t>Vatia (pt), Tavuca Is, Yanuca Is</t>
  </si>
  <si>
    <t>fji-01-06-0-002-0</t>
  </si>
  <si>
    <t>Lubulubu</t>
  </si>
  <si>
    <t>fji-01-06-0-029-0</t>
  </si>
  <si>
    <t>Tagitagi, Maqere (pt)</t>
  </si>
  <si>
    <t>fji-01-06-0-004-0</t>
  </si>
  <si>
    <t>Natawa, Waikona, Natabuivalu Is</t>
  </si>
  <si>
    <t>fji-01-06-0-005-0</t>
  </si>
  <si>
    <t>Buresivo ,Vunibuka ,Namara ,Senilagi ,Driti Vill,Nanoko ,Nagadoa Vill,Kawakawavesi ,Baravi , Cawalevu</t>
  </si>
  <si>
    <t>fji-02-02-0-002-0</t>
  </si>
  <si>
    <t>Delana , Vikawa , Nawaca , Nawaca Dist Sch, Nadawata , Saione , Rakani</t>
  </si>
  <si>
    <t>fji-02-02-0-003-0</t>
  </si>
  <si>
    <t>Nukubalavu , Volivoli ,Nabau ,Solevu Junr Sec, Nasikeci ,Ucuniseva ,Naivivau ,Fatima , Makolei Vill,Taicake ,Rara ,Nawaido Vill,Nacavaga Vill</t>
  </si>
  <si>
    <t>fji-02-03-0-000-0</t>
  </si>
  <si>
    <t>Delaidriti ,Waikonadawa ,Mataisolevu ,Nadua , Nasavu Vill,Sogodrala ,Nadi Dist sch,Nasolo Vill,Batiri , Buresivo ,Nabama ,Draunivau ,Rakaisau</t>
  </si>
  <si>
    <t>fji-02-03-0-001-0</t>
  </si>
  <si>
    <t>Navena ,Nasawana Vill,Nacava ,Sawani Vill,Nasigasiga ,Sawani sch,Naleleyawa ,Waikerekere , Waidranudranu ,Kaciyawa ,Nacaracara</t>
  </si>
  <si>
    <t>fji-02-03-0-002-0</t>
  </si>
  <si>
    <t>karavi (pt), karavi Public Sch</t>
  </si>
  <si>
    <t>fji-01-01-0-001-0</t>
  </si>
  <si>
    <t>Sagunu, Namatamusu</t>
  </si>
  <si>
    <t>fji-01-01-0-004-0</t>
  </si>
  <si>
    <t>Vutuni (pt), Korovutu</t>
  </si>
  <si>
    <t>fji-01-01-0-007-0</t>
  </si>
  <si>
    <t>Waiwai (pt), FSC Qtrs</t>
  </si>
  <si>
    <t>fji-01-01-0-009-0</t>
  </si>
  <si>
    <t>Balevotu (pt), Nukuloa (pt),  Nukuloa Sec Sch,Balevotu Health Centre</t>
  </si>
  <si>
    <t>fji-01-01-0-012-0</t>
  </si>
  <si>
    <t>Toge (pt), Nacaci (pt), Qerelevu</t>
  </si>
  <si>
    <t>fji-01-01-0-016-0</t>
  </si>
  <si>
    <t>Vunisamaloa (pt), Korovuto (pt)</t>
  </si>
  <si>
    <t>fji-01-01-0-027-0</t>
  </si>
  <si>
    <t>fji-01-01-1-714-1</t>
  </si>
  <si>
    <t>Tarivo, Maururu</t>
  </si>
  <si>
    <t>fji-01-01-1-715-8</t>
  </si>
  <si>
    <t>Namosau (pt), Maururu (pt)</t>
  </si>
  <si>
    <t>fji-01-01-1-716-9</t>
  </si>
  <si>
    <t>Maururu (pt),</t>
  </si>
  <si>
    <t>fji-01-01-1-717-9</t>
  </si>
  <si>
    <t>Rarawai (pt)</t>
  </si>
  <si>
    <t>fji-01-01-1-300-0</t>
  </si>
  <si>
    <t>fji-01-01-1-718-9</t>
  </si>
  <si>
    <t>Nailaga (pt), Yalalevu (pt)</t>
  </si>
  <si>
    <t>fji-01-01-1-703-8</t>
  </si>
  <si>
    <t>fji-01-06-1-100-4</t>
  </si>
  <si>
    <t>Delakado, Natadradave, Vorovoro, Driti Vill, Veikura, Veilolo, Vuci Sett &amp; Dawasamu Govt St,</t>
  </si>
  <si>
    <t>fji-14-03-0-009-0</t>
  </si>
  <si>
    <t>Matacaucau Vill, Naivonuni, Naisuvasuva, Deepwater Sett</t>
  </si>
  <si>
    <t>fji-14-04-0-002-0</t>
  </si>
  <si>
    <t>Nakawaca Vill, Fulton Mission Comp</t>
  </si>
  <si>
    <t>fji-14-04-0-004-0</t>
  </si>
  <si>
    <t>Naitutu, Veinuqa Vill, Naitutu, Navesi Sett</t>
  </si>
  <si>
    <t>fji-14-04-0-005-0</t>
  </si>
  <si>
    <t>Matavolivoli Housing</t>
  </si>
  <si>
    <t>Namaka</t>
  </si>
  <si>
    <t>fji-01-03-1-309-1</t>
  </si>
  <si>
    <t>Togo/Masi Rd (pt), Vunayasi (pt)</t>
  </si>
  <si>
    <t>fji-01-03-1-741-9</t>
  </si>
  <si>
    <t>Korociri</t>
  </si>
  <si>
    <t>fji-01-03-1-707-9</t>
  </si>
  <si>
    <t>Carreras (pt)</t>
  </si>
  <si>
    <t>fji-01-03-1-708-8</t>
  </si>
  <si>
    <t>Denarau Island</t>
  </si>
  <si>
    <t>fji-01-03-1-711-9</t>
  </si>
  <si>
    <t>Tunalia (pt), Navo Rd (pt)</t>
  </si>
  <si>
    <t>fji-01-03-1-715-9</t>
  </si>
  <si>
    <t>Uciwai (pt), Nalovo (pt), Nabila (pt)</t>
  </si>
  <si>
    <t>fji-08-04-0-001-0</t>
  </si>
  <si>
    <t>Nasoso (pt)</t>
  </si>
  <si>
    <t>fji-01-03-1-726-0</t>
  </si>
  <si>
    <t>Wairabetia (pt)</t>
  </si>
  <si>
    <t>fji-01-07-0-054-0</t>
  </si>
  <si>
    <t>Saweni</t>
  </si>
  <si>
    <t>fji-01-07-0-055-0</t>
  </si>
  <si>
    <t>Lauwaki Vill &amp;</t>
  </si>
  <si>
    <t>fji-01-07-0-026-0</t>
  </si>
  <si>
    <t>Saweni Beach Rd, Saweni  (pt)</t>
  </si>
  <si>
    <t>fji-01-07-0-056-0</t>
  </si>
  <si>
    <t>Lomolomo Vill &amp;</t>
  </si>
  <si>
    <t>fji-01-07-0-040-0</t>
  </si>
  <si>
    <t>Wailoko , Barara , Lomolomo</t>
  </si>
  <si>
    <t>fji-01-07-0-058-0</t>
  </si>
  <si>
    <t>Nakaika, Raviravi (pt)</t>
  </si>
  <si>
    <t>fji-01-07-0-060-0</t>
  </si>
  <si>
    <t>Raviravi (pt), Tavarau (pt)</t>
  </si>
  <si>
    <t>fji-01-07-0-003-0</t>
  </si>
  <si>
    <t>Naikabula (pt), Lovu  (pt), Tavakubu Rd</t>
  </si>
  <si>
    <t>fji-01-07-0-024-0</t>
  </si>
  <si>
    <t>Naikabula Rd  (pt)</t>
  </si>
  <si>
    <t>fji-01-07-1-708-9</t>
  </si>
  <si>
    <t>Vatudamu Est, Naqere Est, Rawarawa Est, Nabalebale, Matakunea, Nasavu, Natuvu, Rukurukunibua, Vesawa, Matavuvalelevu, Vunikarawa, Buniwaqa, Nabu, Vunivau, Dromuninuku Vill, Naweni Vill, Tabanaba, Vuniwi</t>
  </si>
  <si>
    <t>fji-03-02-0-004-0</t>
  </si>
  <si>
    <t>Navakaka Vill, Korosi Vill, Drano Vill, Korolevu Vill, Lololo , Waivula , Naivileba , Navatu , Wailumilumi , Lovu , Tobe , Vuiqala</t>
  </si>
  <si>
    <t>fji-03-02-0-007-0</t>
  </si>
  <si>
    <t>Tabia Vill, Werekaba , Koronatoga Vill, Vunidawa Pri Sch</t>
  </si>
  <si>
    <t>fji-03-02-0-008-0</t>
  </si>
  <si>
    <t>Balata (pt)</t>
  </si>
  <si>
    <t>fji-01-06-0-013-0</t>
  </si>
  <si>
    <t>Yaladro (pt)</t>
  </si>
  <si>
    <t>fji-01-06-0-031-0</t>
  </si>
  <si>
    <t>Yaladro (pt) , Naubi Field, Tavua Andra Sch</t>
  </si>
  <si>
    <t>fji-01-06-0-009-0</t>
  </si>
  <si>
    <t>Loloma (pt)</t>
  </si>
  <si>
    <t>fji-01-06-2-707-2</t>
  </si>
  <si>
    <t>fji-01-06-2-711-2</t>
  </si>
  <si>
    <t>Matanagata (pt)</t>
  </si>
  <si>
    <t>fji-01-06-2-700-2</t>
  </si>
  <si>
    <t>Yasiyasi, Vawe Is, Nukumasevu Is</t>
  </si>
  <si>
    <t>fji-01-06-0-007-0</t>
  </si>
  <si>
    <t>Daku Subdvsn, Navaqiqi[part], Nakama, Naveria[part], Daku Kashmir, Matalaqere, Nabuavua , Batirif , Raviravi , Nakorovesi</t>
  </si>
  <si>
    <t>fji-03-02-1-704-1</t>
  </si>
  <si>
    <t>Drekeniwai Vill, Nukunuku , Lea Vill, Viani Vill, Valavala Est</t>
  </si>
  <si>
    <t>fji-03-02-0-005-0</t>
  </si>
  <si>
    <t>Peceli , Naweni Dist Sch, Bakanawa, Draunimoli , Duilomaloma , Tacilevu Vill, Drekeniwaiciri , Naivilaca , Naweni Nursing St, Levukalailai Est, Vunidilo , Waisere</t>
  </si>
  <si>
    <t>fji-03-02-0-006-0</t>
  </si>
  <si>
    <t>Waiyavi (pt)</t>
  </si>
  <si>
    <t>Waiyavi</t>
  </si>
  <si>
    <t>fji-01-07-1-202-4</t>
  </si>
  <si>
    <t>fji-01-07-1-203-1</t>
  </si>
  <si>
    <t>fji-01-07-1-204-1</t>
  </si>
  <si>
    <t>fji-01-07-1-205-8</t>
  </si>
  <si>
    <t>fji-01-07-1-206-8</t>
  </si>
  <si>
    <t>fji-01-07-1-207-8</t>
  </si>
  <si>
    <t>fji-01-07-1-208-8</t>
  </si>
  <si>
    <t>fji-01-07-1-209-2</t>
  </si>
  <si>
    <t>Vaivai (pt)</t>
  </si>
  <si>
    <t>fji-01-07-0-028-0</t>
  </si>
  <si>
    <t>Nadele</t>
  </si>
  <si>
    <t>fji-01-07-0-045-0</t>
  </si>
  <si>
    <t>Naboutini , Masimasi</t>
  </si>
  <si>
    <t>fji-01-07-0-044-0</t>
  </si>
  <si>
    <t>Waimalika , Sabeto Dist Sch</t>
  </si>
  <si>
    <t>fji-01-07-0-049-0</t>
  </si>
  <si>
    <t>fji-01-07-0-047-0</t>
  </si>
  <si>
    <t>Sabeto , Sabeto Ind Sch</t>
  </si>
  <si>
    <t>fji-01-07-0-048-0</t>
  </si>
  <si>
    <t>Koroiyaca Vill</t>
  </si>
  <si>
    <t>fji-01-07-0-059-0</t>
  </si>
  <si>
    <t>fji-01-07-0-050-0</t>
  </si>
  <si>
    <t xml:space="preserve"> Naselesele , Rabi Sec Sch, AOG , Tabiang, Laselase [part], Kamakau</t>
  </si>
  <si>
    <t>fji-03-03-0-002-0</t>
  </si>
  <si>
    <t>Buakonikai, Matantuku, Bani, Nasau, Albrt Cove Rst, Rawake, Rakentai, Watukume,  Daku , Laselase[part] Nukurasi</t>
  </si>
  <si>
    <t>fji-03-03-0-003-0</t>
  </si>
  <si>
    <t>Tukavesi Vill, Yatei Vill, Vanuavou , Wainikula , Tukavesi Govt Qtrs, Kama Dist Sch, Buca Vill, Devodevo , Wailoaloa , Vatumalumu, Tokatoka Ravouvou , Nalaci</t>
  </si>
  <si>
    <t>fji-03-05-0-006-0</t>
  </si>
  <si>
    <t>Nailou Vill, Manukasi , , Naketekete , Bala , Logatabua , Waimacamaca , Salia Vill, Nayau , Wai , Navetau , Navidi , Malawai , Matiavi</t>
  </si>
  <si>
    <t>fji-03-05-0-003-0</t>
  </si>
  <si>
    <t>Lumiboso , Nasagale , Devo Est, Natovotovo , Navau , Qaralevu , Valesavu , Nabarua , Waivure , Karoko Vill, Tunuloa Prim Sch, Naba , Warikai , Bucaiyavu , Kubulau Est, Tatanikusi , Naiyawa , Napuka Jnr S</t>
  </si>
  <si>
    <t>fji-03-05-0-004-0</t>
  </si>
  <si>
    <t>Kioa Is. - Salia Vill</t>
  </si>
  <si>
    <t>fji-03-01-0-005-0</t>
  </si>
  <si>
    <t>Naqaiqai , Loboki , Kamati , Vanaira , Nasalia , Namosi Est,Dromuninuku , Dakuniba Vill, Niuwea , Nasea , Naleqi , Navodo , Waivia , Navutuvutu ,Nayatena , Ucunivatu Pri Sch, Yanuyanu Is.,Vunipea , N</t>
  </si>
  <si>
    <t>fji-03-01-0-006-0</t>
  </si>
  <si>
    <t>Welagi Vill, Qila , Nanuku , Tuvumaca Est</t>
  </si>
  <si>
    <t>fji-03-01-0-007-0</t>
  </si>
  <si>
    <t>Nabaluni , Nasasa , Niusawa Meth High Sch, Burotu , Vione Vill, Delaivione Subdvsn,Vatulaqa Est</t>
  </si>
  <si>
    <t>fji-03-01-0-008-0</t>
  </si>
  <si>
    <t>Naqara Shopping Area, Bucalevu[part], Naqara</t>
  </si>
  <si>
    <t>fji-03-01-0-010-0</t>
  </si>
  <si>
    <t>Tavuki Vill, Nayalayala , Fatima ,Baniose , Wairiki mission Comp, Wairiki Pri Sch, Navarada , Wairiki , Mudre</t>
  </si>
  <si>
    <t>fji-03-01-0-012-0</t>
  </si>
  <si>
    <t>Monfort Boys Town Technical Institute, St Bedes College, St Andrews Pri Sch, Lomanibai</t>
  </si>
  <si>
    <t>fji-03-07-1-700-5</t>
  </si>
  <si>
    <t>Valeni Vill, Laucala Vill, Naiqaqi Vill, Nasareci , Nasavu , Uluiqalau</t>
  </si>
  <si>
    <t>fji-03-07-0-001-0</t>
  </si>
  <si>
    <t>Natua Vill, Vunidamoli Vill, Natuvu Vill, Sawaieke , Nakorovatu Govt St, Leleuvia , Vunibua</t>
  </si>
  <si>
    <t>fji-03-07-0-002-0</t>
  </si>
  <si>
    <t>Sarava , Nakasa Vill, Tuvarara , Saura Singh Est, Vunimacava Est, Nocodreudreu Vill, Wailevu Pri Sch, Nabuliyaga , Sawana , Miller Est, Natibitibi , Naturura , Nalovu , Waiwai Est, Nairisere , Naya , Vatukedrekedre</t>
  </si>
  <si>
    <t>fji-03-07-0-003-0</t>
  </si>
  <si>
    <t>Nadrano, Nabau, Delaikuku Vill, Veicorocoro Sett &amp; QVS Comp</t>
  </si>
  <si>
    <t>fji-14-03-0-007-0</t>
  </si>
  <si>
    <t>Navunisole, Delasui Vill, Nakorovou, Waimaro, &amp; Nawiwaivusa Sett</t>
  </si>
  <si>
    <t>fji-14-04-0-001-0</t>
  </si>
  <si>
    <t>Matacula, Nasarsara Vill, Nailili, Nukutobici, Nairoro, Wainikavula, Wainivesi &amp; Waimaro Sett</t>
  </si>
  <si>
    <t>fji-14-04-0-016-0</t>
  </si>
  <si>
    <t>Korovou Town</t>
  </si>
  <si>
    <t>fji-14-04-1-700-8</t>
  </si>
  <si>
    <t>Nasolo Vill, Sosolevu (pt), Moto (pt), Ketenikulalo</t>
  </si>
  <si>
    <t>fji-01-01-0-010-0</t>
  </si>
  <si>
    <t>Naruku (pt), Vatusui (pt), Naruku Pri Sch</t>
  </si>
  <si>
    <t>fji-01-01-0-014-0</t>
  </si>
  <si>
    <t>Qerelevu (pt), Nabatolu</t>
  </si>
  <si>
    <t>fji-01-01-0-017-0</t>
  </si>
  <si>
    <t>Nukuloa (pt), Nacaci (pt),  (pt), Nacaci Pri Sch</t>
  </si>
  <si>
    <t>fji-01-01-0-015-0</t>
  </si>
  <si>
    <t>fji-11-03-1-707-9</t>
  </si>
  <si>
    <t>fji-11-03-1-708-9</t>
  </si>
  <si>
    <t>Narara Vill, Vatukacevaceva Vill, Narara(pt), Rokoroko, Nabulini, Tiana</t>
  </si>
  <si>
    <t>fji-11-04-0-000-0</t>
  </si>
  <si>
    <t>Rewasa, Tuvavatu (pt), Natunu, Ellington (pt)</t>
  </si>
  <si>
    <t>fji-11-04-0-002-0</t>
  </si>
  <si>
    <t>Nanokonoko Vill, Naboutolu Vill, Nacokula, Vaodoko, Madhuvan, Bureibau</t>
  </si>
  <si>
    <t>fji-11-04-0-003-0</t>
  </si>
  <si>
    <t>Nanukuloa Vill, Naserelagi Vill, Wailevu, Dokanavatu, Nanukuloa Govt St</t>
  </si>
  <si>
    <t>fji-11-04-0-004-0</t>
  </si>
  <si>
    <t>Nayaulevu Vill, Vunisea Vill, Nabalabala Vill, Maniyava. Nabalabala Nursing and Agricultural St</t>
  </si>
  <si>
    <t>fji-11-04-0-006-0</t>
  </si>
  <si>
    <t>Navisa (pt), Koronubu (pt), Nabatolu (pt)</t>
  </si>
  <si>
    <t>fji-01-01-0-019-0</t>
  </si>
  <si>
    <t>Nabatolu (pt), Nakavika (pt), Koronubu (pt)</t>
  </si>
  <si>
    <t>fji-01-01-0-020-0</t>
  </si>
  <si>
    <t>Naroki, Koronubu (pt), Koronubu Ind and Sangam Sch</t>
  </si>
  <si>
    <t>fji-01-01-0-021-0</t>
  </si>
  <si>
    <t>Yaroi Vill, Delainavaqiqi [part], Vuniyasawa</t>
  </si>
  <si>
    <t>fji-03-02-1-700-7</t>
  </si>
  <si>
    <t>Hughes St, all houses along Buca Bay Rd within the EA</t>
  </si>
  <si>
    <t>fji-03-02-1-103-1</t>
  </si>
  <si>
    <t>Savudrodro Valley Rd, Hanshine Sawmill, Naqelekula, Savusvu Hosp Qrts, Nabauto Govt Qrts, Nasavusavu Dist Sch, Police Comp, Vuniyasawa</t>
  </si>
  <si>
    <t>fji-03-02-1-104-1</t>
  </si>
  <si>
    <t>Bagaraki Vill, Bagaraki , Vatulele Vill, Nasavu , Waidamudamu , Wainiveitala , Vuadomo Vill, Nakoso , Delaidrisi , Nasikawa , Nakivuka , Nawanawa , Vatunawa , Ono , Paradise Cove</t>
  </si>
  <si>
    <t>fji-03-07-0-007-0</t>
  </si>
  <si>
    <t>Balaga , Balaga Est, Nukuloa , Nukuloa Est, Jerusalemi Vill, Nabaci Vill, Nadamole Vill, Narewa , Urata Vill, Muanivatu Dist Sch</t>
  </si>
  <si>
    <t>fji-03-07-0-008-0</t>
  </si>
  <si>
    <t>Navolau Vill, Navutu Vill, Delaiwaimale Vill, Namuamua, Savurua, Naivulokani, Bonanabulagi</t>
  </si>
  <si>
    <t>fji-09-01-0-004-0</t>
  </si>
  <si>
    <t>Nabaitavo Vill, Natavea Vill, Naluwai (pt), Kabara, Waila, Vunibaka, Naocosaqa</t>
  </si>
  <si>
    <t>fji-09-01-0-001-0</t>
  </si>
  <si>
    <t>Naluwai Vill, Waidracia Vill, Nasavu Vill, Mataisuva, Waidravo, Rara Dist Sch</t>
  </si>
  <si>
    <t>fji-09-01-0-000-0</t>
  </si>
  <si>
    <t>Naqara, Vuisiga, Nakorovatu, Nagaga Vill, Vunidawa Govt St</t>
  </si>
  <si>
    <t>fji-09-02-0-003-0</t>
  </si>
  <si>
    <t>Nukuloa, Navuniyaro, Lutu Vill, Namatabitu Sett</t>
  </si>
  <si>
    <t>fji-09-02-0-004-0</t>
  </si>
  <si>
    <t>Waisomo, Wairuerue Vill, Nakida Sett</t>
  </si>
  <si>
    <t>fji-09-02-0-005-0</t>
  </si>
  <si>
    <t>Taulevu, Vuniduba, Delaitoga, Matailobau, Nabena Vill, Namirimiri, Vuniivivula Sett</t>
  </si>
  <si>
    <t>fji-09-02-0-002-0</t>
  </si>
  <si>
    <t>Delailasakau Vill, Naseavou Vill, Nasele Vill, Nasirotu Vill, Waikole,  Naivimoli, Tanivisa</t>
  </si>
  <si>
    <t>fji-09-04-0-003-0</t>
  </si>
  <si>
    <t>Serea Vill, Naiwatu, Naisole, Waimalua, Visa, Nakasaqa, Vuniyaro, Sika, Vatuwaqa, Navuvusalato, Nagavigavi, Tonia</t>
  </si>
  <si>
    <t>fji-09-04-0-000-0</t>
  </si>
  <si>
    <t>Waibalavu, Nakorosule Vill, Nawala Sett</t>
  </si>
  <si>
    <t>fji-09-02-0-001-0</t>
  </si>
  <si>
    <t>Nairukuruku, Navuniyasi Vill, Wainikevu, Waisevuga Sett</t>
  </si>
  <si>
    <t>fji-09-02-0-006-0</t>
  </si>
  <si>
    <t>Namuamua Vill, Tausa, Matileka, Wainamoli, Nabai, Nakura, Waidrodro</t>
  </si>
  <si>
    <t>fji-09-01-0-005-0</t>
  </si>
  <si>
    <t>Viseisei Vill</t>
  </si>
  <si>
    <t>fji-01-07-0-037-0</t>
  </si>
  <si>
    <t>Viseisei  (pt)</t>
  </si>
  <si>
    <t>fji-01-07-0-038-0</t>
  </si>
  <si>
    <t>Lomolomo (pt),  Vuda Back Rd (pt), Lomolomo Public Sch</t>
  </si>
  <si>
    <t>fji-01-07-0-039-0</t>
  </si>
  <si>
    <t>Vuda Back Rd, Saru, Navula (pt), Vaivai (pt)</t>
  </si>
  <si>
    <t>fji-01-07-0-029-0</t>
  </si>
  <si>
    <t>Wailoko ,</t>
  </si>
  <si>
    <t>fji-01-07-0-042-0</t>
  </si>
  <si>
    <t>Natalau Vill &amp; , Wailoko (pt), Nawai, Vunayawa,</t>
  </si>
  <si>
    <t>fji-01-07-0-041-0</t>
  </si>
  <si>
    <t>Bila , Viseisei  (pt)</t>
  </si>
  <si>
    <t>fji-01-07-0-057-0</t>
  </si>
  <si>
    <t>Nasinu, Silana, Natalaira Vill, Lolomalevu, Natacileka Sett, Navunisea Pri Sch</t>
  </si>
  <si>
    <t>fji-14-03-0-000-0</t>
  </si>
  <si>
    <t>Naivicula Vill, Naqeledravia Sett, Naivicula Dist Sch</t>
  </si>
  <si>
    <t>fji-14-05-0-005-0</t>
  </si>
  <si>
    <t>Navunimono Vill, Namoli, Telau, Waidalice &amp; Lokuya Sett</t>
  </si>
  <si>
    <t>fji-14-04-0-006-0</t>
  </si>
  <si>
    <t>Nailaga, Davetalevu Vill, Namalata, Nabilo Sett Korovou Depot &amp; Namalata Dist Sch</t>
  </si>
  <si>
    <t>fji-14-04-0-003-0</t>
  </si>
  <si>
    <t>Nayavu, Naqia, Wailevu Vill, Naveveiwai Sett, Nayavu Govt St, Wainibuka SDA Sch, Wainibuka Sec Sch</t>
  </si>
  <si>
    <t>fji-14-05-0-001-0</t>
  </si>
  <si>
    <t>Wainivilimi, Wainavola Sett &amp; Waimaro Fram</t>
  </si>
  <si>
    <t>fji-14-03-0-010-0</t>
  </si>
  <si>
    <t>Naveicovatu, Nasau, Nasautoka, Malabi Vill, Wainaro, Buitua, Navunivesi Sett</t>
  </si>
  <si>
    <t>fji-14-05-0-003-0</t>
  </si>
  <si>
    <t>Dakuivuna, Wailotua [1&amp;2] Vill, Wainivo, Wainivau, Wawakanikau Sett</t>
  </si>
  <si>
    <t>fji-14-05-0-004-0</t>
  </si>
  <si>
    <t>Tonia Vill, Taivou, Kabara, Waidawara, Muaninuku, Waiuraura Sett &amp; Naiyala Sec Sch</t>
  </si>
  <si>
    <t>fji-14-04-0-000-0</t>
  </si>
  <si>
    <t>Nameka, Natuva, Vatukarasa, Coloi Vill, Narau, Uluiravo Sett</t>
  </si>
  <si>
    <t>fji-14-04-0-012-0</t>
  </si>
  <si>
    <t>Nasaibitu,Namoka,Naituvatuvavatu,Nabouva Vill, Waisa,Veiqoroqoro Nukuterea,Waineke,Vunivesi Sett</t>
  </si>
  <si>
    <t>fji-14-05-0-002-0</t>
  </si>
  <si>
    <t>Rarawai (pt), Rarawai Muslim Sch</t>
  </si>
  <si>
    <t>fji-01-01-0-028-0</t>
  </si>
  <si>
    <t>Namamada (pt)</t>
  </si>
  <si>
    <t>fji-01-01-0-031-0</t>
  </si>
  <si>
    <t>Navatu (pt), Vaesaru (pt), Elevuka (pt), Varadoli (pt)</t>
  </si>
  <si>
    <t>fji-01-01-0-036-0</t>
  </si>
  <si>
    <t>Nukudrala</t>
  </si>
  <si>
    <t>fji-01-01-0-037-0</t>
  </si>
  <si>
    <t>fji-01-01-0-050-0</t>
  </si>
  <si>
    <t>Natutu Vill, Votua Vill, Nawaqarua Vill</t>
  </si>
  <si>
    <t>fji-01-01-0-051-0</t>
  </si>
  <si>
    <t>Korovuto Sangam Sch , Rarawai Cem</t>
  </si>
  <si>
    <t>fji-01-01-0-059-0</t>
  </si>
  <si>
    <t>Nabeka St, Veitau St, Vuki Ln, Kings Rd (pt)</t>
  </si>
  <si>
    <t>fji-01-01-1-100-4</t>
  </si>
  <si>
    <t>Nareba St (pt), Varadoli St (pt), Tio St, Navoli Rd (pt)</t>
  </si>
  <si>
    <t>fji-01-01-1-102-0</t>
  </si>
  <si>
    <t>Nareba St (pt), Kula St, Kavika St (pt), Navola St (pt), Sekula St(pt) Vadravadra St, Qawa St, Koronubu Rd (pt)</t>
  </si>
  <si>
    <t>fji-01-01-1-103-5</t>
  </si>
  <si>
    <t>Tio St (pt), Navatu St, Navala St, Varadoli St (pt), Navoli Rd (pt)</t>
  </si>
  <si>
    <t>Varadoli</t>
  </si>
  <si>
    <t>fji-01-01-1-200-0</t>
  </si>
  <si>
    <t>Veisaru Rd (pt), Varadoli St (pt), Navoli Rd (pt)</t>
  </si>
  <si>
    <t>fji-01-01-1-202-0</t>
  </si>
  <si>
    <t>fji-01-01-1-301-2</t>
  </si>
  <si>
    <t>Moto Rd (pt), Vuda St, Tavua St, Magodro St, Kings Rd, Vaturu St (pt)</t>
  </si>
  <si>
    <t>fji-01-01-1-400-0</t>
  </si>
  <si>
    <t>Yakeke St, Moto Rd (pt), Old Kings Rd</t>
  </si>
  <si>
    <t>fji-01-01-1-401-0</t>
  </si>
  <si>
    <t>Vaturu St (pt), Nalutawa St, Nadrau St, Bula St, Naloto St, Savatu</t>
  </si>
  <si>
    <t>fji-01-01-1-402-0</t>
  </si>
  <si>
    <t>Nanuku St, Kings Rd (pt)</t>
  </si>
  <si>
    <t>fji-01-01-1-403-6</t>
  </si>
  <si>
    <t>Namosau, Nanuku St, Kings Rd (pt)</t>
  </si>
  <si>
    <t>fji-01-01-1-500-8</t>
  </si>
  <si>
    <t>Racecourse Rd (pt), Nasede (pt)</t>
  </si>
  <si>
    <t>fji-01-01-1-502-0</t>
  </si>
  <si>
    <t>Karavi (pt)</t>
  </si>
  <si>
    <t>fji-01-01-0-000-0</t>
  </si>
  <si>
    <t>Sarava, Navau</t>
  </si>
  <si>
    <t>fji-01-01-0-002-0</t>
  </si>
  <si>
    <t>Koroqaqa, Ba Sanatan College, Sarava Pri Sch</t>
  </si>
  <si>
    <t>fji-01-01-0-003-0</t>
  </si>
  <si>
    <t>Nukuloa Cem (pt),  China Koti (pt), Kumkum (pt)</t>
  </si>
  <si>
    <t>fji-01-01-0-013-0</t>
  </si>
  <si>
    <t>Talekosovi, Nakavika, Koronubu</t>
  </si>
  <si>
    <t>fji-01-01-0-018-0</t>
  </si>
  <si>
    <t>Benai No1(pt), Namada (pt), Korovuto (pt), Koronubu (pt)</t>
  </si>
  <si>
    <t>fji-01-01-0-024-0</t>
  </si>
  <si>
    <t>Vaqia, Vunisamaloa (pt)</t>
  </si>
  <si>
    <t>fji-01-01-0-026-0</t>
  </si>
  <si>
    <t>Korovuto (pt)</t>
  </si>
  <si>
    <t>fji-01-01-0-025-0</t>
  </si>
  <si>
    <t>PWD Water Pump, Vaqia</t>
  </si>
  <si>
    <t>fji-01-01-0-058-0</t>
  </si>
  <si>
    <t>Veisaru (pt), Namamada (pt)</t>
  </si>
  <si>
    <t>fji-01-01-0-030-0</t>
  </si>
  <si>
    <t>Vunisamaloa (pt), Rarawai (pt)</t>
  </si>
  <si>
    <t>fji-01-01-0-029-0</t>
  </si>
  <si>
    <t>Nakaruku, Solosolo, Yaya (pt)</t>
  </si>
  <si>
    <t>fji-01-01-0-032-0</t>
  </si>
  <si>
    <t>Busabusa, Veisaru Field 14(pt)</t>
  </si>
  <si>
    <t>fji-01-01-0-033-0</t>
  </si>
  <si>
    <t>Navoli (pt), Veasaru (pt)</t>
  </si>
  <si>
    <t>fji-01-01-0-040-0</t>
  </si>
  <si>
    <t>Veisaru No1 and No2</t>
  </si>
  <si>
    <t>fji-01-01-0-034-0</t>
  </si>
  <si>
    <t>Veisaru (pt)</t>
  </si>
  <si>
    <t>fji-01-01-0-035-0</t>
  </si>
  <si>
    <t>Field 27(pt), Navoli (pt), Navatu (pt)</t>
  </si>
  <si>
    <t>fji-01-01-0-038-0</t>
  </si>
  <si>
    <t>Itatoko, Vadravadra, Khalsa (pt)</t>
  </si>
  <si>
    <t>fji-01-01-0-046-0</t>
  </si>
  <si>
    <t>Field 27(pt), Navoli (pt)</t>
  </si>
  <si>
    <t>fji-01-01-0-039-0</t>
  </si>
  <si>
    <t>Waivuka, Vulavula, Navoli (pt)</t>
  </si>
  <si>
    <t>fji-01-01-0-041-0</t>
  </si>
  <si>
    <t>Luvuci, Talevake, Vatiyaka (pt), Khalsa (pt)</t>
  </si>
  <si>
    <t>fji-01-01-0-047-0</t>
  </si>
  <si>
    <t>Vatuyaka (pt), Nadhari (pt).</t>
  </si>
  <si>
    <t>fji-01-01-0-044-0</t>
  </si>
  <si>
    <t>Vatuyaka Subdiv, Vatuyaka Sangam Sch</t>
  </si>
  <si>
    <t>fji-01-01-0-045-0</t>
  </si>
  <si>
    <t>Bilolo, Nadhari (pt)</t>
  </si>
  <si>
    <t>fji-01-01-0-055-0</t>
  </si>
  <si>
    <t>Varavu, Sasa</t>
  </si>
  <si>
    <t>fji-01-01-0-054-0</t>
  </si>
  <si>
    <t>Sigawe, Naibulukau, Mataniqara (pt)</t>
  </si>
  <si>
    <t>fji-01-01-0-048-0</t>
  </si>
  <si>
    <t>Sorokoba Vill, Natalacake Vill</t>
  </si>
  <si>
    <t>fji-01-01-0-052-0</t>
  </si>
  <si>
    <t>Nqasevakatini, Varavu (pt), Vunivelau (pt)</t>
  </si>
  <si>
    <t>fji-01-01-0-053-0</t>
  </si>
  <si>
    <t>Vatuyaka</t>
  </si>
  <si>
    <t>fji-01-01-0-060-0</t>
  </si>
  <si>
    <t>Natunuku, Qalimere, Lotua</t>
  </si>
  <si>
    <t>fji-01-01-0-057-0</t>
  </si>
  <si>
    <t>Nailaga (pt)</t>
  </si>
  <si>
    <t>fji-01-01-1-700-8</t>
  </si>
  <si>
    <t>Nailaga Vill</t>
  </si>
  <si>
    <t>fji-01-01-1-701-7</t>
  </si>
  <si>
    <t>fji-01-01-1-702-8</t>
  </si>
  <si>
    <t>Tauvegavega (pt)</t>
  </si>
  <si>
    <t>fji-01-01-1-704-8</t>
  </si>
  <si>
    <t>fji-01-01-1-705-6</t>
  </si>
  <si>
    <t>Racecourse Rd (pt), Easton St, Natuyabia Rd (pt)</t>
  </si>
  <si>
    <t>fji-01-01-1-501-0</t>
  </si>
  <si>
    <t>Tauvegavega (pt), Maururu (pt)</t>
  </si>
  <si>
    <t>fji-01-01-1-706-9</t>
  </si>
  <si>
    <t>Nukudrale St (pt), Kings Rd (pt), Varoka St, Tabua Pl, Koronubu Rd (pt), Rarawai</t>
  </si>
  <si>
    <t>fji-01-01-1-101-4</t>
  </si>
  <si>
    <t>Kavika St (pt), Veisaru Rd</t>
  </si>
  <si>
    <t>fji-01-01-1-201-8</t>
  </si>
  <si>
    <t>Velovelo  (pt)</t>
  </si>
  <si>
    <t>fji-01-07-1-701-9</t>
  </si>
  <si>
    <t>Tomuka  (pt)</t>
  </si>
  <si>
    <t>fji-01-07-1-709-9</t>
  </si>
  <si>
    <t>fji-01-07-1-710-6</t>
  </si>
  <si>
    <t>fji-01-07-1-712-8</t>
  </si>
  <si>
    <t>Oriana Pl, Pompey Pl</t>
  </si>
  <si>
    <t>fji-01-07-1-124-3</t>
  </si>
  <si>
    <t>Natabua Rd (pt)</t>
  </si>
  <si>
    <t>fji-01-07-1-102-8</t>
  </si>
  <si>
    <t>Vitogo Market</t>
  </si>
  <si>
    <t>fji-01-07-1-103-4</t>
  </si>
  <si>
    <t>Yasawa St, Namoli (pt)</t>
  </si>
  <si>
    <t>fji-01-07-1-104-4</t>
  </si>
  <si>
    <t>Tui St, Vakabale St</t>
  </si>
  <si>
    <t>fji-01-07-1-105-4</t>
  </si>
  <si>
    <t>Yawini St, Vitogo Prd</t>
  </si>
  <si>
    <t>fji-01-07-1-106-8</t>
  </si>
  <si>
    <t>Churchil Park, Gvt Qtrs</t>
  </si>
  <si>
    <t>fji-01-07-1-107-8</t>
  </si>
  <si>
    <t>Waterfront Rd</t>
  </si>
  <si>
    <t>fji-01-07-1-108-4</t>
  </si>
  <si>
    <t>Veitari St, SPD</t>
  </si>
  <si>
    <t>fji-01-07-1-110-4</t>
  </si>
  <si>
    <t>FSC Qtrs</t>
  </si>
  <si>
    <t>fji-01-07-1-111-4</t>
  </si>
  <si>
    <t>Balawa St, Drasa Ave</t>
  </si>
  <si>
    <t>fji-01-07-1-112-0</t>
  </si>
  <si>
    <t>M.N Naidu Rd</t>
  </si>
  <si>
    <t>fji-01-07-1-113-1</t>
  </si>
  <si>
    <t>Field 40 (pt)</t>
  </si>
  <si>
    <t>fji-01-07-1-114-1</t>
  </si>
  <si>
    <t>M.N Naidu Rd, Field 40</t>
  </si>
  <si>
    <t>fji-01-07-1-115-3</t>
  </si>
  <si>
    <t>Natabua Gvt Qtrs</t>
  </si>
  <si>
    <t>fji-01-07-1-119-1</t>
  </si>
  <si>
    <t>Natabua Housing</t>
  </si>
  <si>
    <t>fji-01-07-1-120-3</t>
  </si>
  <si>
    <t>V.M Pilly Rd</t>
  </si>
  <si>
    <t>fji-01-07-1-121-1</t>
  </si>
  <si>
    <t>Capt Withers Rd</t>
  </si>
  <si>
    <t>fji-01-07-1-122-1</t>
  </si>
  <si>
    <t>Tomuka (pt)</t>
  </si>
  <si>
    <t>fji-01-07-1-214-3</t>
  </si>
  <si>
    <t>Namoli Vill</t>
  </si>
  <si>
    <t>fji-01-07-1-200-7</t>
  </si>
  <si>
    <t>Namoli Indus, Vunato (pt)</t>
  </si>
  <si>
    <t>fji-01-07-1-201-4</t>
  </si>
  <si>
    <t>fji-01-07-1-210-3</t>
  </si>
  <si>
    <t>fji-01-07-1-211-1</t>
  </si>
  <si>
    <t>fji-01-07-1-212-1</t>
  </si>
  <si>
    <t>Blue Lagoon, Aimatai, Kama St, Coral Sea St, Covuli St, Ragg St</t>
  </si>
  <si>
    <t>Simla</t>
  </si>
  <si>
    <t>fji-01-07-1-317-0</t>
  </si>
  <si>
    <t>Waya St (pt), Vomo St (pt)</t>
  </si>
  <si>
    <t>fji-01-07-1-300-1</t>
  </si>
  <si>
    <t>Police Qtrs, Natabua Sch Qtrs</t>
  </si>
  <si>
    <t>fji-01-07-1-301-5</t>
  </si>
  <si>
    <t>Tavakubu Rd (pt), Gimit Center</t>
  </si>
  <si>
    <t>fji-01-07-1-302-0</t>
  </si>
  <si>
    <t>Qalito Pl, Sugar Ave (pt)</t>
  </si>
  <si>
    <t>fji-01-07-1-303-0</t>
  </si>
  <si>
    <t>Commissioners Resd, Gvt Qtrs</t>
  </si>
  <si>
    <t>fji-01-07-1-304-0</t>
  </si>
  <si>
    <t>Kuata St, Waya St (pt)</t>
  </si>
  <si>
    <t>fji-01-07-1-305-0</t>
  </si>
  <si>
    <t>Evans Pl (pt), Vomo (pt)</t>
  </si>
  <si>
    <t>fji-01-07-1-307-0</t>
  </si>
  <si>
    <t>Hollander St (pt)</t>
  </si>
  <si>
    <t>fji-01-07-1-309-1</t>
  </si>
  <si>
    <t>Tavakubu Rd (pt)</t>
  </si>
  <si>
    <t>fji-01-07-1-310-8</t>
  </si>
  <si>
    <t>Covuli St, Thomson Crescent (pt)</t>
  </si>
  <si>
    <t>fji-01-07-1-306-0</t>
  </si>
  <si>
    <t>Jinnu Rd (pt), Sandalwood St (pt)</t>
  </si>
  <si>
    <t>fji-01-07-1-311-1</t>
  </si>
  <si>
    <t>Sandalwood St (pt), Corbett St (pt)</t>
  </si>
  <si>
    <t>fji-01-07-1-312-8</t>
  </si>
  <si>
    <t>Ganges Rd, Vomo St (pt)</t>
  </si>
  <si>
    <t>fji-01-07-1-314-1</t>
  </si>
  <si>
    <t>Maharaj Pl, Sukanaivalu Rd (pt)</t>
  </si>
  <si>
    <t>fji-01-07-1-316-1</t>
  </si>
  <si>
    <t>Link Rd (pt)</t>
  </si>
  <si>
    <t>fji-01-07-1-428-8</t>
  </si>
  <si>
    <t>Natokowaqa Police Post</t>
  </si>
  <si>
    <t>fji-01-07-1-400-3</t>
  </si>
  <si>
    <t>Shiu Raj St (pt)</t>
  </si>
  <si>
    <t>fji-01-07-1-401-8</t>
  </si>
  <si>
    <t>fji-01-07-1-402-3</t>
  </si>
  <si>
    <t>Chandmari (pt), Howrah Crescent (pt)</t>
  </si>
  <si>
    <t>fji-01-07-1-403-1</t>
  </si>
  <si>
    <t>V.M Pillay (pt)</t>
  </si>
  <si>
    <t>fji-01-07-1-404-1</t>
  </si>
  <si>
    <t>Musuniwai St</t>
  </si>
  <si>
    <t>fji-01-07-1-405-1</t>
  </si>
  <si>
    <t>Kermode (pt)</t>
  </si>
  <si>
    <t>fji-01-07-1-407-1</t>
  </si>
  <si>
    <t>Baradra Rd (pt)</t>
  </si>
  <si>
    <t>fji-01-07-1-408-3</t>
  </si>
  <si>
    <t>Baradra Rd (pt), Sukanaivalu Rd (pt)</t>
  </si>
  <si>
    <t>fji-01-07-1-409-3</t>
  </si>
  <si>
    <t>Ram Sami Reddy Rd (pt)</t>
  </si>
  <si>
    <t>fji-01-07-1-410-3</t>
  </si>
  <si>
    <t>Sarju Delegate Rd (pt)</t>
  </si>
  <si>
    <t>fji-01-07-1-411-3</t>
  </si>
  <si>
    <t>Razak Rd (pt)</t>
  </si>
  <si>
    <t>fji-01-07-1-413-1</t>
  </si>
  <si>
    <t>Ghandi Bhawan Primary Sch, Sukanaivalu (pt)</t>
  </si>
  <si>
    <t>fji-01-07-1-414-1</t>
  </si>
  <si>
    <t>Lin On Pl, Ayodhya Prasad Rd (pt)</t>
  </si>
  <si>
    <t>fji-01-07-1-418-1</t>
  </si>
  <si>
    <t>fji-01-07-1-420-1</t>
  </si>
  <si>
    <t>Drasa Ave, Ayodhya Prasad Rd (pt)</t>
  </si>
  <si>
    <t>fji-01-07-1-419-6</t>
  </si>
  <si>
    <t>fji-01-07-1-421-1</t>
  </si>
  <si>
    <t>Eddie Wong Rd (pt)</t>
  </si>
  <si>
    <t>fji-01-07-1-422-1</t>
  </si>
  <si>
    <t>Chandmari (pt), M.N. Naidu St (pt)</t>
  </si>
  <si>
    <t>fji-01-07-1-423-1</t>
  </si>
  <si>
    <t>Chandmari (pt)</t>
  </si>
  <si>
    <t>fji-01-07-1-424-1</t>
  </si>
  <si>
    <t>fji-01-07-1-425-1</t>
  </si>
  <si>
    <t>Sacau Ln, Naicker St</t>
  </si>
  <si>
    <t>fji-01-07-1-426-1</t>
  </si>
  <si>
    <t>Topline (pt)</t>
  </si>
  <si>
    <t>fji-01-07-1-427-1</t>
  </si>
  <si>
    <t>fji-01-07-1-412-8</t>
  </si>
  <si>
    <t>Field 40</t>
  </si>
  <si>
    <t>fji-01-07-1-101-8</t>
  </si>
  <si>
    <t>Multa Pl, Field 40</t>
  </si>
  <si>
    <t>fji-01-07-1-123-1</t>
  </si>
  <si>
    <t>Jamuna St, Vomo St (pt)</t>
  </si>
  <si>
    <t>fji-01-07-1-313-1</t>
  </si>
  <si>
    <t>Jinnu Rd (pt), Waiyavi St (pt)</t>
  </si>
  <si>
    <t>fji-01-07-1-315-1</t>
  </si>
  <si>
    <t>Korovuto ,Nacobi (pt)</t>
  </si>
  <si>
    <t>fji-01-03-0-019-0</t>
  </si>
  <si>
    <t>Votualevu Cem (pt)</t>
  </si>
  <si>
    <t>fji-01-03-0-002-0</t>
  </si>
  <si>
    <t>Votualevu (pt),Nagado  (pt)</t>
  </si>
  <si>
    <t>fji-01-03-0-003-0</t>
  </si>
  <si>
    <t>Vitualevu (pt)</t>
  </si>
  <si>
    <t>fji-01-03-0-004-0</t>
  </si>
  <si>
    <t>Mulomulo(pt),Solovi (pt)</t>
  </si>
  <si>
    <t>fji-01-03-0-005-0</t>
  </si>
  <si>
    <t>Nasau (pt), Mulomulo (pt)</t>
  </si>
  <si>
    <t>fji-01-03-0-007-0</t>
  </si>
  <si>
    <t>fji-01-03-0-008-0</t>
  </si>
  <si>
    <t>Malolo  (pt)</t>
  </si>
  <si>
    <t>fji-01-03-0-010-0</t>
  </si>
  <si>
    <t>Vunayasi  (pt)</t>
  </si>
  <si>
    <t>fji-01-03-0-011-0</t>
  </si>
  <si>
    <t>fji-01-03-0-012-0</t>
  </si>
  <si>
    <t>fji-01-03-0-014-0</t>
  </si>
  <si>
    <t>Qeleloa (pt),Dratabu</t>
  </si>
  <si>
    <t>fji-01-03-0-016-0</t>
  </si>
  <si>
    <t>Dratabu vill&amp;Vunayasi Dist.Sch</t>
  </si>
  <si>
    <t>fji-01-03-0-017-0</t>
  </si>
  <si>
    <t>Savunawai Stg1</t>
  </si>
  <si>
    <t>fji-01-03-1-310-1</t>
  </si>
  <si>
    <t>Nadi Town (pt)</t>
  </si>
  <si>
    <t>fji-01-03-1-103-4</t>
  </si>
  <si>
    <t>fji-01-03-1-104-4</t>
  </si>
  <si>
    <t>Gray rd, Martintar (pt)</t>
  </si>
  <si>
    <t>Matintar</t>
  </si>
  <si>
    <t>fji-01-03-1-200-0</t>
  </si>
  <si>
    <t>Northern Pres Rd</t>
  </si>
  <si>
    <t>fji-01-03-1-201-0</t>
  </si>
  <si>
    <t>Martintar (pt)</t>
  </si>
  <si>
    <t>fji-01-03-1-203-0</t>
  </si>
  <si>
    <t>fji-01-03-1-205-0</t>
  </si>
  <si>
    <t>Kennedy Ave (pt)</t>
  </si>
  <si>
    <t>fji-01-03-1-207-0</t>
  </si>
  <si>
    <t>fji-01-03-1-208-0</t>
  </si>
  <si>
    <t>Concave dr,Mahesh Dutt</t>
  </si>
  <si>
    <t>fji-01-03-1-301-0</t>
  </si>
  <si>
    <t>Vodokana St,Vunisalato</t>
  </si>
  <si>
    <t>fji-01-03-1-303-0</t>
  </si>
  <si>
    <t>Balabala cres</t>
  </si>
  <si>
    <t>fji-01-03-1-304-0</t>
  </si>
  <si>
    <t>Senijale Rd</t>
  </si>
  <si>
    <t>fji-01-03-1-305-0</t>
  </si>
  <si>
    <t>Uci Rd,Vau Rd</t>
  </si>
  <si>
    <t>fji-01-03-1-306-0</t>
  </si>
  <si>
    <t>Senijale Rd, Waqavuka St</t>
  </si>
  <si>
    <t>fji-01-03-1-307-0</t>
  </si>
  <si>
    <t>Votualevu Housing</t>
  </si>
  <si>
    <t>fji-01-03-1-308-3</t>
  </si>
  <si>
    <t>Saunaka Vill, Nakavu Vill</t>
  </si>
  <si>
    <t>fji-01-03-1-717-7</t>
  </si>
  <si>
    <t>Enamanu, Navakai</t>
  </si>
  <si>
    <t>fji-01-03-1-719-9</t>
  </si>
  <si>
    <t>fji-01-03-1-720-8</t>
  </si>
  <si>
    <t>Narewa Vill</t>
  </si>
  <si>
    <t>fji-01-03-1-721-7</t>
  </si>
  <si>
    <t>CAAF Old Town</t>
  </si>
  <si>
    <t>fji-01-03-1-722-9</t>
  </si>
  <si>
    <t>CAAF Comp</t>
  </si>
  <si>
    <t>fji-01-03-1-723-9</t>
  </si>
  <si>
    <t>Navakai Hart &amp; Squatter</t>
  </si>
  <si>
    <t>fji-01-03-1-725-6</t>
  </si>
  <si>
    <t>Sikituru Vill,Yavusania Vill</t>
  </si>
  <si>
    <t>fji-01-03-1-729-7</t>
  </si>
  <si>
    <t>Sabeto Sangam, Nasoso (pt)</t>
  </si>
  <si>
    <t>fji-01-03-1-730-8</t>
  </si>
  <si>
    <t>Malawai housing</t>
  </si>
  <si>
    <t>fji-01-03-1-735-8</t>
  </si>
  <si>
    <t>Navakai  (pt)</t>
  </si>
  <si>
    <t>fji-01-03-1-737-9</t>
  </si>
  <si>
    <t>Vunayasi Vill, Navo Rd (pt)</t>
  </si>
  <si>
    <t>fji-01-03-1-738-9</t>
  </si>
  <si>
    <t>Tunalia (pt), Ram Reddy Rd (pt)</t>
  </si>
  <si>
    <t>fji-01-03-1-739-1</t>
  </si>
  <si>
    <t>fji-01-03-1-740-9</t>
  </si>
  <si>
    <t>fji-01-03-1-743-0</t>
  </si>
  <si>
    <t>Fantasy Island</t>
  </si>
  <si>
    <t>fji-01-03-1-742-0</t>
  </si>
  <si>
    <t>Tunalia ,Naibulu</t>
  </si>
  <si>
    <t>fji-01-03-0-022-0</t>
  </si>
  <si>
    <t>Vunayasi (pt), Muavuwavu .</t>
  </si>
  <si>
    <t>fji-01-03-0-023-0</t>
  </si>
  <si>
    <t>Meigunyah (pt), Solovi (pt)</t>
  </si>
  <si>
    <t>fji-01-03-0-024-0</t>
  </si>
  <si>
    <t>fji-01-03-0-025-0</t>
  </si>
  <si>
    <t>Korovuto (pt),Togomasi (pt)</t>
  </si>
  <si>
    <t>fji-01-03-0-028-0</t>
  </si>
  <si>
    <t>Carreras</t>
  </si>
  <si>
    <t>fji-01-03-0-029-0</t>
  </si>
  <si>
    <t>fji-01-03-0-027-0</t>
  </si>
  <si>
    <t>Solovi (pt)</t>
  </si>
  <si>
    <t>fji-01-03-0-030-0</t>
  </si>
  <si>
    <t>Carreras(pt)</t>
  </si>
  <si>
    <t>fji-01-03-1-736-8</t>
  </si>
  <si>
    <t>fji-01-03-0-006-0</t>
  </si>
  <si>
    <t>Vunayasi  (pt),Mission School</t>
  </si>
  <si>
    <t>fji-01-03-0-013-0</t>
  </si>
  <si>
    <t>Maqalevu</t>
  </si>
  <si>
    <t>fji-01-03-1-709-8</t>
  </si>
  <si>
    <t>fji-01-03-1-724-8</t>
  </si>
  <si>
    <t>fji-01-03-1-102-4</t>
  </si>
  <si>
    <t>Saravi ,Navakai (pt)</t>
  </si>
  <si>
    <t>fji-01-03-1-710-9</t>
  </si>
  <si>
    <t>fji-01-03-1-105-0</t>
  </si>
  <si>
    <t>Navoci Vill, Namotomoto Vill</t>
  </si>
  <si>
    <t>fji-01-03-1-718-7</t>
  </si>
  <si>
    <t>Saunaka</t>
  </si>
  <si>
    <t>fji-01-03-1-204-8</t>
  </si>
  <si>
    <t>Asish Aog, Legalega Fsc line</t>
  </si>
  <si>
    <t>fji-01-03-1-702-8</t>
  </si>
  <si>
    <t>Bila</t>
  </si>
  <si>
    <t>fji-01-03-1-716-9</t>
  </si>
  <si>
    <t>Vunayasi (pt), Navo Rd (pt)</t>
  </si>
  <si>
    <t>fji-01-03-1-712-9</t>
  </si>
  <si>
    <t>Vunayasi (pt)</t>
  </si>
  <si>
    <t>fji-01-03-1-713-9</t>
  </si>
  <si>
    <t>Korovuto (pt),Nacobi (pt)</t>
  </si>
  <si>
    <t>fji-01-03-0-026-0</t>
  </si>
  <si>
    <t>fji-01-03-0-020-0</t>
  </si>
  <si>
    <t>Mrasa ,Arolevu</t>
  </si>
  <si>
    <t>fji-01-03-0-021-0</t>
  </si>
  <si>
    <t>Lavusa (pt),Togomasi</t>
  </si>
  <si>
    <t>fji-01-03-0-018-0</t>
  </si>
  <si>
    <t>Masi ,Togo</t>
  </si>
  <si>
    <t>fji-01-03-0-015-0</t>
  </si>
  <si>
    <t>Koroitamana Rd</t>
  </si>
  <si>
    <t>fji-01-03-1-302-3</t>
  </si>
  <si>
    <t>Yaro Vill, Solevu Vill, Malolo Is Rst, Tavarua Is Rst, Namotu Is Rst, Plantation Is Rst, Lomani Is Rst, Musket Cove Is Rst, Vuya lement, Navini Is Rst, Funky Fish Rst, Walu Beach Rst, Malolo Lailai Is Rst, Wadigi Is Rst, Titidro lement, Naikawakaw</t>
  </si>
  <si>
    <t>fji-08-03-0-000-0</t>
  </si>
  <si>
    <t>Yanuya vill, Tavua vill, Tokoriki Is Rst, Amunuca Is Rst, Namamanuca Primary Sch</t>
  </si>
  <si>
    <t>fji-08-03-0-001-0</t>
  </si>
  <si>
    <t>Vitanive, Mana Is Rst, Yarolevu, Mereoni Backpackers, Kiniboko Backpackers, Matamanoa Is Rst, S.D.A Mana</t>
  </si>
  <si>
    <t>fji-08-03-0-002-0</t>
  </si>
  <si>
    <t>Nabila Vill &amp; , Momi (pt)</t>
  </si>
  <si>
    <t>fji-08-04-0-000-0</t>
  </si>
  <si>
    <t>Uciwai (pt), Nalovo (pt)</t>
  </si>
  <si>
    <t>fji-08-04-0-002-0</t>
  </si>
  <si>
    <t xml:space="preserve"> Tau Vill &amp; , Momi (pt), Sariyawa (pt), Savusavu, Muanirewa, Mavuvu</t>
  </si>
  <si>
    <t>fji-08-04-0-013-0</t>
  </si>
  <si>
    <t>Vatunitoko, Savusavu (pt), Waica, Nakorokula (pt), Tuveriki</t>
  </si>
  <si>
    <t>fji-08-04-0-014-0</t>
  </si>
  <si>
    <t>Nakorokula Vill &amp; , Nabou Pine St, Navutu (pt), Vatudiri, wailevu</t>
  </si>
  <si>
    <t>fji-08-04-0-015-0</t>
  </si>
  <si>
    <t>Koromani (pt), Namata, Mabuco</t>
  </si>
  <si>
    <t>fji-08-04-0-016-0</t>
  </si>
  <si>
    <t>Lomawai Vill &amp; , Kubuna Vill &amp; , Navutu (pt), Koromani (pt)</t>
  </si>
  <si>
    <t>fji-08-04-0-017-0</t>
  </si>
  <si>
    <t>Momi Vill &amp; , Amgali, Narairoro, Wairiki, Natawase</t>
  </si>
  <si>
    <t>fji-08-04-0-031-0</t>
  </si>
  <si>
    <t>Sawana Vill, Navula vill, Navatuyate, Tubanavunitawa, Nasukamai, waiyala SDA, Koroilagi, Natuatuacoko, Vunayasi, Daravuravu, Durumoli, Vula, Natogotogo, Matasawanivavalagi</t>
  </si>
  <si>
    <t>fji-08-06-0-006-0</t>
  </si>
  <si>
    <t>Nubuyanitu Vill, Vunavesi, Savasava, Waisavu, Vusu, Navitilevu</t>
  </si>
  <si>
    <t>fji-08-06-0-008-0</t>
  </si>
  <si>
    <t>Nakoro Vill, Draubuta Vill, Namacawa</t>
  </si>
  <si>
    <t>fji-08-06-0-009-0</t>
  </si>
  <si>
    <t>Nabawaqa Vill, Nanualevu Vill, Nadrau Vill, Nadrano</t>
  </si>
  <si>
    <t>fji-08-06-0-000-0</t>
  </si>
  <si>
    <t>Edrau Vill, Keiyasi Vill, Draiba Vill, Vatumali Got St, Nawaidula, Tovatova, Yavutoka, Vunamaqo, Tubarua, Nabadolo, Vunayawa, Naduniwavu, Draiba Ind</t>
  </si>
  <si>
    <t>fji-08-06-0-005-0</t>
  </si>
  <si>
    <t>Vatubalavu Vill, Wema Vill, Nukuilau Vill, Natao, Namatewale, Roiwawaqa, Davetalevu, Tulasewa, Nasigadradra, Toya, Vunavesi,  Yawe, Nayalavatutu, Tuvainia, Varielobo, Matavoka, Saukaba, Tokosavai, Nayavulagilagi, Nasama, Nabilavou, Nasaro, Raramakawa, Se</t>
  </si>
  <si>
    <t>fji-08-06-0-007-0</t>
  </si>
  <si>
    <t>Nanoko Vill, Nabutautau Vill ,Mare Vill, Nabuabua Vill, Tuvavatu, Natoka, Tawalase, Tokoni</t>
  </si>
  <si>
    <t>fji-08-06-0-001-0</t>
  </si>
  <si>
    <t>Yako Vill &amp; , Waireba</t>
  </si>
  <si>
    <t>fji-08-04-0-003-0</t>
  </si>
  <si>
    <t>Malamala (pt), Nawaicoba (pt), Yako (pt), Kuar Singh Rd</t>
  </si>
  <si>
    <t>fji-08-04-0-004-0</t>
  </si>
  <si>
    <t>Nawaicoba (pt), Malamala (pt), Nalova</t>
  </si>
  <si>
    <t>fji-08-04-0-005-0</t>
  </si>
  <si>
    <t>Nawaicoba (pt), Malamala (pt), Nawai (pt)</t>
  </si>
  <si>
    <t>fji-08-04-0-009-0</t>
  </si>
  <si>
    <t>Nawai (pt), Lagi, Nakona,Waivou, Dakadaka (pt), Vunaivitoto, Viwasalasala, Vitogotogo, Nawaicoba (pt), Naresi</t>
  </si>
  <si>
    <t>fji-08-04-0-010-0</t>
  </si>
  <si>
    <t>Nalovo (pt), Uciwai (pt), Nawai (pt)</t>
  </si>
  <si>
    <t>fji-08-04-0-007-0</t>
  </si>
  <si>
    <t>Nawai (pt), Momi (pt), Sariyawa (pt), Natua, Nabou, Navutu, Nakawayaga</t>
  </si>
  <si>
    <t>fji-08-04-0-012-0</t>
  </si>
  <si>
    <t>Nalovo (pt), Malamala (pt), Nawai (pt)</t>
  </si>
  <si>
    <t>fji-08-04-0-008-0</t>
  </si>
  <si>
    <t>Bavu Vill, Akhil Mine, Vunavili, Nabota, Rada, Nawaicoba Rsrch St, Oloolo, Dakadaka (pt)</t>
  </si>
  <si>
    <t>fji-08-04-0-011-0</t>
  </si>
  <si>
    <t>Kokonisagana Vill, Sautabu Vill, Nalebaleba Vill, Naviyago Vill, Nadevo, Matamata, Nahedra, Qawaru, Navola, Naqalimare Dist Sch, Tayagiyagi, Toloqi, Naqalo, Lania, Nakura, Sydney, Rarabahaga, Koronitokalau, Vunahalato, Masikawali, Nacebetadra, Namaliloa,</t>
  </si>
  <si>
    <t>fji-08-07-0-001-0</t>
  </si>
  <si>
    <t>Vagadra Vill, Nasovatava Vill, Narewa Vill, Bilalevu (pt)</t>
  </si>
  <si>
    <t>fji-08-05-0-000-0</t>
  </si>
  <si>
    <t>Nausori Vill, Tore Vill, Toko</t>
  </si>
  <si>
    <t>fji-08-06-0-003-0</t>
  </si>
  <si>
    <t>Nasaucoko Vill, Wauosi Vill, Natuseisei, Tolu, Yaloku, Lovosa</t>
  </si>
  <si>
    <t>fji-08-06-0-004-0</t>
  </si>
  <si>
    <t>Tuvu Vill, Natoba, Kawaledraya, Yalisi, Nakeba, Waya, Tavasa, Naocotabua, Balenaivalu, Yaloku, Vunamoli, Matei, Natolacoko, Tabaqio, Koromani</t>
  </si>
  <si>
    <t>fji-08-07-0-002-0</t>
  </si>
  <si>
    <t>Navutu Vill &amp; , Ciriwai, Natua</t>
  </si>
  <si>
    <t>fji-08-04-0-018-0</t>
  </si>
  <si>
    <t>Marou Vill, Somosomo Vill, Gunu Vill, Nanuyabalavu Is, Nalaqa Is, Nanuyabuli Is, Nanuyasesara Is, Ori Is, Qarakali Is, Nanuyarara Is, Nanuyanikucuve Is.</t>
  </si>
  <si>
    <t>fji-01-04-0-000-0</t>
  </si>
  <si>
    <t>Natawa Vill, Yalobi Vill, Rt Naivalu Sch, Adi's Pl.</t>
  </si>
  <si>
    <t>fji-01-04-0-002-0</t>
  </si>
  <si>
    <t>Viwa Is:- Naibalebale Vill, Natia Vill, Yakani Vill; Nanuyanuya Is, Nalase Is, Nukuvatu Is, Nuku Is,</t>
  </si>
  <si>
    <t>fji-01-04-0-003-0</t>
  </si>
  <si>
    <t>Malevu Vill, Kese Vill, Mua-i-ra Vill, Naviti Is Rest, White Sandy Rest</t>
  </si>
  <si>
    <t>fji-01-04-0-004-0</t>
  </si>
  <si>
    <t>Nakurakura</t>
  </si>
  <si>
    <t>fji-01-05-1-100-1</t>
  </si>
  <si>
    <t>Vatutu (pt), Nawaka (pt)</t>
  </si>
  <si>
    <t>fji-01-05-1-701-9</t>
  </si>
  <si>
    <t>Vatutu Vill, Nawaka Vill</t>
  </si>
  <si>
    <t>fji-01-05-1-703-7</t>
  </si>
  <si>
    <t>Korociri (pt)</t>
  </si>
  <si>
    <t>fji-01-05-1-705-6</t>
  </si>
  <si>
    <t>fji-01-05-0-002-0</t>
  </si>
  <si>
    <t>fji-01-05-0-006-0</t>
  </si>
  <si>
    <t>Kerebula, Nawaka (pt)</t>
  </si>
  <si>
    <t>fji-01-05-1-704-9</t>
  </si>
  <si>
    <t>fji-01-05-1-706-6</t>
  </si>
  <si>
    <t>fji-01-05-1-700-9</t>
  </si>
  <si>
    <t>fji-01-05-0-004-0</t>
  </si>
  <si>
    <t>Nawaqadamu Vill, Uto Vill, Vunimoli Vill, Loqi</t>
  </si>
  <si>
    <t>fji-01-05-0-010-0</t>
  </si>
  <si>
    <t>Yavuna Vill, Tubenisolo Vill</t>
  </si>
  <si>
    <t>fji-01-05-0-009-0</t>
  </si>
  <si>
    <t>Narata Vill, Rararua Vill, Dreke [Tore] Vill, Raikaka, Vidrala, Rukuruku Dist Sch</t>
  </si>
  <si>
    <t>fji-01-05-0-011-0</t>
  </si>
  <si>
    <t>Nativi Vill, Taina, Qaqa</t>
  </si>
  <si>
    <t>r</t>
  </si>
  <si>
    <t>fji-11-04-0-011-0</t>
  </si>
  <si>
    <t>Matawailevu Vill, Bainisoqosoqo (pt), Vatuwaqa, Rukuruku, Kaunimakoni, Naova, Tavamotu, Naloloro, Vunikavikaloa, Ra High Sch, Nalawa Central Sch</t>
  </si>
  <si>
    <t>fji-11-02-0-000-0</t>
  </si>
  <si>
    <t>Burenitu Vill, Navitilevu Vill, Nausori Vill, Wailevu, Dawa, Lau</t>
  </si>
  <si>
    <t>fji-11-02-0-001-0</t>
  </si>
  <si>
    <t>Dreketi, Vunikavikaloa (pt), Nausori, Burenitu, Narau</t>
  </si>
  <si>
    <t>fji-11-02-0-002-0</t>
  </si>
  <si>
    <t>Namara Vill, Sawanivo Vill, Nasau Vill, Vanuakula Vill, Ovalau Vill</t>
  </si>
  <si>
    <t>fji-11-02-0-005-0</t>
  </si>
  <si>
    <t>Wailevu, Nanuku, Macuata Is</t>
  </si>
  <si>
    <t>fji-11-03-0-003-0</t>
  </si>
  <si>
    <t>Vunitogoloa Vill, Navuvuni Vill, Navatu Fij Sch, Tovu Is, Tovu Lailai Is</t>
  </si>
  <si>
    <t>fji-11-03-0-004-0</t>
  </si>
  <si>
    <t>Narewa Vill and , Vitawa Vill and , Waiqumu (pt), Rororoko, Vunikuku</t>
  </si>
  <si>
    <t>fji-11-03-0-005-0</t>
  </si>
  <si>
    <t>Waimari</t>
  </si>
  <si>
    <t>fji-11-03-0-007-0</t>
  </si>
  <si>
    <t>Waimari (pt), Dranayavutia, Qalau, Narara</t>
  </si>
  <si>
    <t>fji-11-03-0-008-0</t>
  </si>
  <si>
    <t>Korowaca, Namena, Naria (pt)</t>
  </si>
  <si>
    <t>fji-11-03-0-009-0</t>
  </si>
  <si>
    <t xml:space="preserve"> Malake Vill, Naria (pt), Matasevu, Naba</t>
  </si>
  <si>
    <t>fji-11-03-0-010-0</t>
  </si>
  <si>
    <t>Volivoli, Raarvatu, Lobau, Wananavu Resort</t>
  </si>
  <si>
    <t>fji-11-03-0-011-0</t>
  </si>
  <si>
    <t>Ellington (pt), Vunitivi, Natuna, Nananu-i-Ra Is, Nananu-i-Cake Is</t>
  </si>
  <si>
    <t>fji-11-03-0-012-0</t>
  </si>
  <si>
    <t>Vatusekiyasawa Vill and , Vatukacevaceva</t>
  </si>
  <si>
    <t>fji-11-03-0-014-0</t>
  </si>
  <si>
    <t>Navolau No1 Vill, Namuaimada Vill</t>
  </si>
  <si>
    <t>fji-11-03-0-015-0</t>
  </si>
  <si>
    <t>Navuavua Vill, Navutulevu Vill</t>
  </si>
  <si>
    <t>fji-11-03-1-700-7</t>
  </si>
  <si>
    <t>Penang, Colasi</t>
  </si>
  <si>
    <t>fji-11-03-1-701-8</t>
  </si>
  <si>
    <t>Tuvatuva</t>
  </si>
  <si>
    <t>fji-11-03-1-702-9</t>
  </si>
  <si>
    <t>Korotale (pt)</t>
  </si>
  <si>
    <t>fji-11-03-1-703-9</t>
  </si>
  <si>
    <t>Korotale (pt) , Rakiraki Hosp</t>
  </si>
  <si>
    <t>fji-11-03-1-704-9</t>
  </si>
  <si>
    <t>Rakiraki Town</t>
  </si>
  <si>
    <t>fji-11-03-1-705-4</t>
  </si>
  <si>
    <t>Naria, Rakiraki Hotel, Nakauvadra Sec Sch, Naria Bharatiya Sch</t>
  </si>
  <si>
    <t>fji-11-03-1-706-9</t>
  </si>
  <si>
    <t>Mataveikai Vill, Nailawa Vill, Roma, Tokio, Natuvulevu, Navunibitu Catholic Mission, Barotu Ind Sch</t>
  </si>
  <si>
    <t>fji-11-04-0-009-0</t>
  </si>
  <si>
    <t>Rokoroko Vill, Barotu Vill and</t>
  </si>
  <si>
    <t>fji-11-04-0-010-0</t>
  </si>
  <si>
    <t>Naqelecibi Vill, Nailuva Vill, Nariri Vill, Nauria Vill, Balesere Vill, Nakoroyaqona, Naivaka, Navakasere, Naikarua, Nailuva Catholic Sch</t>
  </si>
  <si>
    <t>fji-11-04-0-007-0</t>
  </si>
  <si>
    <t>Nararavou Vill, Nasavu Vill, Burelevu Vill, Namara Vill, Naqaqa Vill, Nayavukase</t>
  </si>
  <si>
    <t>fji-11-04-0-008-0</t>
  </si>
  <si>
    <t>Naseyani Vill, Nananu Vill, Navadili, Loga (pt), Drekeniwai</t>
  </si>
  <si>
    <t>fji-11-03-0-001-0</t>
  </si>
  <si>
    <t>Wairuku, Waiqumu (pt), Dociu, Nadovi</t>
  </si>
  <si>
    <t>fji-11-03-0-006-0</t>
  </si>
  <si>
    <t>Rewasa Vil and , Korotale,</t>
  </si>
  <si>
    <t>fji-11-04-0-001-0</t>
  </si>
  <si>
    <t>Navuiivi Vill, Nakaramai, Nayavuira Vill, Nakoromakawa, Nasau Vill, Navitilevu Dist Sch, Namuriwai</t>
  </si>
  <si>
    <t>fji-11-01-0-000-0</t>
  </si>
  <si>
    <t>Rakavidi, Davota (pt)</t>
  </si>
  <si>
    <t>fji-01-06-0-017-0</t>
  </si>
  <si>
    <t>Wainivoce (pt)</t>
  </si>
  <si>
    <t>fji-01-06-0-018-0</t>
  </si>
  <si>
    <t>Natuvu, Kavoli, Rabulu (pt), Rabulu Ind Sch</t>
  </si>
  <si>
    <t>fji-01-06-0-026-0</t>
  </si>
  <si>
    <t>Rabulu Vill &amp; , Delana, Nabuca</t>
  </si>
  <si>
    <t>fji-01-06-0-027-0</t>
  </si>
  <si>
    <t>Rabulu (pt), Yaqara, Vitivanua</t>
  </si>
  <si>
    <t>fji-01-06-0-028-0</t>
  </si>
  <si>
    <t>Matalevu, Yasiyasi (pt)</t>
  </si>
  <si>
    <t>fji-01-06-0-006-0</t>
  </si>
  <si>
    <t>Nadelai Vill, Koro</t>
  </si>
  <si>
    <t>fji-01-06-0-021-0</t>
  </si>
  <si>
    <t>Nadelei, Wainivoce (pt)</t>
  </si>
  <si>
    <t>fji-01-06-0-019-0</t>
  </si>
  <si>
    <t>Navala Vill, Nawani, Volavola, Nakuro, Gunu</t>
  </si>
  <si>
    <t>fji-01-06-0-023-0</t>
  </si>
  <si>
    <t>Waikubukubu Vill, Nadarivatu Govt St, Koronio Radio St</t>
  </si>
  <si>
    <t>fji-01-06-0-022-0</t>
  </si>
  <si>
    <t>Koro Vill &amp; , Naiyaca, Taunabe, Marou, Buyabuya, Drala, Vatutokotoko, Nakito, Lutu, Lukunabaki,</t>
  </si>
  <si>
    <t>fji-01-06-0-024-0</t>
  </si>
  <si>
    <t>Nabuna, Vanuakula</t>
  </si>
  <si>
    <t>fji-01-06-0-011-0</t>
  </si>
  <si>
    <t>Toko (pt)</t>
  </si>
  <si>
    <t>fji-01-06-2-701-9</t>
  </si>
  <si>
    <t>Korowere (pt)</t>
  </si>
  <si>
    <t>fji-01-06-2-708-2</t>
  </si>
  <si>
    <t>Korowere (pt), Lomalagi (pt)</t>
  </si>
  <si>
    <t>fji-01-06-2-713-2</t>
  </si>
  <si>
    <t>Nasomo (pt)</t>
  </si>
  <si>
    <t>fji-01-06-2-712-2</t>
  </si>
  <si>
    <t>Lololevu, Nasomo (pt)</t>
  </si>
  <si>
    <t>fji-01-06-2-709-2</t>
  </si>
  <si>
    <t>Waikatakata, Lekaleka, Natago</t>
  </si>
  <si>
    <t>fji-01-06-0-010-0</t>
  </si>
  <si>
    <t>fji-01-06-0-014-0</t>
  </si>
  <si>
    <t>Tavualevu Vill, Toko</t>
  </si>
  <si>
    <t>fji-01-06-1-700-7</t>
  </si>
  <si>
    <t>Naviyago Vill, Voi Is, Bekana Is</t>
  </si>
  <si>
    <t>fji-01-07-0-011-0</t>
  </si>
  <si>
    <t>Naboutini , Keolaiya</t>
  </si>
  <si>
    <t>fji-01-07-0-046-0</t>
  </si>
  <si>
    <t>Tai Is, Vomo, Beachcomber</t>
  </si>
  <si>
    <t>fji-01-07-0-052-0</t>
  </si>
  <si>
    <t>fji-01-07-0-053-0</t>
  </si>
  <si>
    <t>Raviravi (pt)</t>
  </si>
  <si>
    <t>fji-01-07-0-004-0</t>
  </si>
  <si>
    <t>fji-01-07-0-005-0</t>
  </si>
  <si>
    <t>Tavarau  (pt)</t>
  </si>
  <si>
    <t>fji-01-07-0-002-0</t>
  </si>
  <si>
    <t>Matawalu Vill, Teidamu, Nacilau</t>
  </si>
  <si>
    <t>fji-01-07-0-009-0</t>
  </si>
  <si>
    <t>Tuvu (pt), Nacilau</t>
  </si>
  <si>
    <t>fji-01-07-0-000-0</t>
  </si>
  <si>
    <t>Tavarau Vill &amp; , Tuvu (pt)</t>
  </si>
  <si>
    <t>fji-01-07-0-001-0</t>
  </si>
  <si>
    <t>Vadraiyawa , Drasa (pt), Drasa Bila, Vanuakula</t>
  </si>
  <si>
    <t>fji-01-07-0-013-0</t>
  </si>
  <si>
    <t>Drasa Dam Rd , Drasa Forestry</t>
  </si>
  <si>
    <t>fji-01-07-0-014-0</t>
  </si>
  <si>
    <t>Johnson , Matawalu Rd</t>
  </si>
  <si>
    <t>fji-01-07-0-008-0</t>
  </si>
  <si>
    <t>Vakabuli Vill &amp; , Lololo</t>
  </si>
  <si>
    <t>fji-01-07-0-015-0</t>
  </si>
  <si>
    <t>Bila Vitogo, Vitogo Paipai (pt), Qalito</t>
  </si>
  <si>
    <t>fji-01-07-0-016-0</t>
  </si>
  <si>
    <t>Paipai (pt), Vakabuli  (pt), Vitogo (pt)</t>
  </si>
  <si>
    <t>fji-01-07-0-017-0</t>
  </si>
  <si>
    <t>Buabua, Paipai (pt)</t>
  </si>
  <si>
    <t>fji-01-07-0-018-0</t>
  </si>
  <si>
    <t>Abaca Vill, Saru, Tawatawa, Vaivai, Tavakubu</t>
  </si>
  <si>
    <t>fji-01-07-0-019-0</t>
  </si>
  <si>
    <t>Buabua</t>
  </si>
  <si>
    <t>fji-01-07-0-020-0</t>
  </si>
  <si>
    <t>Vatamai  (pt), Buabua (pt), Lovu (pt), Vativa, Vitogo (pt)</t>
  </si>
  <si>
    <t>fji-01-07-0-022-0</t>
  </si>
  <si>
    <t>Vatamai (pt) ,Vitogo (pt), Vatulau, Gopal Rd, Anjan Rd</t>
  </si>
  <si>
    <t>fji-01-07-0-021-0</t>
  </si>
  <si>
    <t>Lovu (pt), Buabua (pt), Nasasi</t>
  </si>
  <si>
    <t>fji-01-07-0-023-0</t>
  </si>
  <si>
    <t>Vitogo Vill</t>
  </si>
  <si>
    <t>fji-01-07-0-012-0</t>
  </si>
  <si>
    <t>Lovu Seaside , Tore Seaside (pt)</t>
  </si>
  <si>
    <t>fji-01-07-0-062-0</t>
  </si>
  <si>
    <t>Saru Back Rd, Saru Tawatawa, Reservior Rd, Vaivai (pt), Navula (pt), Saru Wairabetia, MGM Sch</t>
  </si>
  <si>
    <t>fji-01-07-0-027-0</t>
  </si>
  <si>
    <t>Viseisei (pt), Wairabetia, Saweni, Vuda Power St</t>
  </si>
  <si>
    <t>fji-01-07-0-030-0</t>
  </si>
  <si>
    <t>Wairabetia (pt), Saweni  (pt)</t>
  </si>
  <si>
    <t>fji-01-07-0-032-0</t>
  </si>
  <si>
    <t>Tuaniveibona , Viseisei  (pt)</t>
  </si>
  <si>
    <t>fji-01-07-0-033-0</t>
  </si>
  <si>
    <t>Saweni  (pt), Dreketi Rd</t>
  </si>
  <si>
    <t>fji-01-07-0-034-0</t>
  </si>
  <si>
    <t>Vuda Pt, Anchorage Resort</t>
  </si>
  <si>
    <t>fji-01-07-0-036-0</t>
  </si>
  <si>
    <t>Large Dreketi</t>
  </si>
  <si>
    <t>fji-01-07-0-035-0</t>
  </si>
  <si>
    <t>Korobebe Vill</t>
  </si>
  <si>
    <t>fji-01-07-0-043-0</t>
  </si>
  <si>
    <t>fji-01-07-0-064-0</t>
  </si>
  <si>
    <t>Koroipita</t>
  </si>
  <si>
    <t>fji-01-07-0-061-0</t>
  </si>
  <si>
    <t>Lovu Hart</t>
  </si>
  <si>
    <t>fji-01-07-0-065-0</t>
  </si>
  <si>
    <t>Karavi, Raviravi</t>
  </si>
  <si>
    <t>fji-01-07-0-051-0</t>
  </si>
  <si>
    <t>Naviyago, Drasa Seaside, Drasa</t>
  </si>
  <si>
    <t>fji-01-07-0-010-0</t>
  </si>
  <si>
    <t>Lovu Seaside , Naimasi, Lovu, Naviyago, Vitogo Dist Sch</t>
  </si>
  <si>
    <t>fji-01-07-0-025-0</t>
  </si>
  <si>
    <t>Matacawalevu Is: Waki Vill, Matacawalevu Vill, Nasomolevu Cath Miss; Tavewa Is</t>
  </si>
  <si>
    <t>fji-01-08-0-004-0</t>
  </si>
  <si>
    <t>Yaqeta Is: Namatayalevu Vill, Yaqeta Nursing St;  Nanuyalevu Is, Nanuyalailai Is</t>
  </si>
  <si>
    <t>fji-01-08-0-002-0</t>
  </si>
  <si>
    <t>Navolau No2, Nakorokula Vill, Nasakiki, Nakorokula</t>
  </si>
  <si>
    <t>fji-11-03-0-013-0</t>
  </si>
  <si>
    <t>Penang Mill</t>
  </si>
  <si>
    <t>fji-11-03-1-709-9</t>
  </si>
  <si>
    <t>Togavere Vill, Drauniivi (pt), Yaqara Rest Hse, Nacilau Pt Rest House, s along Kings Rd with the EA.</t>
  </si>
  <si>
    <t>fji-11-03-0-002-0</t>
  </si>
  <si>
    <t>Dobuilevu Govt St, Dobuilevu, Dreketi, Veitiri, Natabu, Savusavu, Vumasi, Wenekosuva.</t>
  </si>
  <si>
    <t>fji-11-02-0-003-0</t>
  </si>
  <si>
    <t>Drauniivi Vill, Yaqara, Fiji Pine St, s along Nseyani Rd (pt), s along Dravuni Rd (pt).</t>
  </si>
  <si>
    <t>fji-11-03-0-000-0</t>
  </si>
  <si>
    <t>Naivutu Vill, Naraviravi Vill, Vuniyaumunu, Navavai, Nayawe, Narauyaba, Loqa</t>
  </si>
  <si>
    <t>fji-11-04-0-005-0</t>
  </si>
  <si>
    <t>Moala Vill,Korovuto vill</t>
  </si>
  <si>
    <t>fji-01-03-0-009-0</t>
  </si>
  <si>
    <t>Lutukina Vill, Vuinaqalutu Vill, Nakanacagi Vill, Valelawa No. 2</t>
  </si>
  <si>
    <t>fji-07-04-0-005-0</t>
  </si>
  <si>
    <t>Wailele , Waisala , Wairiki Vill, Waitovure , Namau , Namau Ind Sch, Namau Fijian , Qereqere , Kabulu , Raviravi , Sautalo , Natouvaga , Nabouwalu AOG Camp</t>
  </si>
  <si>
    <t>fji-02-02-0-004-0</t>
  </si>
  <si>
    <t>Navave Vill, Vuya Vill, Lakeba , Navave , Vuira , Natewa , Nanuku , Lomate , Matakilawa , Nasauto , Sigana , Koroqele</t>
  </si>
  <si>
    <t>fji-02-02-0-005-0</t>
  </si>
  <si>
    <t>Nakayaga , Raviravi Vill, Namalata Vill, Namalata Govt St, Kubulau Dist Sch, Raviravi AOG, Navatu Vill, Kiobo Vill, Nasasaivuya Vill, Natokalau Vill, Namena Is.</t>
  </si>
  <si>
    <t>fji-02-02-0-006-0</t>
  </si>
  <si>
    <t>Bua College,Lilo ,Tavulomo Vill,Nabelevuso ,Vuniyasi ,Vanuavou ,Dama Vill,Nasau Vill,Kornibelo , Tavakina ,Nabuidugua ,Nasau</t>
  </si>
  <si>
    <t>fji-02-02-0-001-0</t>
  </si>
  <si>
    <t>Naruwai Vill,Naruwai Vill sch,Baucolo ,Batiri ,Batiri , Yausiga ,Veisea ,MPI Qtrs(part),Makawa ,Dama Dist sch</t>
  </si>
  <si>
    <t>fji-02-02-0-000-0</t>
  </si>
  <si>
    <t>Vunivau ,Nawi ,Naikavaki Jnr Sec Sch,Nasamu , Rokorakuta ,Korovou ,Nasoso ,Koronibelo , Vunivau Ind Sch,Navutua</t>
  </si>
  <si>
    <t>fji-02-01-0-010-0</t>
  </si>
  <si>
    <t>Dalomo Vill,Luvuluvu ,Tausa ,Tiliva Vill,Bua Vill,Cobue (part),Bua Dist sch,Bua Indian sch,Bua Nuring   St</t>
  </si>
  <si>
    <t>fji-02-01-0-008-0</t>
  </si>
  <si>
    <t>Cobue ,Vatubogi ,Vatbogi Pri Sch,Navunievu Vill, Koroinasolo Vill,Logani ,Naqilimoto</t>
  </si>
  <si>
    <t>fji-02-01-0-009-0</t>
  </si>
  <si>
    <t>Korokadi , Korokadi Ind. Sch, Vakale</t>
  </si>
  <si>
    <t>fji-02-01-0-003-0</t>
  </si>
  <si>
    <t>Namuavoivoi Vill, Totogo , Sevusomo , Sasake , Naselesele , Soti , Droca , Nababiu</t>
  </si>
  <si>
    <t>fji-02-01-0-002-0</t>
  </si>
  <si>
    <t>Kavula Vill, Banikea Vill, Waibunabuna , Nakadrudru Govt St, Veiseiseivula</t>
  </si>
  <si>
    <t>fji-02-01-0-004-0</t>
  </si>
  <si>
    <t>Nawailevu Vill,Vanuavou ,Dramoka ,Kovu ,Navoa, ,Navai ,Draladamu .</t>
  </si>
  <si>
    <t>fji-02-01-0-007-0</t>
  </si>
  <si>
    <t>Nabouwalu Govt St, Nabouwalu Vill</t>
  </si>
  <si>
    <t>fji-02-02-1-700-8</t>
  </si>
  <si>
    <t>Nakorolevu ,Vatudamudamu ,Navunievu ,Saolo Vill, Nakawakawa Vill,Nawaisomo ,Naruarua ,Nawiriwiri , Naevuevu ,Nabunikadamu</t>
  </si>
  <si>
    <t>fji-02-03-0-003-0</t>
  </si>
  <si>
    <t>Kilaka Vill, Nakorovou Vill, Nadivakarua Vill, Nabalabalawa , Waisa Vill</t>
  </si>
  <si>
    <t>fji-02-02-0-007-0</t>
  </si>
  <si>
    <t>Vunivutu ,Lagi ,Navatui ,Daria Govt Qtrs,Rt Luke Mem sch,Waisevu ,Korotiki Vill,Daria Vill,Nabevu , Sydney land ,Naniudrau ,Muanicula ,Cicia , Yauvula ,Wailoaloa Forestry st,Cogea Vill,Cogea , Nawaisomo ,Nav</t>
  </si>
  <si>
    <t>fji-02-03-0-004-0</t>
  </si>
  <si>
    <t>Naburedagoa ,Davutu ,Dawadogo ,Varowaki , Batiniuciwai ,Adi Eleni sch,Nakabuta ,Wainunu SDA, Cora ,Tavaqiloqilo ,Nadua Vill,Rokobuloudamu , Natolaulau ,Kalinivau ,Navuso ,Namatadamu , Nacula ,Wailail</t>
  </si>
  <si>
    <t>fji-02-03-0-005-0</t>
  </si>
  <si>
    <t>Nasarowaqa Vill, Drainivuga , SPAD Ltd Comp., Nakutubuco , Suvani ,Bavotu ,Vunisea , Koro , Nadepo , Y-Corner ,Matasarosaro , Matadogo , Delainaivi , Qarabi ,Nasimede</t>
  </si>
  <si>
    <t>fji-02-01-0-000-0</t>
  </si>
  <si>
    <t>Eritabeta , Waimalua, Tabwewa, SDA Comp, Nuku, Fatima  (part), Farm , Batutu , Stream Valley</t>
  </si>
  <si>
    <t>fji-03-03-0-000-0</t>
  </si>
  <si>
    <t>Uma, Malaki, Uma Nuka, Nautoi, Kesukesu, Levuka, Fatima (part)</t>
  </si>
  <si>
    <t>fji-03-03-0-001-0</t>
  </si>
  <si>
    <t>Koroivonu Vill, Kanakana Vill, St. Patrick Prim Sch, Waikarawa , Diloi</t>
  </si>
  <si>
    <t>fji-03-05-0-005-0</t>
  </si>
  <si>
    <t>Dawa Vill, Vusaratu Vill, Natewa Vill, Natewa Govt Qtrs, Wainivatu , Valebuluti , Nauvuuvu , Domonisoso , Vesawa , Nabu , Dama</t>
  </si>
  <si>
    <t>fji-03-05-0-000-0</t>
  </si>
  <si>
    <t>Nacula , Viteki , Vusasivo Vill, Qaranibali , Vunisailai Pri. Sch, Korovou Vill, Koromakawa , Nadavaci Vill, Nasese</t>
  </si>
  <si>
    <t>fji-03-05-0-001-0</t>
  </si>
  <si>
    <t>Wailevu Vill, Muana Vill, Naruarau , Naqaravutu Vill, Wailevu Pri Sch</t>
  </si>
  <si>
    <t>fji-03-05-0-002-0</t>
  </si>
  <si>
    <t>Nakawaga Vill, Nukubolu Dist Sch, Nukubolu Vill, Bucalevu Vill, Nabua Vill, Nabua Pri Sch, Natoa , Navorau , Navovau Est, Vunidogoloa Vill, Lawalawa , Vuniqalulu , Nabua , Lovonimoli , Vutuni , Bucalevu Dist Sch</t>
  </si>
  <si>
    <t>fji-03-06-0-003-0</t>
  </si>
  <si>
    <t>Drakanalevu , Tokata , Nabekavu , Vuinadi Vill, Vunisalusalu Pri/Sec Sch, Wavu Vill, Koronikoli , Gacisovivi , Buredamu , Kororerega , Nakuku Vill, Domokavu , Vatukuca Vill, Naduri , Ravita Vill</t>
  </si>
  <si>
    <t>fji-03-06-0-004-0</t>
  </si>
  <si>
    <t>Naivitukituki , Dreketi Vill, Kocoma Vill, Laucala Is, Yanuca Is, Naqelelevu Is</t>
  </si>
  <si>
    <t>fji-03-08-0-007-0</t>
  </si>
  <si>
    <t>Sisila, Iloilo, Mua Govt St, Mua Wacala, Maravu, Bibi's Hideway, Karin's Garden, Taveuni Is. Resort, Butukia, Taveuni Palms, Matei  (part)</t>
  </si>
  <si>
    <t>fji-03-08-0-000-0</t>
  </si>
  <si>
    <t>Bouma Vill, Waitabu Vill, Vidawa Vill, Vurevure , Wai , Vunivasa Est</t>
  </si>
  <si>
    <t>fji-03-08-0-004-0</t>
  </si>
  <si>
    <t>Naivivi Vill, Vatusoqosoqo , Waibulu , Qamea Beach Club, Nukubalavu , Lali , Niubalavu , Togo Vill, Matagi Is.</t>
  </si>
  <si>
    <t>fji-03-08-0-006-0</t>
  </si>
  <si>
    <t>Naselesele Vill, Navakabila , Lepanoni Est, Vatudovia , Vuniweleti , Vunidrala , Vetaua , Vadrani , Naivi , Nagasau Est, Wiwi</t>
  </si>
  <si>
    <t>fji-03-08-0-001-0</t>
  </si>
  <si>
    <t>Nagasau Est &amp; , Nacogai Est &amp; , Vunidawa, Naikatolu, Muaniwaqa, Lomaniba, Vunitarawau, Qeleni, Wainikeli Dist Sch</t>
  </si>
  <si>
    <t>fji-03-08-0-002-0</t>
  </si>
  <si>
    <t>Korovou, Tivitivi, Vunituvutuvu, Seleni, Dala Ind Sch, Vunivasa Est, Pagai, Navakacoa Vill</t>
  </si>
  <si>
    <t>fji-03-08-0-003-0</t>
  </si>
  <si>
    <t>Lavena Vill,  Naba , Vunibibi , Qalli , Soto , Pea , Drekeniwai , Nakoro</t>
  </si>
  <si>
    <t>fji-03-08-0-005-0</t>
  </si>
  <si>
    <t>Qarawalu  (part), Deliavuna  (part), Salialevu Est, Salialevu Pri Sch</t>
  </si>
  <si>
    <t>fji-03-01-0-020-0</t>
  </si>
  <si>
    <t>Vatuwaqa , Vunilagi , Vunilagi Pri Sch, Nasue , Viciloa , Waqasia , Korovatu , Raikivi , Vuniyasi , Lutuvakatini , Bau , Vuniwiriwiri , Naiyala , Lovinisikeci , Koroniulavi , Qaraniduna , Qalota</t>
  </si>
  <si>
    <t>fji-03-01-0-000-0</t>
  </si>
  <si>
    <t>Vatudamu , Bagasau Vill, Naqalaka Est, Qaratutu , Vuniwi , Niuma , Lovoniqai , Niukeinayau , Vuniseci , Lovonisaqa , Valakau , Visou , Nukulevcu , Dakudaku , Navonu Pri. Sch</t>
  </si>
  <si>
    <t>fji-03-01-0-001-0</t>
  </si>
  <si>
    <t>Loa Vill, Marekaba, Naduga, Niuloa, Nause</t>
  </si>
  <si>
    <t>fji-03-01-0-002-0</t>
  </si>
  <si>
    <t>Kenani , Waiqili Est, Vuniwi , Navasa , Nakobo Vill, Vatukali , Hannibals Rsrt, Nakoba Dist Sch, Levuka , Lolobuta , Tavetave , Dudui , Mataikoro , Kacidanui , Kicukicu , Vunisavisavi , Waikava</t>
  </si>
  <si>
    <t>fji-03-01-0-003-0</t>
  </si>
  <si>
    <t>Vatuvonu SDA Sch &amp; , Natuvu Est, Vunikura Vill, Valeasea , Nawi Vill, Nawavu ,Nawai Pri Sch, Mataniwai .</t>
  </si>
  <si>
    <t>fji-03-01-0-004-0</t>
  </si>
  <si>
    <t>Holy Cross Coll, Tutu , Soqulu, Qacavulo Est, Dromuninuku , Waica , Natokalau , Udukacu</t>
  </si>
  <si>
    <t>fji-03-01-0-013-0</t>
  </si>
  <si>
    <t>Naqilai Est, Naqilai , Likuvausomo , Ura Est, Harnam Singh Est, Nabogiono Subdvsn, Waioba Est, Waimaqera No.5, Farm [part]</t>
  </si>
  <si>
    <t>fji-03-01-0-014-0</t>
  </si>
  <si>
    <t>Waimaqera [part], Waimaqera No.5[part], Sussie's Reef Divers, Navaca ,</t>
  </si>
  <si>
    <t>fji-03-01-0-015-0</t>
  </si>
  <si>
    <t>Waimaqera  (part), Nalovo , Nawainiyaku , South Taveuni Indian Sch, Wainiyaku Est, Vatuwiri Est</t>
  </si>
  <si>
    <t>fji-03-01-0-016-0</t>
  </si>
  <si>
    <t>Kanacea Vill, Korovou Vill, Vuna District Sch, Nanone , Navolivoli , Tabakau , Vunidilo , Navatuosooso , Naqai</t>
  </si>
  <si>
    <t>fji-03-01-0-017-0</t>
  </si>
  <si>
    <t>Navakawau Vill. Koronitevoro . Magpie Ave, Navakawau Sch, Delaikatoba</t>
  </si>
  <si>
    <t>fji-03-01-0-018-0</t>
  </si>
  <si>
    <t>Qarawalu  (part), Delaivuna Subdivision (part)</t>
  </si>
  <si>
    <t>fji-03-01-0-019-0</t>
  </si>
  <si>
    <t>Yacata Is, Kaibu Is</t>
  </si>
  <si>
    <t>fji-03-01-0-021-0</t>
  </si>
  <si>
    <t>Lamini Vill, Somosomo Vill, Nasarata Vill, Dreketi Vill, Vuniduva , Somosomo Sch</t>
  </si>
  <si>
    <t>fji-03-01-0-009-0</t>
  </si>
  <si>
    <t>Lovonivonu Vill, Waiyevo Govt St, Waitavala , Vuniuto , Bucalevu Sec Sch, Loloi , Malaga , Vunitarawau</t>
  </si>
  <si>
    <t>fji-03-01-0-011-0</t>
  </si>
  <si>
    <t>Korovesi , Lesiaceva Est, Vunibua , Lesiaceva Rd[part]</t>
  </si>
  <si>
    <t>fji-03-02-1-705-1</t>
  </si>
  <si>
    <t>Savudrodro Vill, Vucivuci , Savuloaloa , Moliwawa ,Ketei , Natuvatuva , Sosoketei , Naidi Vill, Vunivau , Naseva Est</t>
  </si>
  <si>
    <t>fji-03-02-0-000-0</t>
  </si>
  <si>
    <t>Namale, Oneva, Devodara, Koro Sun, Yaukolo, Vivili Vill, Waivunia Vill</t>
  </si>
  <si>
    <t>fji-03-02-0-001-0</t>
  </si>
  <si>
    <t>Wina Est, Maravu Est, Mumu Resort, Kuladrusi, Nacavanadi Vill, Nagigi Vill, Nagigi SDA Sch, Wainigata Research St</t>
  </si>
  <si>
    <t>fji-03-02-0-002-0</t>
  </si>
  <si>
    <t>Nasinu Vill, Natakea , Kubuna , Navatu Junior Sec Sch, Nasinu Dist, Navunisawana. Walawala, Vugalei, Lisiaseru, Veitebe</t>
  </si>
  <si>
    <t>fji-03-02-0-003-0</t>
  </si>
  <si>
    <t>Daliconi Vill, Yavea Vill, Mavana Vill, Bavatu, Waivonota, Masomo, Nadokoni, Vatuna</t>
  </si>
  <si>
    <t>fji-05-08-0-001-0</t>
  </si>
  <si>
    <t>Sawana Vill, Lomaloma Vill, Levukana Vill, Naqara, Lomaloma Hosp., Lomaloma Rest</t>
  </si>
  <si>
    <t>fji-05-04-0-000-0</t>
  </si>
  <si>
    <t>Mualevu Vill, Boitaci Vill, Malaka Vill, Muamua Vill, Nalele, Soso</t>
  </si>
  <si>
    <t>fji-05-08-0-000-0</t>
  </si>
  <si>
    <t>Susui Vill, Naracivo Vill, Daku Vill, Namalata Vill</t>
  </si>
  <si>
    <t>fji-05-04-0-001-0</t>
  </si>
  <si>
    <t>Vuma Vill, Waitovu Vill, Naisogo, Naruarua, Natibitibi</t>
  </si>
  <si>
    <t>fji-06-05-1-700-7</t>
  </si>
  <si>
    <t>Naborodamu, Mission Hill, Delana Pri &amp; Sec Sch, Navoka, Levuka Hosp, Kalaba</t>
  </si>
  <si>
    <t>fji-06-05-1-100-8</t>
  </si>
  <si>
    <t>Levuka Pub Sch, Batiniwai, Royal Hot, Rileys Land</t>
  </si>
  <si>
    <t>fji-06-05-1-101-5</t>
  </si>
  <si>
    <t>Nasova Govt Comp, Pafco Ind Area, Levuka Town, Queens Wharf.</t>
  </si>
  <si>
    <t>fji-06-05-1-102-4</t>
  </si>
  <si>
    <t>Natokalau Vill, Visoto Vill, Nacobo Vill, Visoto Dist Sch</t>
  </si>
  <si>
    <t>fji-06-05-0-003-0</t>
  </si>
  <si>
    <t>Wawa Vill, Uluibau Vill, Niubasaga Vill, Daku Vill, Matadolo, Varisi, Caqalai Is, Leleovia Is</t>
  </si>
  <si>
    <t>fji-06-05-0-006-0</t>
  </si>
  <si>
    <t>Legalega  (pt)</t>
  </si>
  <si>
    <t>fji-01-03-1-733-9</t>
  </si>
  <si>
    <t>Legalega (pt), Qalibuto rd</t>
  </si>
  <si>
    <t>fji-01-03-1-732-2</t>
  </si>
  <si>
    <t>Legalega (pt), FSC line east</t>
  </si>
  <si>
    <t>fji-01-03-1-731-2</t>
  </si>
  <si>
    <t>fji-01-03-1-700-8</t>
  </si>
  <si>
    <t>Nakama (part), Khamendra Bhartiya Sch, Savusavu Heights</t>
  </si>
  <si>
    <t>fji-03-02-1-102-0</t>
  </si>
  <si>
    <t>Naqere Subdivision</t>
  </si>
  <si>
    <t>fji-03-02-1-105-1</t>
  </si>
  <si>
    <t>Naqere Housing, Savusavu Sec Sch, Naqere Industrial Area</t>
  </si>
  <si>
    <t>fji-03-02-1-106-3</t>
  </si>
  <si>
    <t>Delainavaqiqi [part], Buca , Buca Sch Comp, Waibulu , Nabaka Vill, Naseva Est</t>
  </si>
  <si>
    <t>fji-03-02-1-701-8</t>
  </si>
  <si>
    <t>Kanacega Is, Katafaga Is, Mago Is, Naitauba Is</t>
  </si>
  <si>
    <t>fji-05-14-0-000-0</t>
  </si>
  <si>
    <t>Naqaidamu Vill, Sinuvaca Vill</t>
  </si>
  <si>
    <t>fji-06-03-0-006-0</t>
  </si>
  <si>
    <t>Nabuna Vill, Vatulele Vill, Naqala, Nagadro, Namilau, Batiri, Bunirea, Vunivasa Dst Sch</t>
  </si>
  <si>
    <t>fji-06-03-0-000-0</t>
  </si>
  <si>
    <t>Nasau Vill, Nasu Fij Sch, Koro High Sch, Nasau Govt St</t>
  </si>
  <si>
    <t>fji-06-03-0-001-0</t>
  </si>
  <si>
    <t>Mudu Vill, Nakodu Vill, Namacu Vill, Nadakeke, Nosonoso, Koroidau</t>
  </si>
  <si>
    <t>fji-06-03-0-002-0</t>
  </si>
  <si>
    <t>Navaga Vill, Kade Vill, Nabasovi Vill, Tavua Vill, Ucuna, Kade Pri Sch</t>
  </si>
  <si>
    <t>fji-06-03-0-003-0</t>
  </si>
  <si>
    <t>Tulani, Waibula, Matana Est</t>
  </si>
  <si>
    <t>fji-06-03-0-004-0</t>
  </si>
  <si>
    <t>Tuatua Vill, Nacamaki Vill, Kabe, Nacamaki Pri Sch</t>
  </si>
  <si>
    <t>fji-06-03-0-005-0</t>
  </si>
  <si>
    <t>Batiki Is. - Naigani Vill, Manuku Vill, Mua Vill, Yavu Vill, Naibalebale</t>
  </si>
  <si>
    <t>fji-06-01-0-000-0</t>
  </si>
  <si>
    <t>Tovulailai Vill, Natauloa Vill, Dalice Vill, Silimilimi, Natiqatiqa, Davetarua Fij Sch</t>
  </si>
  <si>
    <t>fji-06-04-0-000-0</t>
  </si>
  <si>
    <t>Makogai Is- Nasau, Dalice; Wakaya Is</t>
  </si>
  <si>
    <t>fji-06-06-0-000-0</t>
  </si>
  <si>
    <t>Lawaki Vill, Waitoga Vill, Vutuna Vill, Naivacivo, Vatuni, Laikokona, Nailagowai, Nawiatana</t>
  </si>
  <si>
    <t>fji-06-04-0-001-0</t>
  </si>
  <si>
    <t>Rukuruku Vill, Taviya Vill, Bobo's Farm, Rukuruku Bay</t>
  </si>
  <si>
    <t>fji-06-05-0-000-0</t>
  </si>
  <si>
    <t>Nauouo Vill, Arovudi Vill, Oneloa, Sinuda, Silana</t>
  </si>
  <si>
    <t>fji-06-05-0-001-0</t>
  </si>
  <si>
    <t>Levuka-vaka-viti Vill, Vagadaci Vill, Raratabu Govt Comp, Wailailai</t>
  </si>
  <si>
    <t>fji-06-05-1-701-8</t>
  </si>
  <si>
    <t>Nasinu Vill, Tokou Vill, Nakuvukakuvu (pt), Nabuinika, Ucuinaqarani, Loga, Loreto</t>
  </si>
  <si>
    <t>fji-06-05-0-002-0</t>
  </si>
  <si>
    <t>Nakutua Vill, Wainaloka, Tukuta, Tai, Kutau, Waidra, Yanuca-lailai Is</t>
  </si>
  <si>
    <t>fji-06-05-0-004-0</t>
  </si>
  <si>
    <t>Navuloa Vill, Naiviteitei Vill, Nasaga Vill, Tivi, Vatu</t>
  </si>
  <si>
    <t>fji-06-05-0-005-0</t>
  </si>
  <si>
    <t>Lovoni Vill, Nasaumatua Vill, Navuniivisavu Vill, Wainivivia</t>
  </si>
  <si>
    <t>fji-06-05-0-007-0</t>
  </si>
  <si>
    <t>Viro Vill, Cawatara, Waidradranu, Buresala, Waidau, Nakesa</t>
  </si>
  <si>
    <t>fji-06-05-0-008-0</t>
  </si>
  <si>
    <t>Draiba Vill, Naikorokoro Vill, Draiba HA &amp; Sett, Silana, Nadevo, Nukumatai, Levuka Prison Comp</t>
  </si>
  <si>
    <t>fji-06-05-1-702-8</t>
  </si>
  <si>
    <t>Baba, Galimosi, Malekula</t>
  </si>
  <si>
    <t>fji-06-05-1-703-2</t>
  </si>
  <si>
    <t>Vatukalo Vill, Toki Vill, Cawaci, Vatukalo PWD Comp, Lawaki, Toki Rest</t>
  </si>
  <si>
    <t>fji-06-05-1-704-8</t>
  </si>
  <si>
    <t>Nasesara Vill, Navuti Vill, Nasauvuki Vill, Naicabecabe Vill, Yanucalevu Is</t>
  </si>
  <si>
    <t>fji-06-05-0-009-0</t>
  </si>
  <si>
    <t>Bururua, Sawakasa [2], Vill &amp; Wailotu Sett</t>
  </si>
  <si>
    <t>fji-14-03-0-005-0</t>
  </si>
  <si>
    <t>Nadala Vill, Navai Vill, Dromodromo, Nabuniyasa, Koroisoi, Yauyau Est</t>
  </si>
  <si>
    <t>fji-01-06-0-025-0</t>
  </si>
  <si>
    <t>Nabulini, Manu, Naibita, Nailega Vill, Wailailai Sett</t>
  </si>
  <si>
    <t>fji-14-05-0-000-0</t>
  </si>
  <si>
    <t>Korovou Vill, Nawairuku Vill, Nalawa Vill, Rokovuaka Villm Navesau Jnr Sec Sch</t>
  </si>
  <si>
    <t>fji-11-02-0-006-0</t>
  </si>
  <si>
    <t>Nasoqo Vill, Roma Vill, Nasiriti Vill, Naqelewai Vill, Rewasau Vill</t>
  </si>
  <si>
    <t>fji-09-05-0-000-0</t>
  </si>
  <si>
    <t>Nasauvakarua Vill, Namoli Vill, Korolevu Vill, Nasaunokonoko Vill</t>
  </si>
  <si>
    <t>fji-08-06-0-002-0</t>
  </si>
  <si>
    <t>Nakulau Vill, Nubumakita Vill, Nasukamai Vill</t>
  </si>
  <si>
    <t>fji-11-02-0-004-0</t>
  </si>
  <si>
    <t>Soa Vill, Matamatavatu ,Matuku, Batiga, Walouleka, Nalidi Vill</t>
  </si>
  <si>
    <t>fji-11-01-0-008-0</t>
  </si>
  <si>
    <t>Matainananu, Dogoloa, Delaiyadua,  Nabukadra, Naivoco, Nayavutoka Vills; Namatadamu, Volivoli,  Kavula, Noco, Naqele, Selenu, Talekau, Navau, Mt Olive Far, Naqeleqaqa s, Bureiwai Dist Sch</t>
  </si>
  <si>
    <t>fji-11-01-0-002-0</t>
  </si>
  <si>
    <t>Bucalevu Vill &amp; sch, Balekeinaga Vill, Nawawa, Naboro, Samunu, Navola, Manumanu, Nasamiramira, Sovusovu, Wainivo, Korobuka, Lomaiviti,</t>
  </si>
  <si>
    <t>fji-11-01-0-007-0</t>
  </si>
  <si>
    <t>Dama Vill, Tobu Vill, Draunileka, Nawailewa, Navunibua, Waimomo, Naidere, Dama, Ulunikoro, Savulotu, Nawada, Nawaca, Buca, Tobu, Toki, Nabau Dist Sch</t>
  </si>
  <si>
    <t>fji-11-01-0-006-0</t>
  </si>
  <si>
    <t>Nawaicoba (pt)Tunalia (pt), Arolevu      rd (pt)</t>
  </si>
  <si>
    <t>fji-08-04-0-006-0</t>
  </si>
  <si>
    <t>Nadi back Rd, Namoli</t>
  </si>
  <si>
    <t>fji-01-03-1-706-9</t>
  </si>
  <si>
    <t>fji-01-05-1-702-9</t>
  </si>
  <si>
    <t>Nagado  (pt), Matekorivo</t>
  </si>
  <si>
    <t>fji-01-03-0-001-0</t>
  </si>
  <si>
    <t>Votualevu Cem (pt),  Naboutini  (pt)</t>
  </si>
  <si>
    <t>fji-01-03-0-000-0</t>
  </si>
  <si>
    <t>fji-01-07-1-707-9</t>
  </si>
  <si>
    <t>Vunato , Lovu (pt)</t>
  </si>
  <si>
    <t>fji-01-07-1-711-8</t>
  </si>
  <si>
    <t>fji-01-07-1-715-9</t>
  </si>
  <si>
    <t>Nadrou (pt), Moto (pt), China Koti (pt)</t>
  </si>
  <si>
    <t>fji-01-01-0-011-0</t>
  </si>
  <si>
    <t>Maranitava, Tabataba (pt) , Naverewa</t>
  </si>
  <si>
    <t>fji-01-02-0-001-0</t>
  </si>
  <si>
    <t>Cirisobu, Mara, Tawa, Nadrou, Waiwai (pt)</t>
  </si>
  <si>
    <t>fji-01-01-0-008-0</t>
  </si>
  <si>
    <t>Nalotawa Vill, Nanuku Vill, Yaloko, Tukaraki</t>
  </si>
  <si>
    <t>fji-01-02-0-000-0</t>
  </si>
  <si>
    <t>Nagado Vill, Vaturu Dam, Nawaqa (pt), Lidilidi, Tore</t>
  </si>
  <si>
    <t>fji-01-05-0-000-0</t>
  </si>
  <si>
    <t>Udu,Laselevu,Nasalia Vill,Nadaraya,Wailekutu,Naroko,Nasavusavu,Wailoa FEA,Navatukaro Sett,Wainimala Sec Sch</t>
  </si>
  <si>
    <t>fji-09-02-0-000-0</t>
  </si>
  <si>
    <t>Natawa Vill, Vunarara, Vatumalo, Bawa, Nawaqa (pt), Tubai</t>
  </si>
  <si>
    <t>fji-01-05-0-001-0</t>
  </si>
  <si>
    <t>Benai No2, Namau, Talekosovi</t>
  </si>
  <si>
    <t>fji-01-01-0-022-0</t>
  </si>
  <si>
    <t>Benai No1(pt), Namada (pt)</t>
  </si>
  <si>
    <t>fji-01-01-0-023-0</t>
  </si>
  <si>
    <t>Koroboya Vill, Tubara, Mataniwai, Waidou, Naisogovatu, Vunimaqo, Natovolea, Basala Est</t>
  </si>
  <si>
    <t>fji-01-06-0-020-0</t>
  </si>
  <si>
    <t>fji-01-06-2-704-2</t>
  </si>
  <si>
    <t>Qara Block A, Qara Block B, Busabusa (pt), Delairailili, Vulavula Ind Sch</t>
  </si>
  <si>
    <t>fji-01-01-0-042-0</t>
  </si>
  <si>
    <t>Maqere (pt), Tatitati (pt), Qeleta</t>
  </si>
  <si>
    <t>fji-01-06-0-003-0</t>
  </si>
  <si>
    <t>Vatutavui Vill, Lausa, Natunuku, Matacawa, Maqere(pt)</t>
  </si>
  <si>
    <t>fji-01-06-0-000-0</t>
  </si>
  <si>
    <t>Lomolomo , Lololo Pine St, Johnson</t>
  </si>
  <si>
    <t>fji-01-07-0-007-0</t>
  </si>
  <si>
    <t>Varoka, Tamusu</t>
  </si>
  <si>
    <t>fji-01-01-0-005-0</t>
  </si>
  <si>
    <t>Nanuya Is, Raviravi  (pt)</t>
  </si>
  <si>
    <t>fji-01-07-0-006-0</t>
  </si>
  <si>
    <t>Balevotu</t>
  </si>
  <si>
    <t>fji-01-02-0-002-0</t>
  </si>
  <si>
    <t>Toe Vill, Balevuto Vill, Yawalevu, Narere</t>
  </si>
  <si>
    <t>fji-01-02-0-004-0</t>
  </si>
  <si>
    <t>Dawara Vill, Dawara Dist Sch, Matanitaga , Mt Kasi, Drawa Vill, Vatuvonu Vill, Naviavia Vill, St Paul Pri Sch, Keka Vill, Dogoru , Natovatu , Saqasaqa , Vunibuabua , Loganimasi</t>
  </si>
  <si>
    <t>fji-03-07-0-000-0</t>
  </si>
  <si>
    <t>fji-01-06-2-705-2</t>
  </si>
  <si>
    <t>Tore Seaside (pt)</t>
  </si>
  <si>
    <t>fji-01-07-0-063-0</t>
  </si>
  <si>
    <t>Tavakubu  (pt)</t>
  </si>
  <si>
    <t>fji-01-07-1-703-9</t>
  </si>
  <si>
    <t>fji-01-07-1-704-9</t>
  </si>
  <si>
    <t>Bilolo (pt), Lotu, Nadhari (pt)</t>
  </si>
  <si>
    <t>fji-01-01-0-056-0</t>
  </si>
  <si>
    <t>fji-01-01-0-043-0</t>
  </si>
  <si>
    <t>Lomalagi, Nasivi</t>
  </si>
  <si>
    <t>fji-01-06-2-710-2</t>
  </si>
  <si>
    <t>Tabalei Vill, Bukuya Vill, Tabuquto Vill, Nadrugu Tuvavatu Vill, Sasa Natalolo, Sonadradra, Nawaicavu, Vatumisini Virara, Nataloto</t>
  </si>
  <si>
    <t>fji-01-02-0-006-0</t>
  </si>
  <si>
    <t>Namau, Vatubale, Doyara, Nakaniivi, Tavola, Yasiyasi, Naitasiri, Yanuyanu, Dokolotu, Vunigumu, Tokanalavalava, Vunatogotogo, Tovutini, Navuyasi</t>
  </si>
  <si>
    <t>fji-01-02-0-005-0</t>
  </si>
  <si>
    <t>Korovou Vill &amp; , Balata (pt)</t>
  </si>
  <si>
    <t>fji-01-06-0-012-0</t>
  </si>
  <si>
    <t>Wasawas rd, Zahoor place</t>
  </si>
  <si>
    <t>fji-01-03-1-206-0</t>
  </si>
  <si>
    <t>Houses (2007)</t>
  </si>
  <si>
    <t>Population (2007)</t>
  </si>
  <si>
    <t>Priority Areas</t>
  </si>
  <si>
    <t>Villages2</t>
  </si>
  <si>
    <t>Grand Total</t>
  </si>
  <si>
    <t>Sum of COMPLETELY</t>
  </si>
  <si>
    <t>Sum of PARTLY</t>
  </si>
  <si>
    <t>Ba Total</t>
  </si>
  <si>
    <t>Bua Total</t>
  </si>
  <si>
    <t>Cakaudrove Total</t>
  </si>
  <si>
    <t>Lau Total</t>
  </si>
  <si>
    <t>Lomaiviti Total</t>
  </si>
  <si>
    <t>Naitasiri Total</t>
  </si>
  <si>
    <t>Ra Total</t>
  </si>
  <si>
    <t>Tailevu Total</t>
  </si>
  <si>
    <t>New_Tikina</t>
  </si>
  <si>
    <t>LauOther</t>
  </si>
  <si>
    <t>LomaiOther</t>
  </si>
  <si>
    <t>Pepjei</t>
  </si>
  <si>
    <t>New Tikina Lookup</t>
  </si>
  <si>
    <t>Column1</t>
  </si>
  <si>
    <t>Population 2007</t>
  </si>
  <si>
    <t>% 2015 POP</t>
  </si>
  <si>
    <t>HOUSEHOLDS (proj 2015)</t>
  </si>
  <si>
    <t>TOTALS</t>
  </si>
  <si>
    <t>Total</t>
  </si>
  <si>
    <t>Houses</t>
  </si>
  <si>
    <t>Completely Destroyed Houses</t>
  </si>
  <si>
    <t>Partly Destroyed Houses</t>
  </si>
  <si>
    <t>No. of houses completely destroyed</t>
  </si>
  <si>
    <t>% of completely destroyed</t>
  </si>
  <si>
    <t>Potential total caseload</t>
  </si>
  <si>
    <t>% of total caseload</t>
  </si>
  <si>
    <t>No. of houses 2007</t>
  </si>
  <si>
    <t>Potential % HH affected</t>
  </si>
  <si>
    <t>Western - 11,483 HH (62% of Total Caseload)</t>
  </si>
  <si>
    <t>Northern - 5,094 HH (28% of Total Caseload)</t>
  </si>
  <si>
    <t>Eastern - 1,380 HH (7% of Total Caseload)</t>
  </si>
  <si>
    <t>Central - 535 HH (3% of Total Caseload)</t>
  </si>
  <si>
    <t>No. of houses partly destroyed</t>
  </si>
  <si>
    <t>HOUSEHOLDS (2007)</t>
  </si>
  <si>
    <t>SHELTER IMPACT</t>
  </si>
  <si>
    <t>No. of houses partly Destroyed</t>
  </si>
  <si>
    <t>NEW TIKINA*</t>
  </si>
  <si>
    <t>*pirority areas</t>
  </si>
  <si>
    <t>Age Group</t>
  </si>
  <si>
    <t>Total Pop 50km</t>
  </si>
  <si>
    <t>Male</t>
  </si>
  <si>
    <t>Female</t>
  </si>
  <si>
    <t>0 - 4 yo.</t>
  </si>
  <si>
    <t>5 - 9 yo.</t>
  </si>
  <si>
    <t>10 - 14 yo</t>
  </si>
  <si>
    <t>15 - 19 yo</t>
  </si>
  <si>
    <t>20 - 24 yo</t>
  </si>
  <si>
    <t>25 - 29 yo</t>
  </si>
  <si>
    <t>30 - 34 yo</t>
  </si>
  <si>
    <t>35 - 39 yo</t>
  </si>
  <si>
    <t>40 - 44 yo</t>
  </si>
  <si>
    <t>45 - 49 yo</t>
  </si>
  <si>
    <t>50 - 54 yo</t>
  </si>
  <si>
    <t>55 - 59 yo</t>
  </si>
  <si>
    <t>60 - 64 yo</t>
  </si>
  <si>
    <t>65 - 69 yo</t>
  </si>
  <si>
    <t>70 - 74 yo</t>
  </si>
  <si>
    <t>75 - over</t>
  </si>
  <si>
    <t>PRIORITY AREA DIVISONS &amp; PROVINCES</t>
  </si>
  <si>
    <t>DAMAGED</t>
  </si>
  <si>
    <t>Rehabilitation Committee Report</t>
  </si>
  <si>
    <t>Sector:Housing</t>
  </si>
  <si>
    <t>Name/Title:</t>
  </si>
  <si>
    <t>HA Housing Authority</t>
  </si>
  <si>
    <t>Date:</t>
  </si>
  <si>
    <t>Location:</t>
  </si>
  <si>
    <t>Western Division</t>
  </si>
  <si>
    <t>Officer:</t>
  </si>
  <si>
    <t>Principal Administrative Officer-Housing;Vula Shaw</t>
  </si>
  <si>
    <t>SRL</t>
  </si>
  <si>
    <t>Description</t>
  </si>
  <si>
    <t>Level of Damage</t>
  </si>
  <si>
    <t>Estimated Cost</t>
  </si>
  <si>
    <t>Scope</t>
  </si>
  <si>
    <t>Remarks </t>
  </si>
  <si>
    <t>Western Divison</t>
  </si>
  <si>
    <t xml:space="preserve">Ba Village Scheme </t>
  </si>
  <si>
    <t>Partly</t>
  </si>
  <si>
    <t>Roof Covering, Guttering, Lourves Blades</t>
  </si>
  <si>
    <t>Homes-Paid Off</t>
  </si>
  <si>
    <t>Roof, Facsia, Eaves, Ceiling, Guttering</t>
  </si>
  <si>
    <t>Home-Active</t>
  </si>
  <si>
    <t>Naisorosoro</t>
  </si>
  <si>
    <t>Roof Leakage, Guttering,Eaves</t>
  </si>
  <si>
    <t>Homes-Active</t>
  </si>
  <si>
    <t xml:space="preserve">Matacawa </t>
  </si>
  <si>
    <t>Guttering, fascia, Ceiling boards</t>
  </si>
  <si>
    <t>Kavoa</t>
  </si>
  <si>
    <t>Roof Leakage, Guttering,Windows</t>
  </si>
  <si>
    <t xml:space="preserve">Burotu </t>
  </si>
  <si>
    <t>Guttering, Windows,Fascia Boards</t>
  </si>
  <si>
    <t xml:space="preserve">Rakiraki Village Scheme </t>
  </si>
  <si>
    <t>Roof,Windows,Doors,Concrete Fence</t>
  </si>
  <si>
    <t xml:space="preserve">Lautoka Village Scheme </t>
  </si>
  <si>
    <t>Siva</t>
  </si>
  <si>
    <t xml:space="preserve">Roofing, Guttering, Fascia, Eaves board, Ceiling boards, Doors </t>
  </si>
  <si>
    <t xml:space="preserve">Tunaloa </t>
  </si>
  <si>
    <t>Roofing, Ceiling Boards, Eaves Boards, Guttering,Downpipes</t>
  </si>
  <si>
    <t>Matairasiga</t>
  </si>
  <si>
    <t>Roofing, Ceiling Board, Eaves Board, Porch Railings</t>
  </si>
  <si>
    <t>Burenitu</t>
  </si>
  <si>
    <t>Roofing, Eaves Battern, Ceiling Boards</t>
  </si>
  <si>
    <t>Elevuka</t>
  </si>
  <si>
    <t>Roofing, Ceiling Boards, Eaves Battern.</t>
  </si>
  <si>
    <t xml:space="preserve">Korotu </t>
  </si>
  <si>
    <t>Roof leakage</t>
  </si>
  <si>
    <t xml:space="preserve">Sawaieke </t>
  </si>
  <si>
    <t>Roofing, Rubber tiles, Ceiling boards</t>
  </si>
  <si>
    <t xml:space="preserve">Grand Total </t>
  </si>
  <si>
    <t xml:space="preserve">Nadi Village Scheme </t>
  </si>
  <si>
    <t>Navocotia</t>
  </si>
  <si>
    <t>No Damages</t>
  </si>
  <si>
    <t>Illegal extension to existing property. House unoccupied &amp; under construction</t>
  </si>
  <si>
    <t xml:space="preserve">Nasivi </t>
  </si>
  <si>
    <t>Nasomilo</t>
  </si>
  <si>
    <t>Roofing, Ceiling Boards, Windows. Fallen tree damaging partial roof and eaves battern to one property</t>
  </si>
  <si>
    <t xml:space="preserve">Navitarutaru </t>
  </si>
  <si>
    <t>Roofing iron, roof framing, ceiling board, rubber tiles</t>
  </si>
  <si>
    <t>Weka</t>
  </si>
  <si>
    <t>No damages</t>
  </si>
  <si>
    <t>Nakovacake</t>
  </si>
  <si>
    <t xml:space="preserve">Nawamalua </t>
  </si>
  <si>
    <t>Votualevu</t>
  </si>
  <si>
    <t xml:space="preserve">Nadroga Village Scheme </t>
  </si>
  <si>
    <t xml:space="preserve">Yadrili </t>
  </si>
  <si>
    <t>Savunawai</t>
  </si>
  <si>
    <t>Sector: Housing</t>
  </si>
  <si>
    <t>Lautoka Area</t>
  </si>
  <si>
    <t>Vitogo/Drasa</t>
  </si>
  <si>
    <t>Roof Leakage</t>
  </si>
  <si>
    <t>Tavakubu Stage 6</t>
  </si>
  <si>
    <t>Roofing, Guttering</t>
  </si>
  <si>
    <t>Home-Paid Off</t>
  </si>
  <si>
    <t xml:space="preserve">Tavakubu  Stage 6 DP 7555/13&amp;14       </t>
  </si>
  <si>
    <t>Roofing Flown,</t>
  </si>
  <si>
    <t xml:space="preserve">Tavakubu  Stage 6 DP 7500 23&amp;24 </t>
  </si>
  <si>
    <t>Kashmir</t>
  </si>
  <si>
    <t>Roof Leakage,</t>
  </si>
  <si>
    <t>Natabua - DP 5558, DP 4810</t>
  </si>
  <si>
    <t>Roofing</t>
  </si>
  <si>
    <t>Natokawaqa</t>
  </si>
  <si>
    <t>Caldding,D/pipe, Ceiling Boards</t>
  </si>
  <si>
    <t>Vatukoula Area</t>
  </si>
  <si>
    <t>Nasivi</t>
  </si>
  <si>
    <t>RoofLeakage</t>
  </si>
  <si>
    <t>Low Cost</t>
  </si>
  <si>
    <t>Illegal Extension</t>
  </si>
  <si>
    <t>Roofing,Ceiling</t>
  </si>
  <si>
    <t>Ba Area</t>
  </si>
  <si>
    <t>Roof, ceiling, fence &amp; security</t>
  </si>
  <si>
    <t>Minor Damage</t>
  </si>
  <si>
    <t>Roofing, Ceiling, Fence &amp; Security</t>
  </si>
  <si>
    <t>Namosau(Old)</t>
  </si>
  <si>
    <t>Namosau(New)</t>
  </si>
  <si>
    <t>Roofing, Gutering, Downpipes.</t>
  </si>
  <si>
    <t>Roofing, Gutering,Downpipes,Electrical,Plumbing</t>
  </si>
  <si>
    <t>Naqati Subdivision</t>
  </si>
  <si>
    <t>Roof Flown</t>
  </si>
  <si>
    <t>Nadi Area</t>
  </si>
  <si>
    <t>Matavolivoli</t>
  </si>
  <si>
    <t>Roof Leakage,L/Frames/Doors</t>
  </si>
  <si>
    <t>"Roof Leakage -26, No Damage - 5, Property Sold - 2, Vacant lot - 2</t>
  </si>
  <si>
    <t>"</t>
  </si>
  <si>
    <t>Legalega</t>
  </si>
  <si>
    <t>Waqadra</t>
  </si>
  <si>
    <t xml:space="preserve">Accumulated Total: Western </t>
  </si>
  <si>
    <t>Accumulated Total:Western</t>
  </si>
  <si>
    <t>Northern Division</t>
  </si>
  <si>
    <t>Northern Divison</t>
  </si>
  <si>
    <t>Savusavu Area</t>
  </si>
  <si>
    <t>Naqere</t>
  </si>
  <si>
    <t>Labasa Village Scheme</t>
  </si>
  <si>
    <t>Raranimeke</t>
  </si>
  <si>
    <t>Vusaibati</t>
  </si>
  <si>
    <t>Vusakalou</t>
  </si>
  <si>
    <t>Navurevure</t>
  </si>
  <si>
    <t>Roofing,Fascia, Barge Board</t>
  </si>
  <si>
    <t>Accumulated Total:Northern</t>
  </si>
  <si>
    <t>Central  Division</t>
  </si>
  <si>
    <t>Central Division</t>
  </si>
  <si>
    <t>Nausori Area</t>
  </si>
  <si>
    <t>Waila 3A</t>
  </si>
  <si>
    <t>Roofing,</t>
  </si>
  <si>
    <t>Nasinu Area</t>
  </si>
  <si>
    <t>Suva Area</t>
  </si>
  <si>
    <t>Samabula</t>
  </si>
  <si>
    <t>Damage roof due to fallen tree</t>
  </si>
  <si>
    <t>Sakoca</t>
  </si>
  <si>
    <t>Fencing</t>
  </si>
  <si>
    <t>Accumulated Total:Central</t>
  </si>
  <si>
    <t>Public Rental Board</t>
  </si>
  <si>
    <t>Western;Northern;Central Divison</t>
  </si>
  <si>
    <t>Remarks</t>
  </si>
  <si>
    <t>Roof Covering, Guttering Fascia Eaves</t>
  </si>
  <si>
    <t>Electrical Mains &amp; Fittings</t>
  </si>
  <si>
    <t>Doors, Windows &amp; Other Fittings</t>
  </si>
  <si>
    <t>Central Divison</t>
  </si>
  <si>
    <t>HART Housing Assistance Relief Trust</t>
  </si>
  <si>
    <t xml:space="preserve">Newtown HART; Nasinu </t>
  </si>
  <si>
    <t>(2 Buildings)</t>
  </si>
  <si>
    <t>Water/Plumbing</t>
  </si>
  <si>
    <t>Paint works</t>
  </si>
  <si>
    <t>Labour/Trnsportation/Plant Hire</t>
  </si>
  <si>
    <t xml:space="preserve">Nakasi HART; Nausori </t>
  </si>
  <si>
    <t>(3 Buildings)</t>
  </si>
  <si>
    <t xml:space="preserve">Naqoro HART; Rakiraki </t>
  </si>
  <si>
    <t>Labour/Transportation/Plant Hire</t>
  </si>
  <si>
    <t xml:space="preserve">Namosau HART; Ba </t>
  </si>
  <si>
    <t xml:space="preserve">Lovu HART; Lautoka </t>
  </si>
  <si>
    <t>(6 Buildings)</t>
  </si>
  <si>
    <t>Informal Settlements</t>
  </si>
  <si>
    <t>Western &amp; Northern Division</t>
  </si>
  <si>
    <t>Principal Administrative Officer - Housing; Vula Shaw</t>
  </si>
  <si>
    <t>Partially Damaged Households</t>
  </si>
  <si>
    <t>Estimated Cost for Partially Damaged houses ($7000 + $70 for transportation)</t>
  </si>
  <si>
    <t>Totally Damaged Households</t>
  </si>
  <si>
    <t>Estimated Cost for Totally Damaged houses ($30000(material + Labour cost) + $300 for transportation). Excluding Electrical, Septic, Plumbling, tiling &amp; Painting and Guttering)</t>
  </si>
  <si>
    <t>Total Number of Households in Settlement</t>
  </si>
  <si>
    <t>WESTERN DIVISIONDIVISION</t>
  </si>
  <si>
    <t>Nadugu</t>
  </si>
  <si>
    <t>Qelema 1</t>
  </si>
  <si>
    <t>Qelema 2</t>
  </si>
  <si>
    <t>Subtotal</t>
  </si>
  <si>
    <t>Khaisetera</t>
  </si>
  <si>
    <t>Korovatu</t>
  </si>
  <si>
    <t>Maururu</t>
  </si>
  <si>
    <t>Clopcott</t>
  </si>
  <si>
    <t>Sub Total</t>
  </si>
  <si>
    <t>Nasowata</t>
  </si>
  <si>
    <t>Naqiroso</t>
  </si>
  <si>
    <t>Taiperia / Natabua Seaside</t>
  </si>
  <si>
    <t>California</t>
  </si>
  <si>
    <t>Vativa</t>
  </si>
  <si>
    <t>Veidogo</t>
  </si>
  <si>
    <t>Velovelo</t>
  </si>
  <si>
    <t>Wainivakasoso</t>
  </si>
  <si>
    <t>Navutu Stage 2</t>
  </si>
  <si>
    <t>Lovu Seaside</t>
  </si>
  <si>
    <t>TOTAL (WESTERN)</t>
  </si>
  <si>
    <r>
      <t> </t>
    </r>
    <r>
      <rPr>
        <b/>
        <u/>
        <sz val="11"/>
        <color theme="1"/>
        <rFont val="Book Antiqua"/>
        <family val="1"/>
      </rPr>
      <t>NORTHERN</t>
    </r>
  </si>
  <si>
    <t xml:space="preserve"> Delaivuna Circular  </t>
  </si>
  <si>
    <t xml:space="preserve"> Delaivuna Settlement  </t>
  </si>
  <si>
    <t xml:space="preserve"> Mataniwai Settlement  </t>
  </si>
  <si>
    <t xml:space="preserve"> Vuna  </t>
  </si>
  <si>
    <t xml:space="preserve">TOTAL (NORTHERN) </t>
  </si>
  <si>
    <t>GRAND TOTAL</t>
  </si>
  <si>
    <t>SUMMARY</t>
  </si>
  <si>
    <t>Level of Damage / Number</t>
  </si>
  <si>
    <t>Housing Authority</t>
  </si>
  <si>
    <t>Partly Damaged – 768 Houses</t>
  </si>
  <si>
    <t>Refer to section 5.1 for details</t>
  </si>
  <si>
    <t> HA funded</t>
  </si>
  <si>
    <t>Northern  Division</t>
  </si>
  <si>
    <t>Partly Damaged – 8 Houses</t>
  </si>
  <si>
    <t> HA funded </t>
  </si>
  <si>
    <t>Partly Damaged – 4 Houses</t>
  </si>
  <si>
    <t>Eastern Division</t>
  </si>
  <si>
    <t>HA funded</t>
  </si>
  <si>
    <t>Western  Division</t>
  </si>
  <si>
    <r>
      <t xml:space="preserve">Partly </t>
    </r>
    <r>
      <rPr>
        <sz val="11"/>
        <color theme="1"/>
        <rFont val="Calibri"/>
        <family val="2"/>
        <scheme val="minor"/>
      </rPr>
      <t xml:space="preserve"> </t>
    </r>
    <r>
      <rPr>
        <sz val="10"/>
        <color rgb="FF000000"/>
        <rFont val="Book Antiqua"/>
        <family val="1"/>
      </rPr>
      <t>Damaged – 50 units</t>
    </r>
  </si>
  <si>
    <t>Refer to section 5.2 for details</t>
  </si>
  <si>
    <t>PRB funded</t>
  </si>
  <si>
    <r>
      <t xml:space="preserve">Partly </t>
    </r>
    <r>
      <rPr>
        <sz val="11"/>
        <color theme="1"/>
        <rFont val="Calibri"/>
        <family val="2"/>
        <scheme val="minor"/>
      </rPr>
      <t xml:space="preserve"> </t>
    </r>
    <r>
      <rPr>
        <sz val="10"/>
        <color rgb="FF000000"/>
        <rFont val="Book Antiqua"/>
        <family val="1"/>
      </rPr>
      <t>Damaged – 20 units</t>
    </r>
  </si>
  <si>
    <r>
      <t>Partly</t>
    </r>
    <r>
      <rPr>
        <sz val="11"/>
        <color theme="1"/>
        <rFont val="Calibri"/>
        <family val="2"/>
        <scheme val="minor"/>
      </rPr>
      <t xml:space="preserve">  </t>
    </r>
    <r>
      <rPr>
        <sz val="10"/>
        <color rgb="FF000000"/>
        <rFont val="Book Antiqua"/>
        <family val="1"/>
      </rPr>
      <t>Damaged – 45 units</t>
    </r>
  </si>
  <si>
    <t>Grand Total  115 units</t>
  </si>
  <si>
    <r>
      <t xml:space="preserve"> </t>
    </r>
    <r>
      <rPr>
        <sz val="11"/>
        <color rgb="FF000000"/>
        <rFont val="Book Antiqua"/>
        <family val="1"/>
      </rPr>
      <t>Refer to section 5.2 for details</t>
    </r>
  </si>
  <si>
    <t>Housing Assistance Relief Trust</t>
  </si>
  <si>
    <r>
      <t>Partly</t>
    </r>
    <r>
      <rPr>
        <sz val="11"/>
        <color theme="1"/>
        <rFont val="Calibri"/>
        <family val="2"/>
        <scheme val="minor"/>
      </rPr>
      <t xml:space="preserve"> </t>
    </r>
    <r>
      <rPr>
        <sz val="10"/>
        <color rgb="FF000000"/>
        <rFont val="Book Antiqua"/>
        <family val="1"/>
      </rPr>
      <t>Damaged – 44 units</t>
    </r>
  </si>
  <si>
    <t>Refer to section 5.3 for details</t>
  </si>
  <si>
    <t>HART grant</t>
  </si>
  <si>
    <r>
      <t>Partly</t>
    </r>
    <r>
      <rPr>
        <sz val="11"/>
        <color theme="1"/>
        <rFont val="Calibri"/>
        <family val="2"/>
        <scheme val="minor"/>
      </rPr>
      <t xml:space="preserve"> </t>
    </r>
    <r>
      <rPr>
        <sz val="10"/>
        <color rgb="FF000000"/>
        <rFont val="Book Antiqua"/>
        <family val="1"/>
      </rPr>
      <t xml:space="preserve">Damaged </t>
    </r>
  </si>
  <si>
    <r>
      <t>Partly</t>
    </r>
    <r>
      <rPr>
        <sz val="11"/>
        <color theme="1"/>
        <rFont val="Calibri"/>
        <family val="2"/>
        <scheme val="minor"/>
      </rPr>
      <t xml:space="preserve"> </t>
    </r>
    <r>
      <rPr>
        <sz val="10"/>
        <color rgb="FF000000"/>
        <rFont val="Book Antiqua"/>
        <family val="1"/>
      </rPr>
      <t>Damaged – 20 units</t>
    </r>
  </si>
  <si>
    <t>Partly Damaged – 729 Houses</t>
  </si>
  <si>
    <t>Refer to section 5.4 for details</t>
  </si>
  <si>
    <t>To be determine by government</t>
  </si>
  <si>
    <t>Completely Damaged – 251 Houses</t>
  </si>
  <si>
    <t>Partly Damaged – 244 Houses</t>
  </si>
  <si>
    <t>Completely Damaged – 599 Houses</t>
  </si>
  <si>
    <t>Partly Damaged</t>
  </si>
  <si>
    <t>Completely Damaged</t>
  </si>
  <si>
    <t>DISTRICT</t>
  </si>
  <si>
    <t>COMPLETELY DAMAGED</t>
  </si>
  <si>
    <t>PARTLY DAMAGED</t>
  </si>
  <si>
    <t>Vanuabalavu</t>
  </si>
  <si>
    <t>Nawaikama</t>
  </si>
  <si>
    <t>Levuka I Gau</t>
  </si>
  <si>
    <t>Tovu Lailai</t>
  </si>
  <si>
    <t>Motoriki</t>
  </si>
  <si>
    <t>Nasesara</t>
  </si>
  <si>
    <t>Nasauvuki</t>
  </si>
  <si>
    <t>Naicabecabe</t>
  </si>
  <si>
    <t>Uluibau</t>
  </si>
  <si>
    <t>Yanuca</t>
  </si>
  <si>
    <t>Arovudi</t>
  </si>
  <si>
    <t>Rukururku</t>
  </si>
  <si>
    <t>Navuloa</t>
  </si>
  <si>
    <t>Naviteitei</t>
  </si>
  <si>
    <t>Lovoni I wai</t>
  </si>
  <si>
    <t>Lovoni I Vanua</t>
  </si>
  <si>
    <t>Nasaga</t>
  </si>
  <si>
    <t>Tokou</t>
  </si>
  <si>
    <t>Vagadaci</t>
  </si>
  <si>
    <t>Waitovu</t>
  </si>
  <si>
    <t>Toki</t>
  </si>
  <si>
    <t>Vatukalo</t>
  </si>
  <si>
    <t>Nauouo</t>
  </si>
  <si>
    <t>Tavea</t>
  </si>
  <si>
    <t>Vuma</t>
  </si>
  <si>
    <t>Nasaumatua</t>
  </si>
  <si>
    <t>Nukutocia</t>
  </si>
  <si>
    <t>Nacobo</t>
  </si>
  <si>
    <t>Vuniivisavu</t>
  </si>
  <si>
    <t>Visoto</t>
  </si>
  <si>
    <t>Makogai</t>
  </si>
  <si>
    <t>Bemana</t>
  </si>
  <si>
    <t>Naqalimare</t>
  </si>
  <si>
    <t>Nadaravakawalu</t>
  </si>
  <si>
    <t>Nawaidina</t>
  </si>
  <si>
    <t>Soa Village</t>
  </si>
  <si>
    <t>Nakoilava</t>
  </si>
  <si>
    <t>NADARIVATU</t>
  </si>
  <si>
    <t>Tokamailau</t>
  </si>
  <si>
    <t>NEW TIKINA LOOKUP</t>
  </si>
  <si>
    <t>Tuvua</t>
  </si>
  <si>
    <t>Tai Vugalei</t>
  </si>
  <si>
    <r>
      <t xml:space="preserve">Partly </t>
    </r>
    <r>
      <rPr>
        <sz val="11"/>
        <color theme="1"/>
        <rFont val="Calibri"/>
        <family val="2"/>
        <scheme val="minor"/>
      </rPr>
      <t xml:space="preserve"> </t>
    </r>
    <r>
      <rPr>
        <sz val="11"/>
        <color rgb="FF000000"/>
        <rFont val="Calibri"/>
        <family val="2"/>
        <scheme val="minor"/>
      </rPr>
      <t>Damaged – 50 units</t>
    </r>
  </si>
  <si>
    <r>
      <t xml:space="preserve">Partly </t>
    </r>
    <r>
      <rPr>
        <sz val="11"/>
        <color theme="1"/>
        <rFont val="Calibri"/>
        <family val="2"/>
        <scheme val="minor"/>
      </rPr>
      <t xml:space="preserve"> </t>
    </r>
    <r>
      <rPr>
        <sz val="11"/>
        <color rgb="FF000000"/>
        <rFont val="Calibri"/>
        <family val="2"/>
        <scheme val="minor"/>
      </rPr>
      <t>Damaged – 20 units</t>
    </r>
  </si>
  <si>
    <r>
      <t>Partly</t>
    </r>
    <r>
      <rPr>
        <sz val="11"/>
        <color theme="1"/>
        <rFont val="Calibri"/>
        <family val="2"/>
        <scheme val="minor"/>
      </rPr>
      <t xml:space="preserve">  </t>
    </r>
    <r>
      <rPr>
        <sz val="11"/>
        <color rgb="FF000000"/>
        <rFont val="Calibri"/>
        <family val="2"/>
        <scheme val="minor"/>
      </rPr>
      <t>Damaged – 45 units</t>
    </r>
  </si>
  <si>
    <r>
      <t>Partly</t>
    </r>
    <r>
      <rPr>
        <sz val="11"/>
        <color theme="1"/>
        <rFont val="Calibri"/>
        <family val="2"/>
        <scheme val="minor"/>
      </rPr>
      <t xml:space="preserve"> </t>
    </r>
    <r>
      <rPr>
        <sz val="11"/>
        <color rgb="FF000000"/>
        <rFont val="Calibri"/>
        <family val="2"/>
        <scheme val="minor"/>
      </rPr>
      <t>Damaged – 44 units</t>
    </r>
  </si>
  <si>
    <r>
      <t>Partly</t>
    </r>
    <r>
      <rPr>
        <sz val="11"/>
        <color theme="1"/>
        <rFont val="Calibri"/>
        <family val="2"/>
        <scheme val="minor"/>
      </rPr>
      <t xml:space="preserve"> </t>
    </r>
    <r>
      <rPr>
        <sz val="11"/>
        <color rgb="FF000000"/>
        <rFont val="Calibri"/>
        <family val="2"/>
        <scheme val="minor"/>
      </rPr>
      <t xml:space="preserve">Damaged </t>
    </r>
  </si>
  <si>
    <r>
      <t>Partly</t>
    </r>
    <r>
      <rPr>
        <sz val="11"/>
        <color theme="1"/>
        <rFont val="Calibri"/>
        <family val="2"/>
        <scheme val="minor"/>
      </rPr>
      <t xml:space="preserve"> </t>
    </r>
    <r>
      <rPr>
        <sz val="11"/>
        <color rgb="FF000000"/>
        <rFont val="Calibri"/>
        <family val="2"/>
        <scheme val="minor"/>
      </rPr>
      <t>Damaged – 20 units</t>
    </r>
  </si>
  <si>
    <t>Damage Description</t>
  </si>
  <si>
    <t>COMPLETELY DESTROYED</t>
  </si>
  <si>
    <t>PAX PER HOUSEHOLD (proj 2015)</t>
  </si>
  <si>
    <t>VUNA</t>
  </si>
  <si>
    <t>WAINIKELI</t>
  </si>
  <si>
    <t>CAKAUDROVE</t>
  </si>
  <si>
    <t>LAUCALA</t>
  </si>
  <si>
    <t>KUBULAU</t>
  </si>
  <si>
    <t>WAINUNU</t>
  </si>
  <si>
    <t>NADI</t>
  </si>
  <si>
    <t>SOLEVU</t>
  </si>
  <si>
    <t>VUYA</t>
  </si>
  <si>
    <t>DAMA</t>
  </si>
  <si>
    <t>BUA</t>
  </si>
  <si>
    <t>LEKUTU</t>
  </si>
  <si>
    <t>NAVAKASIGA</t>
  </si>
  <si>
    <t>NASAVUSAVU</t>
  </si>
  <si>
    <t>NAWENI</t>
  </si>
  <si>
    <t>NAVATU</t>
  </si>
  <si>
    <t>WAILEVU</t>
  </si>
  <si>
    <t>KOROALAU</t>
  </si>
  <si>
    <t>VATUROVA</t>
  </si>
  <si>
    <t>NATEWA</t>
  </si>
  <si>
    <t>TUNULOA</t>
  </si>
  <si>
    <t>KIOA</t>
  </si>
  <si>
    <t>RABI</t>
  </si>
  <si>
    <t>CAKAUDROVE I VANUA</t>
  </si>
  <si>
    <t>No. Partly Destroyed (Local Gov)</t>
  </si>
  <si>
    <t>No. Completely Destroyed (Local Gov)</t>
  </si>
  <si>
    <t>No. Completely Destroyed (Div Comm)</t>
  </si>
  <si>
    <t>No. Partly Destroyed (Div Comm)</t>
  </si>
  <si>
    <t>% Completely Destroyed (2015)</t>
  </si>
  <si>
    <t>% Partly Destroyed (2015)</t>
  </si>
  <si>
    <t>Missing data</t>
  </si>
  <si>
    <t>SUBTOTAL (HOUSING AUTHORITY)</t>
  </si>
  <si>
    <t>SUBTOTAL (INFORMAL SETTLEMENTS &amp; HOUSING AUTHORITY)</t>
  </si>
  <si>
    <t>GRAND TOTAL POTENTIAL LOCAL GOVERNMENT CASELOAD</t>
  </si>
  <si>
    <t>SUBTOTAL (INFORMAL SETTLEMENTS)</t>
  </si>
  <si>
    <t>SUBTOTAL (PUBLIC RENTAL BOARD &amp; HOUSING ASSISTANCE RELIEF TRUST)</t>
  </si>
  <si>
    <t>2782 Houses total</t>
  </si>
  <si>
    <t>D4. Functional age groups - Total population - 2015 projections</t>
  </si>
  <si>
    <t>From A103:D113</t>
  </si>
  <si>
    <t>Houses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</si>
</sst>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0.0%"/>
    <numFmt numFmtId="166" formatCode="&quot;$&quot;#,##0;[Red]\-&quot;$&quot;#,##0"/>
    <numFmt numFmtId="167" formatCode="&quot;$&quot;#,##0.00;[Red]\-&quot;$&quot;#,##0.00"/>
    <numFmt numFmtId="168" formatCode="0.0"/>
  </numFmts>
  <fonts count="50">
    <font>
      <sz val="11"/>
      <color theme="1"/>
      <name val="Calibri"/>
      <family val="2"/>
      <scheme val="minor"/>
    </font>
    <font>
      <b/>
      <sz val="11"/>
      <color indexed="8"/>
      <name val="Calibri"/>
      <family val="2"/>
    </font>
    <font>
      <sz val="11"/>
      <color indexed="8"/>
      <name val="Helvetica Neue"/>
    </font>
    <font>
      <sz val="8"/>
      <name val="Calibri"/>
      <family val="2"/>
    </font>
    <font>
      <b/>
      <sz val="11"/>
      <color theme="1"/>
      <name val="Calibri"/>
      <family val="2"/>
      <scheme val="minor"/>
    </font>
    <font>
      <sz val="11"/>
      <color theme="1"/>
      <name val="Calibri"/>
      <family val="2"/>
      <scheme val="minor"/>
    </font>
    <font>
      <sz val="11"/>
      <name val="Calibri"/>
      <family val="2"/>
      <scheme val="minor"/>
    </font>
    <font>
      <sz val="10"/>
      <name val="Arial"/>
      <family val="2"/>
    </font>
    <font>
      <b/>
      <sz val="10"/>
      <name val="Arial"/>
      <family val="2"/>
    </font>
    <font>
      <b/>
      <sz val="12"/>
      <color theme="1"/>
      <name val="Calibri"/>
      <family val="2"/>
      <scheme val="minor"/>
    </font>
    <font>
      <u/>
      <sz val="11"/>
      <color theme="10"/>
      <name val="Calibri"/>
      <family val="2"/>
      <scheme val="minor"/>
    </font>
    <font>
      <u/>
      <sz val="11"/>
      <color theme="11"/>
      <name val="Calibri"/>
      <family val="2"/>
      <scheme val="minor"/>
    </font>
    <font>
      <sz val="9"/>
      <color indexed="81"/>
      <name val="Tahoma"/>
      <family val="2"/>
    </font>
    <font>
      <b/>
      <sz val="9"/>
      <color indexed="81"/>
      <name val="Tahoma"/>
      <family val="2"/>
    </font>
    <font>
      <sz val="11"/>
      <color theme="1"/>
      <name val="Arial"/>
      <family val="2"/>
    </font>
    <font>
      <sz val="11"/>
      <color rgb="FFFF0000"/>
      <name val="Calibri"/>
      <family val="2"/>
      <scheme val="minor"/>
    </font>
    <font>
      <sz val="11"/>
      <color theme="1"/>
      <name val="Arial Narrow"/>
      <family val="2"/>
    </font>
    <font>
      <sz val="11"/>
      <color theme="1"/>
      <name val="Cambria"/>
      <family val="1"/>
      <scheme val="major"/>
    </font>
    <font>
      <sz val="11"/>
      <color indexed="8"/>
      <name val="Calibri"/>
      <family val="2"/>
      <scheme val="minor"/>
    </font>
    <font>
      <b/>
      <sz val="12"/>
      <name val="Arial"/>
      <family val="2"/>
    </font>
    <font>
      <b/>
      <sz val="10"/>
      <color indexed="8"/>
      <name val="Arial"/>
      <family val="2"/>
    </font>
    <font>
      <sz val="10"/>
      <name val="Arial"/>
      <family val="2"/>
    </font>
    <font>
      <b/>
      <sz val="11"/>
      <name val="Calibri"/>
      <family val="2"/>
      <scheme val="minor"/>
    </font>
    <font>
      <sz val="10"/>
      <name val="Calibri"/>
      <family val="2"/>
      <scheme val="minor"/>
    </font>
    <font>
      <b/>
      <sz val="12"/>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9"/>
      <color rgb="FF000000"/>
      <name val="Book Antiqua"/>
      <family val="1"/>
    </font>
    <font>
      <sz val="9"/>
      <color theme="1"/>
      <name val="Book Antiqua"/>
      <family val="1"/>
    </font>
    <font>
      <b/>
      <sz val="9"/>
      <color theme="1"/>
      <name val="Book Antiqua"/>
      <family val="1"/>
    </font>
    <font>
      <sz val="10"/>
      <color rgb="FF000000"/>
      <name val="Book Antiqua"/>
      <family val="1"/>
    </font>
    <font>
      <b/>
      <u/>
      <sz val="9"/>
      <color theme="1"/>
      <name val="Book Antiqua"/>
      <family val="1"/>
    </font>
    <font>
      <b/>
      <u/>
      <sz val="11"/>
      <color theme="1"/>
      <name val="Calibri"/>
      <family val="2"/>
      <scheme val="minor"/>
    </font>
    <font>
      <sz val="9"/>
      <color rgb="FF222222"/>
      <name val="Book Antiqua"/>
      <family val="1"/>
    </font>
    <font>
      <b/>
      <sz val="9"/>
      <color rgb="FF000000"/>
      <name val="Book Antiqua"/>
      <family val="1"/>
    </font>
    <font>
      <sz val="11"/>
      <color rgb="FF000000"/>
      <name val="Book Antiqua"/>
      <family val="1"/>
    </font>
    <font>
      <u/>
      <sz val="11"/>
      <color theme="1"/>
      <name val="Book Antiqua"/>
      <family val="1"/>
    </font>
    <font>
      <b/>
      <u/>
      <sz val="11"/>
      <color theme="1"/>
      <name val="Book Antiqua"/>
      <family val="1"/>
    </font>
    <font>
      <sz val="11"/>
      <color theme="1"/>
      <name val="Book Antiqua"/>
      <family val="1"/>
    </font>
    <font>
      <b/>
      <sz val="11"/>
      <color theme="1"/>
      <name val="Book Antiqua"/>
      <family val="1"/>
    </font>
    <font>
      <sz val="11"/>
      <color rgb="FF222222"/>
      <name val="Book Antiqua"/>
      <family val="1"/>
    </font>
    <font>
      <b/>
      <sz val="11"/>
      <color rgb="FF000000"/>
      <name val="Book Antiqua"/>
      <family val="1"/>
    </font>
    <font>
      <b/>
      <sz val="10"/>
      <color rgb="FF000000"/>
      <name val="Book Antiqua"/>
      <family val="1"/>
    </font>
    <font>
      <b/>
      <sz val="11"/>
      <color rgb="FF222222"/>
      <name val="Book Antiqua"/>
      <family val="1"/>
    </font>
    <font>
      <sz val="10"/>
      <color rgb="FF222222"/>
      <name val="Book Antiqua"/>
      <family val="1"/>
    </font>
    <font>
      <sz val="11"/>
      <color rgb="FF000000"/>
      <name val="Calibri"/>
      <family val="2"/>
      <scheme val="minor"/>
    </font>
    <font>
      <b/>
      <sz val="11"/>
      <color rgb="FF000000"/>
      <name val="Calibri"/>
      <family val="2"/>
      <scheme val="minor"/>
    </font>
    <font>
      <b/>
      <sz val="18"/>
      <color theme="1"/>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indexed="9"/>
        <bgColor indexed="64"/>
      </patternFill>
    </fill>
    <fill>
      <patternFill patternType="solid">
        <fgColor rgb="FFFFFFCC"/>
        <bgColor indexed="64"/>
      </patternFill>
    </fill>
    <fill>
      <patternFill patternType="solid">
        <fgColor theme="4" tint="0.59999389629810485"/>
        <bgColor indexed="64"/>
      </patternFill>
    </fill>
    <fill>
      <patternFill patternType="solid">
        <fgColor rgb="FFFFFF99"/>
        <bgColor indexed="64"/>
      </patternFill>
    </fill>
    <fill>
      <patternFill patternType="solid">
        <fgColor theme="2" tint="-0.249977111117893"/>
        <bgColor indexed="64"/>
      </patternFill>
    </fill>
    <fill>
      <patternFill patternType="solid">
        <fgColor theme="9"/>
        <bgColor indexed="64"/>
      </patternFill>
    </fill>
    <fill>
      <patternFill patternType="solid">
        <fgColor rgb="FFE5D0D0"/>
        <bgColor indexed="64"/>
      </patternFill>
    </fill>
    <fill>
      <patternFill patternType="solid">
        <fgColor theme="9" tint="0.59999389629810485"/>
        <bgColor indexed="64"/>
      </patternFill>
    </fill>
    <fill>
      <patternFill patternType="solid">
        <fgColor rgb="FFFFCC66"/>
        <bgColor indexed="64"/>
      </patternFill>
    </fill>
    <fill>
      <patternFill patternType="solid">
        <fgColor theme="0" tint="-4.9989318521683403E-2"/>
        <bgColor indexed="64"/>
      </patternFill>
    </fill>
    <fill>
      <patternFill patternType="solid">
        <fgColor rgb="FFFF3B3B"/>
        <bgColor indexed="64"/>
      </patternFill>
    </fill>
    <fill>
      <patternFill patternType="solid">
        <fgColor rgb="FFFFFFFF"/>
        <bgColor indexed="64"/>
      </patternFill>
    </fill>
    <fill>
      <patternFill patternType="solid">
        <fgColor rgb="FFFDE9D9"/>
        <bgColor indexed="64"/>
      </patternFill>
    </fill>
  </fills>
  <borders count="2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auto="1"/>
      </bottom>
      <diagonal/>
    </border>
    <border>
      <left/>
      <right style="thin">
        <color indexed="64"/>
      </right>
      <top style="thin">
        <color indexed="64"/>
      </top>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rgb="FF000000"/>
      </right>
      <top/>
      <bottom style="medium">
        <color indexed="64"/>
      </bottom>
      <diagonal/>
    </border>
  </borders>
  <cellStyleXfs count="16">
    <xf numFmtId="0" fontId="0" fillId="0" borderId="0"/>
    <xf numFmtId="0" fontId="2" fillId="0" borderId="0" applyNumberFormat="0" applyFill="0" applyBorder="0" applyProtection="0">
      <alignment vertical="top"/>
    </xf>
    <xf numFmtId="164" fontId="5" fillId="0" borderId="0" applyFont="0" applyFill="0" applyBorder="0" applyAlignment="0" applyProtection="0"/>
    <xf numFmtId="164" fontId="5"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7" fillId="0" borderId="0" applyFill="0"/>
    <xf numFmtId="0" fontId="21" fillId="0" borderId="0" applyFill="0"/>
  </cellStyleXfs>
  <cellXfs count="434">
    <xf numFmtId="0" fontId="0" fillId="0" borderId="0" xfId="0"/>
    <xf numFmtId="1" fontId="1" fillId="0" borderId="0" xfId="0" applyNumberFormat="1" applyFont="1"/>
    <xf numFmtId="1" fontId="0" fillId="0" borderId="0" xfId="0" applyNumberFormat="1"/>
    <xf numFmtId="0" fontId="4" fillId="0" borderId="0" xfId="0" applyFont="1" applyAlignment="1">
      <alignment wrapText="1"/>
    </xf>
    <xf numFmtId="1" fontId="1" fillId="0" borderId="0" xfId="0" applyNumberFormat="1" applyFont="1" applyAlignment="1">
      <alignment wrapText="1"/>
    </xf>
    <xf numFmtId="0" fontId="0" fillId="0" borderId="0" xfId="0" applyAlignment="1">
      <alignment wrapText="1"/>
    </xf>
    <xf numFmtId="0" fontId="0" fillId="0" borderId="0" xfId="0"/>
    <xf numFmtId="0" fontId="4" fillId="0" borderId="0" xfId="0" applyFont="1"/>
    <xf numFmtId="0" fontId="0" fillId="0" borderId="0" xfId="0" quotePrefix="1"/>
    <xf numFmtId="1" fontId="1" fillId="0" borderId="0" xfId="0" applyNumberFormat="1" applyFont="1" applyProtection="1"/>
    <xf numFmtId="1" fontId="0" fillId="0" borderId="0" xfId="0" applyNumberFormat="1" applyProtection="1"/>
    <xf numFmtId="0" fontId="0" fillId="0" borderId="0" xfId="0" applyProtection="1"/>
    <xf numFmtId="1" fontId="1" fillId="0" borderId="0" xfId="0" applyNumberFormat="1" applyFont="1" applyAlignment="1">
      <alignment vertical="top" wrapText="1"/>
    </xf>
    <xf numFmtId="1" fontId="4" fillId="0" borderId="0" xfId="0" applyNumberFormat="1" applyFont="1" applyAlignment="1">
      <alignment vertical="top" wrapText="1"/>
    </xf>
    <xf numFmtId="0" fontId="0" fillId="0" borderId="0" xfId="0" applyAlignment="1">
      <alignment vertical="top" wrapText="1"/>
    </xf>
    <xf numFmtId="0" fontId="0" fillId="0" borderId="0" xfId="0" applyFont="1"/>
    <xf numFmtId="1" fontId="0" fillId="2" borderId="0" xfId="0" applyNumberFormat="1" applyFill="1"/>
    <xf numFmtId="0" fontId="0" fillId="2" borderId="0" xfId="0" applyFill="1"/>
    <xf numFmtId="1" fontId="1" fillId="2" borderId="0" xfId="0" applyNumberFormat="1" applyFont="1" applyFill="1"/>
    <xf numFmtId="1" fontId="1" fillId="2" borderId="0" xfId="0" applyNumberFormat="1" applyFont="1" applyFill="1" applyAlignment="1">
      <alignment wrapText="1"/>
    </xf>
    <xf numFmtId="1" fontId="1" fillId="2" borderId="0" xfId="0" applyNumberFormat="1" applyFont="1" applyFill="1" applyAlignment="1">
      <alignment vertical="top" wrapText="1"/>
    </xf>
    <xf numFmtId="0" fontId="0" fillId="0" borderId="0" xfId="0" applyFont="1" applyBorder="1"/>
    <xf numFmtId="0" fontId="0" fillId="0" borderId="0" xfId="0" applyFont="1" applyFill="1" applyBorder="1"/>
    <xf numFmtId="0" fontId="4" fillId="0" borderId="0" xfId="0" applyFont="1" applyFill="1" applyBorder="1" applyAlignment="1">
      <alignment horizontal="center" vertical="center" wrapText="1"/>
    </xf>
    <xf numFmtId="0" fontId="0" fillId="0" borderId="0" xfId="0" applyFont="1" applyAlignment="1">
      <alignment horizontal="center" vertical="center"/>
    </xf>
    <xf numFmtId="1" fontId="0" fillId="0" borderId="0" xfId="0" applyNumberFormat="1" applyFont="1" applyAlignment="1">
      <alignment horizontal="center" vertical="center"/>
    </xf>
    <xf numFmtId="0" fontId="0" fillId="4" borderId="0" xfId="0" applyFill="1"/>
    <xf numFmtId="0" fontId="0" fillId="0" borderId="0" xfId="0" applyFont="1" applyBorder="1" applyAlignment="1">
      <alignment vertical="center"/>
    </xf>
    <xf numFmtId="0" fontId="0" fillId="0" borderId="10" xfId="0" applyFont="1" applyBorder="1" applyAlignment="1">
      <alignment horizontal="center"/>
    </xf>
    <xf numFmtId="0" fontId="0" fillId="0" borderId="10" xfId="0" applyFont="1" applyFill="1" applyBorder="1"/>
    <xf numFmtId="0" fontId="0" fillId="0" borderId="10" xfId="0" applyFont="1" applyBorder="1"/>
    <xf numFmtId="0" fontId="0" fillId="0" borderId="10" xfId="0" applyFont="1" applyFill="1" applyBorder="1" applyAlignment="1">
      <alignment horizontal="center" vertical="center"/>
    </xf>
    <xf numFmtId="0" fontId="0" fillId="0" borderId="10" xfId="0" applyFont="1" applyFill="1" applyBorder="1" applyAlignment="1">
      <alignment horizontal="center"/>
    </xf>
    <xf numFmtId="1" fontId="0" fillId="0" borderId="0" xfId="0" applyNumberFormat="1" applyFont="1"/>
    <xf numFmtId="1" fontId="0" fillId="0" borderId="10" xfId="0" applyNumberFormat="1" applyFont="1" applyBorder="1" applyAlignment="1">
      <alignment horizontal="center"/>
    </xf>
    <xf numFmtId="1" fontId="14" fillId="0" borderId="10" xfId="0" applyNumberFormat="1" applyFont="1" applyBorder="1" applyAlignment="1">
      <alignment horizontal="center" vertical="center" wrapText="1"/>
    </xf>
    <xf numFmtId="0" fontId="4" fillId="0" borderId="10" xfId="0" applyFont="1" applyFill="1" applyBorder="1" applyAlignment="1">
      <alignment horizontal="center"/>
    </xf>
    <xf numFmtId="0" fontId="4" fillId="0" borderId="10" xfId="0" applyFont="1" applyBorder="1"/>
    <xf numFmtId="1" fontId="4" fillId="0" borderId="0" xfId="0" applyNumberFormat="1" applyFont="1"/>
    <xf numFmtId="0" fontId="7" fillId="6" borderId="0" xfId="14" applyFont="1" applyFill="1" applyAlignment="1">
      <alignment horizontal="left" vertical="center"/>
    </xf>
    <xf numFmtId="0" fontId="7" fillId="0" borderId="0" xfId="14" applyFill="1"/>
    <xf numFmtId="0" fontId="7" fillId="6" borderId="0" xfId="14" applyFont="1" applyFill="1" applyAlignment="1">
      <alignment horizontal="right" vertical="center"/>
    </xf>
    <xf numFmtId="0" fontId="19" fillId="0" borderId="0" xfId="14" applyFont="1" applyFill="1"/>
    <xf numFmtId="0" fontId="9" fillId="0" borderId="0" xfId="0" applyFont="1" applyFill="1"/>
    <xf numFmtId="0" fontId="7" fillId="6" borderId="0" xfId="0" applyFont="1" applyFill="1" applyAlignment="1">
      <alignment horizontal="right" vertical="center"/>
    </xf>
    <xf numFmtId="1" fontId="4" fillId="0" borderId="10" xfId="0" applyNumberFormat="1" applyFont="1" applyBorder="1" applyAlignment="1">
      <alignment horizontal="center"/>
    </xf>
    <xf numFmtId="1" fontId="0" fillId="0" borderId="10" xfId="0" applyNumberFormat="1" applyFont="1" applyBorder="1" applyAlignment="1">
      <alignment horizontal="center" vertical="center"/>
    </xf>
    <xf numFmtId="1" fontId="0" fillId="0" borderId="10" xfId="0" applyNumberFormat="1" applyFont="1" applyBorder="1" applyAlignment="1">
      <alignment horizontal="center" vertical="center" wrapText="1"/>
    </xf>
    <xf numFmtId="1" fontId="16" fillId="0" borderId="10" xfId="2" applyNumberFormat="1" applyFont="1" applyBorder="1" applyAlignment="1">
      <alignment horizontal="center" vertical="center"/>
    </xf>
    <xf numFmtId="1" fontId="0" fillId="0" borderId="10" xfId="0" applyNumberFormat="1" applyFont="1" applyBorder="1"/>
    <xf numFmtId="1" fontId="0" fillId="3" borderId="10" xfId="0" applyNumberFormat="1" applyFont="1" applyFill="1" applyBorder="1" applyAlignment="1">
      <alignment horizontal="center" vertical="center"/>
    </xf>
    <xf numFmtId="1" fontId="17" fillId="3" borderId="10" xfId="0" applyNumberFormat="1" applyFont="1" applyFill="1" applyBorder="1" applyAlignment="1">
      <alignment horizontal="center" vertical="center"/>
    </xf>
    <xf numFmtId="1" fontId="6" fillId="0" borderId="10" xfId="0" applyNumberFormat="1" applyFont="1" applyFill="1" applyBorder="1" applyAlignment="1" applyProtection="1"/>
    <xf numFmtId="1" fontId="15" fillId="0" borderId="10" xfId="0" applyNumberFormat="1" applyFont="1" applyBorder="1" applyAlignment="1">
      <alignment horizontal="center" vertical="center"/>
    </xf>
    <xf numFmtId="49" fontId="4" fillId="0" borderId="10" xfId="0" applyNumberFormat="1" applyFont="1" applyBorder="1"/>
    <xf numFmtId="49" fontId="0" fillId="0" borderId="10" xfId="0" applyNumberFormat="1" applyFont="1" applyFill="1" applyBorder="1"/>
    <xf numFmtId="49" fontId="0" fillId="0" borderId="0" xfId="0" applyNumberFormat="1" applyFont="1" applyFill="1" applyBorder="1"/>
    <xf numFmtId="0" fontId="7" fillId="0" borderId="0" xfId="14" applyFont="1" applyFill="1" applyAlignment="1">
      <alignment horizontal="left" vertical="center"/>
    </xf>
    <xf numFmtId="0" fontId="7" fillId="0" borderId="0" xfId="14" applyFont="1" applyFill="1" applyAlignment="1">
      <alignment horizontal="right" vertical="center"/>
    </xf>
    <xf numFmtId="0" fontId="7" fillId="0" borderId="0" xfId="0" applyFont="1" applyFill="1" applyAlignment="1">
      <alignment horizontal="right" vertical="center"/>
    </xf>
    <xf numFmtId="0" fontId="20" fillId="0" borderId="0" xfId="14" applyFont="1" applyFill="1" applyAlignment="1">
      <alignment horizontal="center" vertical="center" wrapText="1"/>
    </xf>
    <xf numFmtId="0" fontId="20" fillId="0" borderId="0" xfId="0" applyFont="1" applyFill="1" applyAlignment="1">
      <alignment horizontal="center" vertical="center" wrapText="1"/>
    </xf>
    <xf numFmtId="0" fontId="7" fillId="0" borderId="0" xfId="14" applyFont="1" applyFill="1" applyAlignment="1">
      <alignment horizontal="center" wrapText="1"/>
    </xf>
    <xf numFmtId="0" fontId="8" fillId="0" borderId="0" xfId="14" applyFont="1" applyFill="1" applyAlignment="1">
      <alignment horizontal="center" wrapText="1"/>
    </xf>
    <xf numFmtId="0" fontId="8" fillId="0" borderId="0" xfId="14" applyFont="1" applyFill="1" applyAlignment="1">
      <alignment horizontal="center" vertical="center" wrapText="1"/>
    </xf>
    <xf numFmtId="1" fontId="7" fillId="0" borderId="0" xfId="14" applyNumberFormat="1" applyFont="1" applyFill="1" applyAlignment="1">
      <alignment horizontal="right" vertical="center"/>
    </xf>
    <xf numFmtId="0" fontId="8" fillId="0" borderId="0" xfId="14" applyFont="1" applyFill="1" applyAlignment="1">
      <alignment horizontal="right"/>
    </xf>
    <xf numFmtId="1" fontId="7" fillId="0" borderId="0" xfId="14" applyNumberFormat="1" applyFill="1"/>
    <xf numFmtId="0" fontId="8" fillId="0" borderId="0" xfId="14" applyFont="1" applyFill="1"/>
    <xf numFmtId="1" fontId="8" fillId="0" borderId="0" xfId="14" applyNumberFormat="1" applyFont="1" applyFill="1"/>
    <xf numFmtId="0" fontId="14" fillId="0" borderId="0" xfId="0" applyFont="1" applyBorder="1" applyAlignment="1">
      <alignment vertical="center"/>
    </xf>
    <xf numFmtId="0" fontId="7" fillId="7" borderId="0" xfId="14" applyFont="1" applyFill="1" applyAlignment="1">
      <alignment horizontal="left" vertical="center"/>
    </xf>
    <xf numFmtId="0" fontId="7" fillId="0" borderId="3" xfId="14" applyFont="1" applyFill="1" applyBorder="1" applyAlignment="1">
      <alignment horizontal="right" vertical="center"/>
    </xf>
    <xf numFmtId="1" fontId="7" fillId="0" borderId="3" xfId="14" applyNumberFormat="1" applyFont="1" applyFill="1" applyBorder="1" applyAlignment="1">
      <alignment horizontal="right" vertical="center"/>
    </xf>
    <xf numFmtId="1" fontId="7" fillId="0" borderId="3" xfId="14" applyNumberFormat="1" applyFill="1" applyBorder="1"/>
    <xf numFmtId="0" fontId="7" fillId="0" borderId="3" xfId="14" applyFill="1" applyBorder="1"/>
    <xf numFmtId="0" fontId="7" fillId="0" borderId="0" xfId="14" applyFont="1" applyFill="1" applyBorder="1" applyAlignment="1">
      <alignment horizontal="right" vertical="center"/>
    </xf>
    <xf numFmtId="1" fontId="7" fillId="0" borderId="0" xfId="14" applyNumberFormat="1" applyFont="1" applyFill="1" applyBorder="1" applyAlignment="1">
      <alignment horizontal="right" vertical="center"/>
    </xf>
    <xf numFmtId="1" fontId="7" fillId="0" borderId="0" xfId="14" applyNumberFormat="1" applyFill="1" applyBorder="1"/>
    <xf numFmtId="0" fontId="7" fillId="0" borderId="0" xfId="14" applyFill="1" applyBorder="1"/>
    <xf numFmtId="49" fontId="7" fillId="0" borderId="0" xfId="14" applyNumberFormat="1" applyFont="1" applyFill="1" applyAlignment="1">
      <alignment horizontal="left" vertical="center"/>
    </xf>
    <xf numFmtId="0" fontId="0" fillId="0" borderId="0" xfId="0" applyFont="1" applyFill="1" applyBorder="1" applyAlignment="1">
      <alignment horizontal="center" vertical="center"/>
    </xf>
    <xf numFmtId="0" fontId="0" fillId="0" borderId="0" xfId="0" applyNumberFormat="1" applyFont="1" applyFill="1" applyBorder="1" applyAlignment="1">
      <alignment horizontal="center"/>
    </xf>
    <xf numFmtId="0" fontId="0" fillId="0" borderId="0" xfId="0" applyNumberFormat="1" applyFont="1" applyFill="1" applyBorder="1" applyAlignment="1">
      <alignment horizontal="center" vertical="center"/>
    </xf>
    <xf numFmtId="0" fontId="6" fillId="0" borderId="0" xfId="0" applyNumberFormat="1" applyFont="1" applyFill="1" applyBorder="1" applyAlignment="1" applyProtection="1"/>
    <xf numFmtId="0" fontId="0" fillId="0" borderId="0" xfId="0" applyNumberFormat="1" applyFont="1" applyFill="1" applyBorder="1" applyAlignment="1" applyProtection="1"/>
    <xf numFmtId="1" fontId="6" fillId="0" borderId="0" xfId="0" applyNumberFormat="1" applyFont="1" applyFill="1" applyBorder="1" applyAlignment="1" applyProtection="1">
      <alignment horizontal="center"/>
    </xf>
    <xf numFmtId="0" fontId="14" fillId="0" borderId="0" xfId="0" applyFont="1" applyFill="1" applyBorder="1" applyAlignment="1">
      <alignment vertical="center" wrapText="1"/>
    </xf>
    <xf numFmtId="0" fontId="0" fillId="0" borderId="0" xfId="0" applyFont="1" applyFill="1" applyBorder="1" applyAlignment="1">
      <alignment vertical="center" wrapText="1"/>
    </xf>
    <xf numFmtId="1" fontId="4" fillId="0" borderId="0" xfId="0" applyNumberFormat="1" applyFont="1" applyFill="1" applyBorder="1" applyAlignment="1">
      <alignment horizontal="center"/>
    </xf>
    <xf numFmtId="1" fontId="0" fillId="0" borderId="0" xfId="0" applyNumberFormat="1" applyFont="1" applyFill="1" applyBorder="1" applyAlignment="1">
      <alignment horizontal="center" vertical="center"/>
    </xf>
    <xf numFmtId="1" fontId="0" fillId="0" borderId="0" xfId="0" applyNumberFormat="1" applyFont="1" applyFill="1" applyBorder="1" applyAlignment="1">
      <alignment horizontal="center"/>
    </xf>
    <xf numFmtId="0" fontId="0" fillId="0" borderId="0" xfId="0" applyFont="1" applyFill="1" applyBorder="1" applyAlignment="1">
      <alignment vertical="top"/>
    </xf>
    <xf numFmtId="0" fontId="0" fillId="0" borderId="0" xfId="0" applyFont="1" applyFill="1" applyBorder="1" applyAlignment="1">
      <alignment horizontal="left" wrapText="1"/>
    </xf>
    <xf numFmtId="1" fontId="0" fillId="0" borderId="0" xfId="0" applyNumberFormat="1" applyFont="1" applyFill="1" applyBorder="1" applyAlignment="1">
      <alignment horizontal="center" vertical="center" wrapText="1"/>
    </xf>
    <xf numFmtId="0" fontId="0" fillId="0" borderId="0" xfId="0" applyFont="1" applyFill="1" applyBorder="1" applyAlignment="1">
      <alignment horizontal="left"/>
    </xf>
    <xf numFmtId="0" fontId="0" fillId="0" borderId="0" xfId="0" applyFont="1" applyFill="1" applyBorder="1" applyAlignment="1">
      <alignment horizontal="left" vertical="top"/>
    </xf>
    <xf numFmtId="1" fontId="0" fillId="0" borderId="0" xfId="2" applyNumberFormat="1" applyFont="1" applyFill="1" applyBorder="1" applyAlignment="1">
      <alignment horizontal="center" vertical="center"/>
    </xf>
    <xf numFmtId="1" fontId="15" fillId="0" borderId="0" xfId="0" applyNumberFormat="1" applyFont="1" applyFill="1" applyBorder="1" applyAlignment="1">
      <alignment horizontal="center" vertical="center"/>
    </xf>
    <xf numFmtId="1" fontId="0" fillId="0" borderId="0" xfId="0" applyNumberFormat="1" applyFont="1" applyFill="1" applyBorder="1"/>
    <xf numFmtId="0" fontId="0" fillId="0" borderId="0" xfId="0" applyNumberFormat="1" applyFont="1" applyFill="1" applyBorder="1"/>
    <xf numFmtId="0" fontId="0" fillId="0" borderId="0" xfId="0" applyFont="1" applyFill="1" applyBorder="1" applyAlignment="1">
      <alignment horizontal="center"/>
    </xf>
    <xf numFmtId="49" fontId="0" fillId="0" borderId="0" xfId="0" applyNumberFormat="1" applyFont="1" applyFill="1" applyBorder="1" applyAlignment="1">
      <alignment horizontal="center"/>
    </xf>
    <xf numFmtId="0" fontId="8" fillId="0" borderId="0" xfId="14" applyFont="1" applyFill="1" applyBorder="1" applyAlignment="1">
      <alignment horizontal="center" vertical="center" wrapText="1"/>
    </xf>
    <xf numFmtId="0" fontId="0" fillId="0" borderId="0" xfId="0" pivotButton="1"/>
    <xf numFmtId="0" fontId="0" fillId="0" borderId="0" xfId="0" applyNumberFormat="1"/>
    <xf numFmtId="0" fontId="7" fillId="0" borderId="0" xfId="15" applyFont="1" applyFill="1"/>
    <xf numFmtId="0" fontId="21" fillId="0" borderId="0" xfId="15" applyFill="1"/>
    <xf numFmtId="0" fontId="21" fillId="0" borderId="0" xfId="15" applyNumberFormat="1" applyFill="1"/>
    <xf numFmtId="1" fontId="4"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0" fillId="0" borderId="0" xfId="0" applyAlignment="1">
      <alignment horizontal="center" vertical="center"/>
    </xf>
    <xf numFmtId="0" fontId="4" fillId="8" borderId="0" xfId="0" applyFont="1" applyFill="1" applyBorder="1" applyAlignment="1">
      <alignment horizontal="center" vertical="center"/>
    </xf>
    <xf numFmtId="2" fontId="21" fillId="0" borderId="0" xfId="15" applyNumberFormat="1" applyFill="1"/>
    <xf numFmtId="0" fontId="21" fillId="0" borderId="0" xfId="0" applyFont="1" applyFill="1" applyAlignment="1">
      <alignment horizontal="right" vertical="center"/>
    </xf>
    <xf numFmtId="1" fontId="4" fillId="0" borderId="0" xfId="0" applyNumberFormat="1" applyFont="1" applyAlignment="1">
      <alignment horizontal="center" vertical="center" wrapText="1"/>
    </xf>
    <xf numFmtId="1" fontId="4" fillId="0" borderId="0" xfId="0" applyNumberFormat="1" applyFont="1" applyAlignment="1">
      <alignment horizontal="center" vertical="center"/>
    </xf>
    <xf numFmtId="1" fontId="6" fillId="0" borderId="0" xfId="2" applyNumberFormat="1" applyFont="1" applyFill="1" applyBorder="1" applyAlignment="1">
      <alignment horizontal="center" vertical="center" wrapText="1"/>
    </xf>
    <xf numFmtId="0" fontId="0" fillId="0" borderId="0" xfId="0" applyFont="1" applyAlignment="1">
      <alignment vertical="center"/>
    </xf>
    <xf numFmtId="0" fontId="22" fillId="0" borderId="0" xfId="0" applyFont="1" applyFill="1" applyBorder="1" applyAlignment="1">
      <alignment horizontal="center" vertical="center" wrapText="1"/>
    </xf>
    <xf numFmtId="0" fontId="6" fillId="0" borderId="0" xfId="0" applyFont="1" applyFill="1" applyAlignment="1">
      <alignment horizontal="right" vertical="center"/>
    </xf>
    <xf numFmtId="2" fontId="7" fillId="0" borderId="0" xfId="15" applyNumberFormat="1" applyFont="1" applyFill="1"/>
    <xf numFmtId="1" fontId="4" fillId="9" borderId="0" xfId="0" applyNumberFormat="1" applyFont="1" applyFill="1" applyAlignment="1">
      <alignment horizontal="center" vertical="center"/>
    </xf>
    <xf numFmtId="0" fontId="0" fillId="10" borderId="0" xfId="0" applyFill="1"/>
    <xf numFmtId="1" fontId="0" fillId="11" borderId="0" xfId="0" applyNumberFormat="1" applyFont="1" applyFill="1" applyBorder="1"/>
    <xf numFmtId="1" fontId="0" fillId="11" borderId="0" xfId="0" applyNumberFormat="1" applyFont="1" applyFill="1" applyBorder="1" applyAlignment="1">
      <alignment vertical="center"/>
    </xf>
    <xf numFmtId="0" fontId="0" fillId="10" borderId="0" xfId="0" applyFont="1" applyFill="1" applyAlignment="1">
      <alignment horizontal="center" vertical="center"/>
    </xf>
    <xf numFmtId="0" fontId="0" fillId="10" borderId="0" xfId="0" applyFont="1" applyFill="1" applyAlignment="1">
      <alignment vertical="center"/>
    </xf>
    <xf numFmtId="9" fontId="0" fillId="0" borderId="0" xfId="12" applyFont="1"/>
    <xf numFmtId="0" fontId="0" fillId="0" borderId="0" xfId="0" applyAlignment="1">
      <alignment horizontal="right"/>
    </xf>
    <xf numFmtId="0" fontId="4" fillId="0" borderId="0" xfId="0" applyFont="1" applyAlignment="1">
      <alignment horizontal="center" vertical="center" wrapText="1"/>
    </xf>
    <xf numFmtId="9" fontId="0" fillId="15" borderId="12" xfId="12" applyFont="1" applyFill="1" applyBorder="1"/>
    <xf numFmtId="0" fontId="4" fillId="5" borderId="9"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8" xfId="0" applyFont="1" applyFill="1" applyBorder="1" applyAlignment="1">
      <alignment horizontal="center" vertical="center" wrapText="1"/>
    </xf>
    <xf numFmtId="9" fontId="0" fillId="15" borderId="5" xfId="12" applyFont="1" applyFill="1" applyBorder="1"/>
    <xf numFmtId="0" fontId="5" fillId="0" borderId="0" xfId="0" applyFont="1"/>
    <xf numFmtId="0" fontId="9" fillId="0" borderId="6" xfId="0" applyFont="1" applyFill="1" applyBorder="1"/>
    <xf numFmtId="0" fontId="9" fillId="0" borderId="0" xfId="0" applyFont="1" applyFill="1" applyBorder="1"/>
    <xf numFmtId="9" fontId="9" fillId="0" borderId="12" xfId="12" applyFont="1" applyFill="1" applyBorder="1"/>
    <xf numFmtId="0" fontId="9" fillId="0" borderId="6" xfId="0" applyFont="1" applyFill="1" applyBorder="1" applyAlignment="1">
      <alignment horizontal="right" vertical="center" wrapText="1"/>
    </xf>
    <xf numFmtId="0" fontId="9" fillId="0" borderId="0" xfId="0" applyFont="1" applyFill="1" applyBorder="1" applyAlignment="1">
      <alignment horizontal="right" vertical="center" wrapText="1"/>
    </xf>
    <xf numFmtId="9" fontId="9" fillId="0" borderId="12" xfId="12" applyFont="1" applyFill="1" applyBorder="1" applyAlignment="1">
      <alignment horizontal="right" vertical="center" wrapText="1"/>
    </xf>
    <xf numFmtId="0" fontId="0" fillId="15" borderId="6" xfId="0" applyFont="1" applyFill="1" applyBorder="1"/>
    <xf numFmtId="0" fontId="0" fillId="15" borderId="0" xfId="0" applyFont="1" applyFill="1" applyBorder="1"/>
    <xf numFmtId="0" fontId="0" fillId="15" borderId="4" xfId="0" applyFont="1" applyFill="1" applyBorder="1"/>
    <xf numFmtId="0" fontId="0" fillId="15" borderId="3" xfId="0" applyFont="1" applyFill="1" applyBorder="1"/>
    <xf numFmtId="0" fontId="23" fillId="15" borderId="0" xfId="14" applyFont="1" applyFill="1" applyBorder="1" applyAlignment="1">
      <alignment horizontal="left" vertical="center"/>
    </xf>
    <xf numFmtId="0" fontId="23" fillId="15" borderId="6" xfId="14" applyFont="1" applyFill="1" applyBorder="1" applyAlignment="1">
      <alignment vertical="center"/>
    </xf>
    <xf numFmtId="0" fontId="23" fillId="15" borderId="4" xfId="14" applyFont="1" applyFill="1" applyBorder="1" applyAlignment="1">
      <alignment vertical="center"/>
    </xf>
    <xf numFmtId="0" fontId="23" fillId="15" borderId="3" xfId="14" applyFont="1" applyFill="1" applyBorder="1" applyAlignment="1">
      <alignment horizontal="left" vertical="center"/>
    </xf>
    <xf numFmtId="0" fontId="24" fillId="0" borderId="6" xfId="14" applyFont="1" applyFill="1" applyBorder="1" applyAlignment="1">
      <alignment vertical="center"/>
    </xf>
    <xf numFmtId="0" fontId="9" fillId="0" borderId="0" xfId="0" applyFont="1" applyFill="1" applyBorder="1" applyAlignment="1">
      <alignment horizontal="center" wrapText="1"/>
    </xf>
    <xf numFmtId="0" fontId="24" fillId="0" borderId="0" xfId="14" applyFont="1" applyFill="1" applyBorder="1" applyAlignment="1">
      <alignment horizontal="left" vertical="center"/>
    </xf>
    <xf numFmtId="0" fontId="24" fillId="0" borderId="0" xfId="14" applyFont="1" applyFill="1" applyBorder="1" applyAlignment="1">
      <alignment vertical="center"/>
    </xf>
    <xf numFmtId="9" fontId="24" fillId="0" borderId="12" xfId="12" applyFont="1" applyFill="1" applyBorder="1" applyAlignment="1">
      <alignment vertical="center"/>
    </xf>
    <xf numFmtId="165" fontId="25" fillId="0" borderId="0" xfId="12" applyNumberFormat="1" applyFont="1" applyFill="1" applyBorder="1"/>
    <xf numFmtId="0" fontId="25" fillId="0" borderId="0" xfId="0" applyFont="1" applyFill="1" applyBorder="1"/>
    <xf numFmtId="0" fontId="26" fillId="0" borderId="1"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7" xfId="0" applyFont="1" applyFill="1" applyBorder="1" applyAlignment="1">
      <alignment horizontal="center" vertical="center" wrapText="1"/>
    </xf>
    <xf numFmtId="165" fontId="26" fillId="0" borderId="2" xfId="12"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165" fontId="26" fillId="0" borderId="1" xfId="12" applyNumberFormat="1" applyFont="1" applyFill="1" applyBorder="1" applyAlignment="1">
      <alignment horizontal="center" vertical="center" wrapText="1"/>
    </xf>
    <xf numFmtId="165" fontId="26" fillId="0" borderId="7" xfId="12" applyNumberFormat="1" applyFont="1" applyFill="1" applyBorder="1" applyAlignment="1">
      <alignment horizontal="center" vertical="center" wrapText="1"/>
    </xf>
    <xf numFmtId="0" fontId="26" fillId="12" borderId="6" xfId="0" applyFont="1" applyFill="1" applyBorder="1"/>
    <xf numFmtId="0" fontId="26" fillId="12" borderId="0" xfId="0" applyFont="1" applyFill="1" applyBorder="1"/>
    <xf numFmtId="1" fontId="26" fillId="12" borderId="0" xfId="0" applyNumberFormat="1" applyFont="1" applyFill="1" applyBorder="1"/>
    <xf numFmtId="0" fontId="26" fillId="12" borderId="12" xfId="0" applyFont="1" applyFill="1" applyBorder="1"/>
    <xf numFmtId="0" fontId="26" fillId="0" borderId="6" xfId="0" applyFont="1" applyFill="1" applyBorder="1"/>
    <xf numFmtId="0" fontId="26" fillId="13" borderId="0" xfId="0" applyFont="1" applyFill="1" applyBorder="1"/>
    <xf numFmtId="0" fontId="27" fillId="13" borderId="0" xfId="0" applyFont="1" applyFill="1" applyBorder="1"/>
    <xf numFmtId="1" fontId="27" fillId="13" borderId="0" xfId="0" applyNumberFormat="1" applyFont="1" applyFill="1" applyBorder="1"/>
    <xf numFmtId="0" fontId="27" fillId="13" borderId="12" xfId="0" applyFont="1" applyFill="1" applyBorder="1"/>
    <xf numFmtId="0" fontId="26" fillId="0" borderId="6" xfId="0" applyFont="1" applyBorder="1"/>
    <xf numFmtId="0" fontId="26" fillId="0" borderId="0" xfId="0" applyFont="1" applyBorder="1"/>
    <xf numFmtId="0" fontId="27" fillId="0" borderId="0" xfId="0" applyFont="1" applyBorder="1"/>
    <xf numFmtId="1" fontId="27" fillId="0" borderId="0" xfId="0" applyNumberFormat="1" applyFont="1" applyBorder="1"/>
    <xf numFmtId="165" fontId="27" fillId="0" borderId="0" xfId="12" applyNumberFormat="1" applyFont="1" applyFill="1" applyBorder="1"/>
    <xf numFmtId="0" fontId="27" fillId="0" borderId="0" xfId="0" applyFont="1" applyFill="1" applyBorder="1"/>
    <xf numFmtId="0" fontId="27" fillId="0" borderId="12" xfId="0" applyFont="1" applyBorder="1"/>
    <xf numFmtId="0" fontId="27" fillId="0" borderId="12" xfId="0" applyFont="1" applyFill="1" applyBorder="1"/>
    <xf numFmtId="1" fontId="27" fillId="0" borderId="0" xfId="0" applyNumberFormat="1" applyFont="1" applyFill="1" applyBorder="1"/>
    <xf numFmtId="1" fontId="27" fillId="13" borderId="12" xfId="12" applyNumberFormat="1" applyFont="1" applyFill="1" applyBorder="1" applyAlignment="1">
      <alignment horizontal="right"/>
    </xf>
    <xf numFmtId="0" fontId="27" fillId="0" borderId="6" xfId="0" applyFont="1" applyBorder="1"/>
    <xf numFmtId="0" fontId="27" fillId="0" borderId="4" xfId="0" applyFont="1" applyFill="1" applyBorder="1" applyAlignment="1">
      <alignment horizontal="center" vertical="center"/>
    </xf>
    <xf numFmtId="0" fontId="27" fillId="0" borderId="3" xfId="0" applyFont="1" applyFill="1" applyBorder="1"/>
    <xf numFmtId="0" fontId="27" fillId="0" borderId="3" xfId="0" applyFont="1" applyBorder="1"/>
    <xf numFmtId="0" fontId="27" fillId="0" borderId="5" xfId="0" applyFont="1" applyFill="1" applyBorder="1"/>
    <xf numFmtId="0" fontId="25" fillId="0" borderId="0" xfId="0" applyFont="1" applyFill="1"/>
    <xf numFmtId="0" fontId="25" fillId="0" borderId="0" xfId="0" applyFont="1"/>
    <xf numFmtId="0" fontId="25" fillId="0" borderId="0" xfId="0" applyFont="1" applyFill="1" applyAlignment="1">
      <alignment horizontal="center" vertical="center"/>
    </xf>
    <xf numFmtId="165" fontId="25" fillId="0" borderId="0" xfId="12" applyNumberFormat="1" applyFont="1" applyFill="1"/>
    <xf numFmtId="0" fontId="27" fillId="0" borderId="0" xfId="0" applyFont="1" applyFill="1"/>
    <xf numFmtId="0" fontId="27" fillId="0" borderId="0" xfId="0" applyFont="1" applyFill="1" applyBorder="1" applyAlignment="1">
      <alignment vertical="center"/>
    </xf>
    <xf numFmtId="0" fontId="27" fillId="0" borderId="0" xfId="0" applyFont="1" applyFill="1" applyAlignment="1">
      <alignment vertical="center"/>
    </xf>
    <xf numFmtId="0" fontId="14" fillId="7" borderId="0" xfId="0" applyFont="1" applyFill="1" applyBorder="1" applyAlignment="1">
      <alignment vertical="center"/>
    </xf>
    <xf numFmtId="1" fontId="0" fillId="0" borderId="0" xfId="0" applyNumberFormat="1" applyFont="1" applyFill="1"/>
    <xf numFmtId="1" fontId="4" fillId="0" borderId="0" xfId="0" applyNumberFormat="1" applyFont="1" applyFill="1" applyAlignment="1">
      <alignment horizontal="center" vertical="center"/>
    </xf>
    <xf numFmtId="0" fontId="25" fillId="14" borderId="0" xfId="0" applyFont="1" applyFill="1"/>
    <xf numFmtId="3" fontId="0" fillId="0" borderId="0" xfId="0" applyNumberFormat="1"/>
    <xf numFmtId="3" fontId="4" fillId="0" borderId="0" xfId="0" applyNumberFormat="1" applyFont="1"/>
    <xf numFmtId="0" fontId="29" fillId="0" borderId="16" xfId="0" applyFont="1" applyBorder="1" applyAlignment="1">
      <alignment vertical="center"/>
    </xf>
    <xf numFmtId="0" fontId="29" fillId="0" borderId="17" xfId="0" applyFont="1" applyBorder="1" applyAlignment="1">
      <alignment vertical="center"/>
    </xf>
    <xf numFmtId="0" fontId="29" fillId="0" borderId="18" xfId="0" applyFont="1" applyBorder="1" applyAlignment="1">
      <alignment vertical="center"/>
    </xf>
    <xf numFmtId="0" fontId="29" fillId="0" borderId="19" xfId="0" applyFont="1" applyBorder="1" applyAlignment="1">
      <alignment vertical="center"/>
    </xf>
    <xf numFmtId="0" fontId="29" fillId="0" borderId="19" xfId="0" applyFont="1" applyBorder="1" applyAlignment="1">
      <alignment horizontal="center" vertical="center"/>
    </xf>
    <xf numFmtId="0" fontId="29" fillId="0" borderId="19" xfId="0" applyFont="1" applyBorder="1" applyAlignment="1">
      <alignment vertical="center" wrapText="1"/>
    </xf>
    <xf numFmtId="0" fontId="30" fillId="0" borderId="18" xfId="0" applyFont="1" applyBorder="1" applyAlignment="1">
      <alignment vertical="center"/>
    </xf>
    <xf numFmtId="0" fontId="30" fillId="0" borderId="20" xfId="0" applyFont="1" applyBorder="1" applyAlignment="1">
      <alignment vertical="center"/>
    </xf>
    <xf numFmtId="0" fontId="0" fillId="0" borderId="18" xfId="0" applyBorder="1" applyAlignment="1">
      <alignment vertical="top"/>
    </xf>
    <xf numFmtId="0" fontId="0" fillId="0" borderId="19" xfId="0" applyBorder="1" applyAlignment="1">
      <alignment vertical="top"/>
    </xf>
    <xf numFmtId="0" fontId="30" fillId="0" borderId="19" xfId="0" applyFont="1" applyBorder="1" applyAlignment="1">
      <alignment vertical="center" wrapText="1"/>
    </xf>
    <xf numFmtId="0" fontId="30" fillId="0" borderId="19" xfId="0" applyFont="1" applyBorder="1" applyAlignment="1">
      <alignment vertical="center"/>
    </xf>
    <xf numFmtId="166" fontId="30" fillId="0" borderId="19" xfId="0" applyNumberFormat="1" applyFont="1" applyBorder="1" applyAlignment="1">
      <alignment vertical="center"/>
    </xf>
    <xf numFmtId="0" fontId="31" fillId="0" borderId="19" xfId="0" applyFont="1" applyBorder="1" applyAlignment="1">
      <alignment vertical="center"/>
    </xf>
    <xf numFmtId="0" fontId="32" fillId="0" borderId="16" xfId="0" applyFont="1" applyBorder="1" applyAlignment="1">
      <alignment vertical="center"/>
    </xf>
    <xf numFmtId="0" fontId="32" fillId="0" borderId="17" xfId="0" applyFont="1" applyBorder="1" applyAlignment="1">
      <alignment vertical="center"/>
    </xf>
    <xf numFmtId="0" fontId="32" fillId="0" borderId="18" xfId="0" applyFont="1" applyBorder="1" applyAlignment="1">
      <alignment vertical="center"/>
    </xf>
    <xf numFmtId="0" fontId="33" fillId="0" borderId="19" xfId="0" applyFont="1" applyBorder="1" applyAlignment="1">
      <alignment vertical="center"/>
    </xf>
    <xf numFmtId="0" fontId="0" fillId="0" borderId="18" xfId="0" applyBorder="1" applyAlignment="1">
      <alignment vertical="center"/>
    </xf>
    <xf numFmtId="0" fontId="34" fillId="0" borderId="19" xfId="0" applyFont="1" applyBorder="1" applyAlignment="1">
      <alignment vertical="center"/>
    </xf>
    <xf numFmtId="0" fontId="0" fillId="0" borderId="19" xfId="0" applyBorder="1" applyAlignment="1">
      <alignment vertical="center" wrapText="1"/>
    </xf>
    <xf numFmtId="0" fontId="0" fillId="0" borderId="19" xfId="0" applyBorder="1" applyAlignment="1">
      <alignment vertical="center"/>
    </xf>
    <xf numFmtId="166" fontId="0" fillId="0" borderId="19" xfId="0" applyNumberFormat="1" applyBorder="1" applyAlignment="1">
      <alignment vertical="center"/>
    </xf>
    <xf numFmtId="0" fontId="0" fillId="0" borderId="20" xfId="0" applyBorder="1" applyAlignment="1">
      <alignment vertical="center"/>
    </xf>
    <xf numFmtId="166" fontId="4" fillId="0" borderId="19" xfId="0" applyNumberFormat="1" applyFont="1" applyBorder="1" applyAlignment="1">
      <alignment vertical="center"/>
    </xf>
    <xf numFmtId="0" fontId="4" fillId="0" borderId="19" xfId="0" applyFont="1" applyBorder="1" applyAlignment="1">
      <alignment vertical="center"/>
    </xf>
    <xf numFmtId="0" fontId="4" fillId="0" borderId="19" xfId="0" applyFont="1" applyBorder="1" applyAlignment="1">
      <alignment vertical="center" wrapText="1"/>
    </xf>
    <xf numFmtId="0" fontId="34" fillId="0" borderId="20" xfId="0" applyFont="1" applyBorder="1" applyAlignment="1">
      <alignment vertical="center"/>
    </xf>
    <xf numFmtId="0" fontId="0" fillId="0" borderId="20" xfId="0" applyBorder="1" applyAlignment="1">
      <alignment vertical="top"/>
    </xf>
    <xf numFmtId="0" fontId="29" fillId="0" borderId="22" xfId="0" applyFont="1" applyBorder="1" applyAlignment="1">
      <alignment horizontal="center" vertical="center"/>
    </xf>
    <xf numFmtId="0" fontId="29" fillId="0" borderId="18" xfId="0" applyFont="1" applyBorder="1" applyAlignment="1">
      <alignment horizontal="right" vertical="center"/>
    </xf>
    <xf numFmtId="0" fontId="29" fillId="0" borderId="20" xfId="0" applyFont="1" applyBorder="1" applyAlignment="1">
      <alignment vertical="center"/>
    </xf>
    <xf numFmtId="166" fontId="35" fillId="0" borderId="19" xfId="0" applyNumberFormat="1" applyFont="1" applyBorder="1" applyAlignment="1">
      <alignment horizontal="right" vertical="center"/>
    </xf>
    <xf numFmtId="0" fontId="35" fillId="0" borderId="19" xfId="0" applyFont="1" applyBorder="1" applyAlignment="1">
      <alignment vertical="center"/>
    </xf>
    <xf numFmtId="0" fontId="36" fillId="0" borderId="19" xfId="0" applyFont="1" applyBorder="1" applyAlignment="1">
      <alignment vertical="center"/>
    </xf>
    <xf numFmtId="166" fontId="36" fillId="0" borderId="19" xfId="0" applyNumberFormat="1" applyFont="1" applyBorder="1" applyAlignment="1">
      <alignment horizontal="right" vertical="center"/>
    </xf>
    <xf numFmtId="0" fontId="36" fillId="0" borderId="0" xfId="0" applyFont="1" applyAlignment="1">
      <alignment vertical="center"/>
    </xf>
    <xf numFmtId="0" fontId="29" fillId="0" borderId="21" xfId="0" applyFont="1" applyBorder="1" applyAlignment="1">
      <alignment vertical="center"/>
    </xf>
    <xf numFmtId="0" fontId="35" fillId="0" borderId="18" xfId="0" applyFont="1" applyBorder="1" applyAlignment="1">
      <alignment vertical="center"/>
    </xf>
    <xf numFmtId="166" fontId="29" fillId="0" borderId="19" xfId="0" applyNumberFormat="1" applyFont="1" applyBorder="1" applyAlignment="1">
      <alignment horizontal="right" vertical="center"/>
    </xf>
    <xf numFmtId="166" fontId="29" fillId="0" borderId="21" xfId="0" applyNumberFormat="1" applyFont="1" applyBorder="1" applyAlignment="1">
      <alignment horizontal="right" vertical="center"/>
    </xf>
    <xf numFmtId="0" fontId="0" fillId="17" borderId="18" xfId="0" applyFill="1" applyBorder="1" applyAlignment="1">
      <alignment vertical="center" wrapText="1"/>
    </xf>
    <xf numFmtId="0" fontId="37" fillId="17" borderId="18" xfId="0" applyFont="1" applyFill="1" applyBorder="1" applyAlignment="1">
      <alignment vertical="center" wrapText="1"/>
    </xf>
    <xf numFmtId="0" fontId="38" fillId="17" borderId="19" xfId="0" applyFont="1" applyFill="1" applyBorder="1" applyAlignment="1">
      <alignment vertical="center" wrapText="1"/>
    </xf>
    <xf numFmtId="0" fontId="39" fillId="18" borderId="18" xfId="0" applyFont="1" applyFill="1" applyBorder="1" applyAlignment="1">
      <alignment vertical="center"/>
    </xf>
    <xf numFmtId="0" fontId="0" fillId="18" borderId="19" xfId="0" applyFill="1" applyBorder="1" applyAlignment="1">
      <alignment vertical="center"/>
    </xf>
    <xf numFmtId="0" fontId="40" fillId="18" borderId="18" xfId="0" applyFont="1" applyFill="1" applyBorder="1" applyAlignment="1">
      <alignment vertical="center"/>
    </xf>
    <xf numFmtId="0" fontId="40" fillId="17" borderId="18" xfId="0" applyFont="1" applyFill="1" applyBorder="1" applyAlignment="1">
      <alignment vertical="center"/>
    </xf>
    <xf numFmtId="0" fontId="0" fillId="17" borderId="19" xfId="0" applyFill="1" applyBorder="1" applyAlignment="1">
      <alignment vertical="center"/>
    </xf>
    <xf numFmtId="166" fontId="0" fillId="17" borderId="19" xfId="0" applyNumberFormat="1" applyFill="1" applyBorder="1" applyAlignment="1">
      <alignment vertical="center"/>
    </xf>
    <xf numFmtId="0" fontId="34" fillId="17" borderId="19" xfId="0" applyFont="1" applyFill="1" applyBorder="1" applyAlignment="1">
      <alignment vertical="center"/>
    </xf>
    <xf numFmtId="166" fontId="34" fillId="17" borderId="19" xfId="0" applyNumberFormat="1" applyFont="1" applyFill="1" applyBorder="1" applyAlignment="1">
      <alignment vertical="center"/>
    </xf>
    <xf numFmtId="0" fontId="0" fillId="17" borderId="0" xfId="0" applyFill="1" applyAlignment="1">
      <alignment vertical="top"/>
    </xf>
    <xf numFmtId="0" fontId="0" fillId="17" borderId="18" xfId="0" applyFill="1" applyBorder="1" applyAlignment="1">
      <alignment vertical="top"/>
    </xf>
    <xf numFmtId="0" fontId="0" fillId="18" borderId="21" xfId="0" applyFill="1" applyBorder="1" applyAlignment="1">
      <alignment vertical="center"/>
    </xf>
    <xf numFmtId="0" fontId="39" fillId="17" borderId="18" xfId="0" applyFont="1" applyFill="1" applyBorder="1" applyAlignment="1">
      <alignment vertical="center"/>
    </xf>
    <xf numFmtId="0" fontId="0" fillId="17" borderId="19" xfId="0" applyFill="1" applyBorder="1" applyAlignment="1">
      <alignment vertical="top"/>
    </xf>
    <xf numFmtId="167" fontId="34" fillId="17" borderId="19" xfId="0" applyNumberFormat="1" applyFont="1" applyFill="1" applyBorder="1" applyAlignment="1">
      <alignment vertical="center"/>
    </xf>
    <xf numFmtId="0" fontId="4" fillId="17" borderId="19" xfId="0" applyFont="1" applyFill="1" applyBorder="1" applyAlignment="1">
      <alignment vertical="center"/>
    </xf>
    <xf numFmtId="166" fontId="4" fillId="17" borderId="19" xfId="0" applyNumberFormat="1" applyFont="1" applyFill="1" applyBorder="1" applyAlignment="1">
      <alignment vertical="center"/>
    </xf>
    <xf numFmtId="0" fontId="41" fillId="17" borderId="18" xfId="0" applyFont="1" applyFill="1" applyBorder="1" applyAlignment="1">
      <alignment vertical="center"/>
    </xf>
    <xf numFmtId="0" fontId="34" fillId="18" borderId="19" xfId="0" applyFont="1" applyFill="1" applyBorder="1" applyAlignment="1">
      <alignment vertical="center"/>
    </xf>
    <xf numFmtId="166" fontId="34" fillId="18" borderId="19" xfId="0" applyNumberFormat="1" applyFont="1" applyFill="1" applyBorder="1" applyAlignment="1">
      <alignment vertical="center"/>
    </xf>
    <xf numFmtId="0" fontId="39" fillId="18" borderId="0" xfId="0" applyFont="1" applyFill="1" applyBorder="1" applyAlignment="1">
      <alignment vertical="center"/>
    </xf>
    <xf numFmtId="0" fontId="34" fillId="18" borderId="0" xfId="0" applyFont="1" applyFill="1" applyBorder="1" applyAlignment="1">
      <alignment vertical="center"/>
    </xf>
    <xf numFmtId="166" fontId="34" fillId="18" borderId="0" xfId="0" applyNumberFormat="1" applyFont="1" applyFill="1" applyBorder="1" applyAlignment="1">
      <alignment vertical="center"/>
    </xf>
    <xf numFmtId="0" fontId="32" fillId="4" borderId="17" xfId="0" applyFont="1" applyFill="1" applyBorder="1" applyAlignment="1">
      <alignment vertical="center"/>
    </xf>
    <xf numFmtId="0" fontId="32" fillId="4" borderId="21" xfId="0" applyFont="1" applyFill="1" applyBorder="1" applyAlignment="1">
      <alignment vertical="center"/>
    </xf>
    <xf numFmtId="0" fontId="32" fillId="4" borderId="21" xfId="0" applyFont="1" applyFill="1" applyBorder="1" applyAlignment="1">
      <alignment horizontal="center" vertical="center"/>
    </xf>
    <xf numFmtId="0" fontId="32" fillId="4" borderId="18" xfId="0" applyFont="1" applyFill="1" applyBorder="1" applyAlignment="1">
      <alignment horizontal="right" vertical="center"/>
    </xf>
    <xf numFmtId="0" fontId="32" fillId="4" borderId="19" xfId="0" applyFont="1" applyFill="1" applyBorder="1" applyAlignment="1">
      <alignment vertical="center"/>
    </xf>
    <xf numFmtId="166" fontId="41" fillId="4" borderId="19" xfId="0" applyNumberFormat="1" applyFont="1" applyFill="1" applyBorder="1" applyAlignment="1">
      <alignment horizontal="right" vertical="center"/>
    </xf>
    <xf numFmtId="0" fontId="42" fillId="4" borderId="19" xfId="0" applyFont="1" applyFill="1" applyBorder="1" applyAlignment="1">
      <alignment vertical="center"/>
    </xf>
    <xf numFmtId="0" fontId="32" fillId="4" borderId="19" xfId="0" applyFont="1" applyFill="1" applyBorder="1" applyAlignment="1">
      <alignment horizontal="center" vertical="center"/>
    </xf>
    <xf numFmtId="0" fontId="42" fillId="4" borderId="19" xfId="0" applyFont="1" applyFill="1" applyBorder="1" applyAlignment="1">
      <alignment horizontal="right" vertical="center"/>
    </xf>
    <xf numFmtId="0" fontId="32" fillId="4" borderId="18" xfId="0" applyFont="1" applyFill="1" applyBorder="1" applyAlignment="1">
      <alignment vertical="center"/>
    </xf>
    <xf numFmtId="166" fontId="43" fillId="4" borderId="19" xfId="0" applyNumberFormat="1" applyFont="1" applyFill="1" applyBorder="1" applyAlignment="1">
      <alignment horizontal="right" vertical="center"/>
    </xf>
    <xf numFmtId="0" fontId="37" fillId="4" borderId="19" xfId="0" applyFont="1" applyFill="1" applyBorder="1" applyAlignment="1">
      <alignment vertical="center"/>
    </xf>
    <xf numFmtId="166" fontId="42" fillId="4" borderId="19" xfId="0" applyNumberFormat="1" applyFont="1" applyFill="1" applyBorder="1" applyAlignment="1">
      <alignment horizontal="right" vertical="center"/>
    </xf>
    <xf numFmtId="3" fontId="42" fillId="4" borderId="19" xfId="0" applyNumberFormat="1" applyFont="1" applyFill="1" applyBorder="1" applyAlignment="1">
      <alignment horizontal="right" vertical="center"/>
    </xf>
    <xf numFmtId="0" fontId="0" fillId="4" borderId="19" xfId="0" applyFill="1" applyBorder="1" applyAlignment="1">
      <alignment vertical="center"/>
    </xf>
    <xf numFmtId="166" fontId="37" fillId="4" borderId="19" xfId="0" applyNumberFormat="1" applyFont="1" applyFill="1" applyBorder="1" applyAlignment="1">
      <alignment horizontal="right" vertical="center"/>
    </xf>
    <xf numFmtId="0" fontId="44" fillId="4" borderId="19" xfId="0" applyFont="1" applyFill="1" applyBorder="1" applyAlignment="1">
      <alignment vertical="center"/>
    </xf>
    <xf numFmtId="166" fontId="45" fillId="4" borderId="19" xfId="0" applyNumberFormat="1" applyFont="1" applyFill="1" applyBorder="1" applyAlignment="1">
      <alignment horizontal="right" vertical="center"/>
    </xf>
    <xf numFmtId="0" fontId="43" fillId="4" borderId="19" xfId="0" applyFont="1" applyFill="1" applyBorder="1" applyAlignment="1">
      <alignment vertical="center"/>
    </xf>
    <xf numFmtId="0" fontId="44" fillId="4" borderId="19" xfId="0" applyFont="1" applyFill="1" applyBorder="1" applyAlignment="1">
      <alignment horizontal="center" vertical="center"/>
    </xf>
    <xf numFmtId="0" fontId="37" fillId="4" borderId="19" xfId="0" applyFont="1" applyFill="1" applyBorder="1" applyAlignment="1">
      <alignment horizontal="right" vertical="center"/>
    </xf>
    <xf numFmtId="0" fontId="45" fillId="4" borderId="19" xfId="0" applyFont="1" applyFill="1" applyBorder="1" applyAlignment="1">
      <alignment horizontal="right" vertical="center"/>
    </xf>
    <xf numFmtId="0" fontId="46" fillId="4" borderId="19" xfId="0" applyFont="1" applyFill="1" applyBorder="1" applyAlignment="1">
      <alignment horizontal="right" vertical="center"/>
    </xf>
    <xf numFmtId="167" fontId="44" fillId="4" borderId="19" xfId="0" applyNumberFormat="1" applyFont="1" applyFill="1" applyBorder="1" applyAlignment="1">
      <alignment horizontal="right" vertical="center"/>
    </xf>
    <xf numFmtId="0" fontId="44" fillId="4" borderId="19" xfId="0" applyFont="1" applyFill="1" applyBorder="1" applyAlignment="1">
      <alignment horizontal="right" vertical="center"/>
    </xf>
    <xf numFmtId="0" fontId="0" fillId="0" borderId="10" xfId="0" applyFont="1" applyBorder="1" applyAlignment="1">
      <alignment horizontal="left" vertical="center"/>
    </xf>
    <xf numFmtId="0" fontId="0" fillId="0" borderId="10" xfId="0" applyFont="1" applyBorder="1" applyAlignment="1">
      <alignment horizontal="center" vertical="center"/>
    </xf>
    <xf numFmtId="0" fontId="0" fillId="0" borderId="0" xfId="0" applyFont="1" applyAlignment="1">
      <alignment horizontal="left" vertical="center"/>
    </xf>
    <xf numFmtId="1" fontId="0" fillId="0" borderId="10" xfId="0" applyNumberFormat="1" applyFont="1" applyFill="1" applyBorder="1" applyAlignment="1">
      <alignment horizontal="center" vertical="center"/>
    </xf>
    <xf numFmtId="0" fontId="0" fillId="3" borderId="10" xfId="0" applyFont="1" applyFill="1" applyBorder="1" applyAlignment="1">
      <alignment horizontal="left" vertical="center"/>
    </xf>
    <xf numFmtId="0" fontId="4" fillId="0" borderId="10" xfId="0" applyFont="1" applyBorder="1" applyAlignment="1">
      <alignment horizontal="left" vertical="center"/>
    </xf>
    <xf numFmtId="0" fontId="4" fillId="8" borderId="10" xfId="0" applyFont="1" applyFill="1" applyBorder="1" applyAlignment="1">
      <alignment horizontal="left" vertical="center"/>
    </xf>
    <xf numFmtId="1" fontId="4" fillId="0" borderId="10" xfId="0" applyNumberFormat="1" applyFont="1" applyBorder="1" applyAlignment="1">
      <alignment horizontal="center" vertical="center"/>
    </xf>
    <xf numFmtId="0" fontId="4" fillId="0" borderId="0" xfId="0" applyFont="1" applyAlignment="1">
      <alignment horizontal="left" vertical="center"/>
    </xf>
    <xf numFmtId="0" fontId="4" fillId="0" borderId="10" xfId="0" applyFont="1" applyBorder="1" applyAlignment="1">
      <alignment horizontal="center" vertical="center"/>
    </xf>
    <xf numFmtId="1" fontId="0" fillId="0" borderId="0" xfId="0" applyNumberFormat="1" applyFont="1" applyBorder="1" applyAlignment="1">
      <alignment horizontal="center" vertical="center"/>
    </xf>
    <xf numFmtId="0" fontId="0" fillId="0" borderId="0" xfId="0" applyFont="1" applyBorder="1" applyAlignment="1">
      <alignment horizontal="center"/>
    </xf>
    <xf numFmtId="0" fontId="47" fillId="4" borderId="0" xfId="0" applyFont="1" applyFill="1" applyBorder="1" applyAlignment="1">
      <alignment horizontal="center" vertical="center"/>
    </xf>
    <xf numFmtId="0" fontId="0" fillId="0" borderId="0" xfId="0" applyFont="1" applyBorder="1" applyAlignment="1">
      <alignment horizontal="left"/>
    </xf>
    <xf numFmtId="0" fontId="47" fillId="4"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47" fillId="0" borderId="0" xfId="0" applyFont="1" applyFill="1" applyBorder="1" applyAlignment="1">
      <alignment horizontal="left" vertical="center"/>
    </xf>
    <xf numFmtId="1" fontId="47" fillId="0" borderId="0" xfId="0" applyNumberFormat="1" applyFont="1" applyFill="1" applyBorder="1" applyAlignment="1">
      <alignment horizontal="center" vertical="center"/>
    </xf>
    <xf numFmtId="0" fontId="48" fillId="0" borderId="0" xfId="0" applyFont="1" applyFill="1" applyBorder="1" applyAlignment="1">
      <alignment horizontal="left" vertical="center" wrapText="1"/>
    </xf>
    <xf numFmtId="0" fontId="48" fillId="0" borderId="0" xfId="0" applyFont="1" applyFill="1" applyBorder="1" applyAlignment="1">
      <alignment horizontal="center" vertical="center" wrapText="1"/>
    </xf>
    <xf numFmtId="1" fontId="48" fillId="0" borderId="0" xfId="0" applyNumberFormat="1" applyFont="1" applyFill="1" applyBorder="1" applyAlignment="1">
      <alignment horizontal="center" vertical="center" wrapText="1"/>
    </xf>
    <xf numFmtId="0" fontId="4" fillId="0" borderId="0" xfId="0" applyFont="1" applyBorder="1" applyAlignment="1">
      <alignment wrapText="1"/>
    </xf>
    <xf numFmtId="0" fontId="4" fillId="0" borderId="0" xfId="0" applyFont="1" applyBorder="1" applyAlignment="1">
      <alignment horizontal="left" vertical="center" wrapText="1"/>
    </xf>
    <xf numFmtId="0" fontId="4" fillId="0" borderId="0" xfId="0" applyFont="1" applyFill="1" applyBorder="1" applyAlignment="1">
      <alignment horizontal="right" vertical="center"/>
    </xf>
    <xf numFmtId="1" fontId="0" fillId="0" borderId="7" xfId="0" applyNumberFormat="1" applyFont="1" applyFill="1" applyBorder="1" applyAlignment="1">
      <alignment horizontal="center"/>
    </xf>
    <xf numFmtId="1" fontId="0" fillId="9" borderId="0" xfId="0" applyNumberFormat="1" applyFont="1" applyFill="1" applyBorder="1" applyAlignment="1">
      <alignment horizontal="center"/>
    </xf>
    <xf numFmtId="0" fontId="0" fillId="0" borderId="20" xfId="0" applyFont="1" applyFill="1" applyBorder="1" applyAlignment="1">
      <alignment horizontal="left" vertical="top"/>
    </xf>
    <xf numFmtId="0" fontId="0" fillId="0" borderId="20" xfId="0" applyFont="1" applyFill="1" applyBorder="1" applyAlignment="1">
      <alignment horizontal="left" vertical="center"/>
    </xf>
    <xf numFmtId="0" fontId="0" fillId="0" borderId="20" xfId="0" applyFont="1" applyFill="1" applyBorder="1" applyAlignment="1">
      <alignment horizontal="center" vertical="center"/>
    </xf>
    <xf numFmtId="1" fontId="0" fillId="0" borderId="20" xfId="0" applyNumberFormat="1" applyFont="1" applyFill="1" applyBorder="1" applyAlignment="1">
      <alignment horizontal="center" vertical="center"/>
    </xf>
    <xf numFmtId="1" fontId="0" fillId="0" borderId="20" xfId="0" applyNumberFormat="1" applyFont="1" applyFill="1" applyBorder="1" applyAlignment="1">
      <alignment horizontal="center" vertical="center" wrapText="1"/>
    </xf>
    <xf numFmtId="0" fontId="25" fillId="0" borderId="0" xfId="0" applyFont="1" applyFill="1" applyBorder="1" applyAlignment="1">
      <alignment vertical="center"/>
    </xf>
    <xf numFmtId="0" fontId="26" fillId="12" borderId="0" xfId="0" applyFont="1" applyFill="1" applyBorder="1" applyAlignment="1">
      <alignment vertical="center"/>
    </xf>
    <xf numFmtId="0" fontId="27" fillId="13" borderId="0" xfId="0" applyFont="1" applyFill="1" applyBorder="1" applyAlignment="1">
      <alignment vertical="center"/>
    </xf>
    <xf numFmtId="0" fontId="27" fillId="14" borderId="0" xfId="0" applyFont="1" applyFill="1" applyBorder="1" applyAlignment="1">
      <alignment vertical="center"/>
    </xf>
    <xf numFmtId="0" fontId="27" fillId="0" borderId="0" xfId="0" applyFont="1" applyBorder="1" applyAlignment="1">
      <alignment vertical="center"/>
    </xf>
    <xf numFmtId="0" fontId="27" fillId="14" borderId="3" xfId="0" applyFont="1" applyFill="1" applyBorder="1" applyAlignment="1">
      <alignment vertical="center"/>
    </xf>
    <xf numFmtId="168" fontId="27" fillId="0" borderId="0" xfId="0" applyNumberFormat="1" applyFont="1" applyFill="1" applyBorder="1"/>
    <xf numFmtId="168" fontId="27" fillId="12" borderId="0" xfId="0" applyNumberFormat="1" applyFont="1" applyFill="1" applyBorder="1"/>
    <xf numFmtId="165" fontId="27" fillId="12" borderId="0" xfId="12" applyNumberFormat="1" applyFont="1" applyFill="1" applyBorder="1"/>
    <xf numFmtId="168" fontId="27" fillId="13" borderId="0" xfId="0" applyNumberFormat="1" applyFont="1" applyFill="1" applyBorder="1"/>
    <xf numFmtId="0" fontId="0" fillId="0" borderId="10" xfId="0" applyBorder="1"/>
    <xf numFmtId="0" fontId="0" fillId="0" borderId="10" xfId="0" applyBorder="1" applyAlignment="1">
      <alignment horizontal="center"/>
    </xf>
    <xf numFmtId="0" fontId="0" fillId="0" borderId="10" xfId="0" applyFont="1" applyFill="1" applyBorder="1" applyAlignment="1">
      <alignment horizontal="left" vertical="center"/>
    </xf>
    <xf numFmtId="0" fontId="0" fillId="0" borderId="0" xfId="0" applyFont="1" applyFill="1" applyAlignment="1">
      <alignment horizontal="left" vertical="center"/>
    </xf>
    <xf numFmtId="0" fontId="27" fillId="9" borderId="0" xfId="0" applyFont="1" applyFill="1" applyBorder="1" applyAlignment="1">
      <alignment vertical="center"/>
    </xf>
    <xf numFmtId="0" fontId="27" fillId="9" borderId="0" xfId="0" applyFont="1" applyFill="1" applyBorder="1"/>
    <xf numFmtId="1" fontId="27" fillId="9" borderId="0" xfId="0" applyNumberFormat="1" applyFont="1" applyFill="1" applyBorder="1"/>
    <xf numFmtId="168" fontId="27" fillId="9" borderId="0" xfId="0" applyNumberFormat="1" applyFont="1" applyFill="1" applyBorder="1" applyAlignment="1">
      <alignment horizontal="right"/>
    </xf>
    <xf numFmtId="165" fontId="27" fillId="9" borderId="0" xfId="12" applyNumberFormat="1" applyFont="1" applyFill="1" applyBorder="1" applyAlignment="1">
      <alignment horizontal="right"/>
    </xf>
    <xf numFmtId="0" fontId="27" fillId="9" borderId="12" xfId="0" applyFont="1" applyFill="1" applyBorder="1"/>
    <xf numFmtId="0" fontId="0" fillId="0" borderId="0" xfId="0" applyAlignment="1">
      <alignment horizontal="left"/>
    </xf>
    <xf numFmtId="0" fontId="26" fillId="12" borderId="0" xfId="0" applyFont="1" applyFill="1" applyBorder="1" applyAlignment="1">
      <alignment horizontal="right"/>
    </xf>
    <xf numFmtId="165" fontId="27" fillId="12" borderId="6" xfId="12" applyNumberFormat="1" applyFont="1" applyFill="1" applyBorder="1"/>
    <xf numFmtId="165" fontId="27" fillId="0" borderId="6" xfId="12" applyNumberFormat="1" applyFont="1" applyFill="1" applyBorder="1"/>
    <xf numFmtId="165" fontId="27" fillId="9" borderId="6" xfId="12" applyNumberFormat="1" applyFont="1" applyFill="1" applyBorder="1" applyAlignment="1">
      <alignment horizontal="right"/>
    </xf>
    <xf numFmtId="165" fontId="27" fillId="0" borderId="4" xfId="12" applyNumberFormat="1" applyFont="1" applyFill="1" applyBorder="1"/>
    <xf numFmtId="165" fontId="27" fillId="0" borderId="3" xfId="12" applyNumberFormat="1" applyFont="1" applyFill="1" applyBorder="1"/>
    <xf numFmtId="0" fontId="27" fillId="13" borderId="6" xfId="0" applyFont="1" applyFill="1" applyBorder="1"/>
    <xf numFmtId="0" fontId="27" fillId="9" borderId="6" xfId="0" applyFont="1" applyFill="1" applyBorder="1"/>
    <xf numFmtId="0" fontId="27" fillId="0" borderId="6" xfId="0" applyFont="1" applyFill="1" applyBorder="1"/>
    <xf numFmtId="0" fontId="27" fillId="0" borderId="4" xfId="0" applyFont="1" applyBorder="1"/>
    <xf numFmtId="1" fontId="26" fillId="12" borderId="12" xfId="0" applyNumberFormat="1" applyFont="1" applyFill="1" applyBorder="1"/>
    <xf numFmtId="0" fontId="49" fillId="0" borderId="0" xfId="0" applyFont="1" applyFill="1" applyAlignment="1">
      <alignment horizontal="right" vertical="center"/>
    </xf>
    <xf numFmtId="0" fontId="49" fillId="5" borderId="4" xfId="0" applyFont="1" applyFill="1" applyBorder="1" applyAlignment="1">
      <alignment horizontal="right" vertical="center"/>
    </xf>
    <xf numFmtId="0" fontId="49" fillId="5" borderId="3" xfId="0" applyFont="1" applyFill="1" applyBorder="1" applyAlignment="1">
      <alignment horizontal="right" vertical="center"/>
    </xf>
    <xf numFmtId="1" fontId="49" fillId="5" borderId="4" xfId="0" applyNumberFormat="1" applyFont="1" applyFill="1" applyBorder="1" applyAlignment="1">
      <alignment horizontal="right" vertical="center"/>
    </xf>
    <xf numFmtId="1" fontId="49" fillId="5" borderId="3" xfId="0" applyNumberFormat="1" applyFont="1" applyFill="1" applyBorder="1" applyAlignment="1">
      <alignment horizontal="right" vertical="center"/>
    </xf>
    <xf numFmtId="165" fontId="49" fillId="5" borderId="1" xfId="12" applyNumberFormat="1" applyFont="1" applyFill="1" applyBorder="1" applyAlignment="1">
      <alignment horizontal="right" vertical="center"/>
    </xf>
    <xf numFmtId="165" fontId="49" fillId="5" borderId="7" xfId="12" applyNumberFormat="1" applyFont="1" applyFill="1" applyBorder="1" applyAlignment="1">
      <alignment horizontal="right" vertical="center"/>
    </xf>
    <xf numFmtId="1" fontId="49" fillId="5" borderId="7" xfId="0" applyNumberFormat="1" applyFont="1" applyFill="1" applyBorder="1" applyAlignment="1">
      <alignment horizontal="right" vertical="center"/>
    </xf>
    <xf numFmtId="1" fontId="49" fillId="5" borderId="5" xfId="0" applyNumberFormat="1" applyFont="1" applyFill="1" applyBorder="1" applyAlignment="1">
      <alignment horizontal="right" vertical="center"/>
    </xf>
    <xf numFmtId="0" fontId="25" fillId="9" borderId="0" xfId="0" applyFont="1" applyFill="1"/>
    <xf numFmtId="0" fontId="4" fillId="9" borderId="0" xfId="0" applyFont="1" applyFill="1" applyBorder="1" applyAlignment="1">
      <alignment horizontal="right" vertical="center"/>
    </xf>
    <xf numFmtId="1" fontId="9" fillId="0" borderId="0" xfId="0" applyNumberFormat="1" applyFont="1" applyAlignment="1">
      <alignment horizontal="center" vertical="center"/>
    </xf>
    <xf numFmtId="0" fontId="0" fillId="0" borderId="0" xfId="0" applyFont="1" applyFill="1" applyBorder="1" applyAlignment="1">
      <alignment horizontal="right" vertical="center"/>
    </xf>
    <xf numFmtId="0" fontId="9" fillId="0" borderId="0" xfId="0" applyFont="1" applyFill="1" applyBorder="1" applyAlignment="1">
      <alignment vertical="center"/>
    </xf>
    <xf numFmtId="0" fontId="9" fillId="0" borderId="0" xfId="0" applyFont="1" applyFill="1" applyBorder="1" applyAlignment="1">
      <alignment horizontal="right" vertical="center"/>
    </xf>
    <xf numFmtId="1" fontId="0" fillId="9" borderId="3" xfId="0" applyNumberFormat="1" applyFont="1" applyFill="1" applyBorder="1" applyAlignment="1">
      <alignment horizontal="center"/>
    </xf>
    <xf numFmtId="2" fontId="0" fillId="0" borderId="0" xfId="0" applyNumberFormat="1" applyFont="1" applyAlignment="1">
      <alignment horizontal="center" vertical="center"/>
    </xf>
    <xf numFmtId="2" fontId="0" fillId="0" borderId="0" xfId="0" applyNumberFormat="1" applyFont="1" applyAlignment="1">
      <alignment vertical="center"/>
    </xf>
    <xf numFmtId="1" fontId="6" fillId="16" borderId="0" xfId="2" applyNumberFormat="1" applyFont="1" applyFill="1" applyBorder="1" applyAlignment="1">
      <alignment horizontal="center" vertical="center" wrapText="1"/>
    </xf>
    <xf numFmtId="168" fontId="49" fillId="5" borderId="7" xfId="0" applyNumberFormat="1" applyFont="1" applyFill="1" applyBorder="1" applyAlignment="1">
      <alignment horizontal="right" indent="1"/>
    </xf>
    <xf numFmtId="165" fontId="27" fillId="13" borderId="12" xfId="12" applyNumberFormat="1" applyFont="1" applyFill="1" applyBorder="1"/>
    <xf numFmtId="165" fontId="27" fillId="0" borderId="12" xfId="12" applyNumberFormat="1" applyFont="1" applyBorder="1"/>
    <xf numFmtId="165" fontId="27" fillId="9" borderId="12" xfId="12" applyNumberFormat="1" applyFont="1" applyFill="1" applyBorder="1"/>
    <xf numFmtId="165" fontId="27" fillId="0" borderId="12" xfId="12" applyNumberFormat="1" applyFont="1" applyFill="1" applyBorder="1"/>
    <xf numFmtId="165" fontId="26" fillId="12" borderId="12" xfId="12" applyNumberFormat="1" applyFont="1" applyFill="1" applyBorder="1"/>
    <xf numFmtId="165" fontId="27" fillId="0" borderId="5" xfId="12" applyNumberFormat="1" applyFont="1" applyBorder="1"/>
    <xf numFmtId="1" fontId="27" fillId="9" borderId="0" xfId="0" applyNumberFormat="1" applyFont="1" applyFill="1" applyBorder="1" applyAlignment="1">
      <alignment horizontal="right"/>
    </xf>
    <xf numFmtId="1" fontId="49" fillId="5" borderId="7" xfId="0" applyNumberFormat="1" applyFont="1" applyFill="1" applyBorder="1"/>
    <xf numFmtId="0" fontId="28" fillId="5" borderId="1" xfId="0" applyFont="1" applyFill="1" applyBorder="1" applyAlignment="1">
      <alignment horizontal="center" vertical="center"/>
    </xf>
    <xf numFmtId="0" fontId="28" fillId="5" borderId="7" xfId="0" applyFont="1" applyFill="1" applyBorder="1" applyAlignment="1">
      <alignment horizontal="center" vertical="center"/>
    </xf>
    <xf numFmtId="0" fontId="28" fillId="5" borderId="9" xfId="0" applyFont="1" applyFill="1" applyBorder="1" applyAlignment="1">
      <alignment horizontal="center" vertical="center"/>
    </xf>
    <xf numFmtId="0" fontId="28" fillId="5" borderId="2" xfId="0" applyFont="1" applyFill="1" applyBorder="1" applyAlignment="1">
      <alignment horizontal="center" vertical="center"/>
    </xf>
    <xf numFmtId="0" fontId="28" fillId="5" borderId="11" xfId="0" applyFont="1" applyFill="1" applyBorder="1" applyAlignment="1">
      <alignment horizontal="center" vertical="center"/>
    </xf>
    <xf numFmtId="49" fontId="4" fillId="5" borderId="9" xfId="0" quotePrefix="1" applyNumberFormat="1" applyFont="1" applyFill="1" applyBorder="1" applyAlignment="1">
      <alignment horizontal="center" wrapText="1"/>
    </xf>
    <xf numFmtId="49" fontId="4" fillId="5" borderId="11" xfId="0" applyNumberFormat="1" applyFont="1" applyFill="1" applyBorder="1" applyAlignment="1">
      <alignment horizontal="center" wrapText="1"/>
    </xf>
    <xf numFmtId="0" fontId="29" fillId="0" borderId="13" xfId="0" applyFont="1" applyBorder="1" applyAlignment="1">
      <alignment vertical="center"/>
    </xf>
    <xf numFmtId="0" fontId="29" fillId="0" borderId="14" xfId="0" applyFont="1" applyBorder="1" applyAlignment="1">
      <alignment vertical="center"/>
    </xf>
    <xf numFmtId="0" fontId="29" fillId="0" borderId="15" xfId="0" applyFont="1" applyBorder="1" applyAlignment="1">
      <alignment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15" fontId="29" fillId="0" borderId="13" xfId="0" applyNumberFormat="1" applyFont="1" applyBorder="1" applyAlignment="1">
      <alignment vertical="center"/>
    </xf>
    <xf numFmtId="15" fontId="29" fillId="0" borderId="14" xfId="0" applyNumberFormat="1" applyFont="1" applyBorder="1" applyAlignment="1">
      <alignment vertical="center"/>
    </xf>
    <xf numFmtId="15" fontId="29" fillId="0" borderId="15" xfId="0" applyNumberFormat="1" applyFont="1" applyBorder="1" applyAlignment="1">
      <alignment vertical="center"/>
    </xf>
    <xf numFmtId="0" fontId="32" fillId="0" borderId="13" xfId="0" applyFont="1" applyBorder="1" applyAlignment="1">
      <alignment vertical="center"/>
    </xf>
    <xf numFmtId="0" fontId="32" fillId="0" borderId="14" xfId="0" applyFont="1" applyBorder="1" applyAlignment="1">
      <alignment vertical="center"/>
    </xf>
    <xf numFmtId="0" fontId="32" fillId="0" borderId="21" xfId="0" applyFont="1" applyBorder="1" applyAlignment="1">
      <alignment vertical="center"/>
    </xf>
    <xf numFmtId="0" fontId="32" fillId="0" borderId="13" xfId="0" applyFont="1" applyBorder="1" applyAlignment="1">
      <alignment horizontal="center" vertical="center"/>
    </xf>
    <xf numFmtId="0" fontId="32" fillId="0" borderId="14" xfId="0" applyFont="1" applyBorder="1" applyAlignment="1">
      <alignment horizontal="center" vertical="center"/>
    </xf>
    <xf numFmtId="0" fontId="32" fillId="0" borderId="15" xfId="0" applyFont="1" applyBorder="1" applyAlignment="1">
      <alignment horizontal="center" vertical="center"/>
    </xf>
    <xf numFmtId="0" fontId="32" fillId="0" borderId="15" xfId="0" applyFont="1" applyBorder="1" applyAlignment="1">
      <alignment vertical="center"/>
    </xf>
    <xf numFmtId="0" fontId="32" fillId="0" borderId="21" xfId="0" applyFont="1" applyBorder="1" applyAlignment="1">
      <alignment horizontal="center" vertical="center"/>
    </xf>
    <xf numFmtId="0" fontId="29" fillId="0" borderId="21" xfId="0" applyFont="1" applyBorder="1" applyAlignment="1">
      <alignment vertical="center"/>
    </xf>
    <xf numFmtId="15" fontId="29" fillId="0" borderId="21" xfId="0" applyNumberFormat="1" applyFont="1" applyBorder="1" applyAlignment="1">
      <alignment vertical="center"/>
    </xf>
    <xf numFmtId="0" fontId="4" fillId="0" borderId="13" xfId="0" applyFont="1" applyBorder="1" applyAlignment="1">
      <alignment vertical="center"/>
    </xf>
    <xf numFmtId="0" fontId="4" fillId="0" borderId="21" xfId="0" applyFont="1" applyBorder="1" applyAlignment="1">
      <alignment vertical="center"/>
    </xf>
    <xf numFmtId="0" fontId="0" fillId="17" borderId="13" xfId="0" applyFill="1" applyBorder="1" applyAlignment="1">
      <alignment vertical="center" wrapText="1"/>
    </xf>
    <xf numFmtId="0" fontId="0" fillId="17" borderId="14" xfId="0" applyFill="1" applyBorder="1" applyAlignment="1">
      <alignment vertical="center" wrapText="1"/>
    </xf>
    <xf numFmtId="0" fontId="0" fillId="17" borderId="21" xfId="0" applyFill="1" applyBorder="1" applyAlignment="1">
      <alignment vertical="center" wrapText="1"/>
    </xf>
    <xf numFmtId="15" fontId="0" fillId="17" borderId="13" xfId="0" applyNumberFormat="1" applyFill="1" applyBorder="1" applyAlignment="1">
      <alignment vertical="center" wrapText="1"/>
    </xf>
    <xf numFmtId="15" fontId="0" fillId="17" borderId="14" xfId="0" applyNumberFormat="1" applyFill="1" applyBorder="1" applyAlignment="1">
      <alignment vertical="center" wrapText="1"/>
    </xf>
    <xf numFmtId="15" fontId="0" fillId="17" borderId="21" xfId="0" applyNumberFormat="1" applyFill="1" applyBorder="1" applyAlignment="1">
      <alignment vertical="center" wrapText="1"/>
    </xf>
    <xf numFmtId="0" fontId="0" fillId="17" borderId="13" xfId="0" applyFill="1" applyBorder="1" applyAlignment="1">
      <alignment horizontal="center" vertical="center" wrapText="1"/>
    </xf>
    <xf numFmtId="0" fontId="0" fillId="17" borderId="14" xfId="0" applyFill="1" applyBorder="1" applyAlignment="1">
      <alignment horizontal="center" vertical="center" wrapText="1"/>
    </xf>
    <xf numFmtId="0" fontId="0" fillId="17" borderId="21" xfId="0" applyFill="1" applyBorder="1" applyAlignment="1">
      <alignment horizontal="center" vertical="center" wrapText="1"/>
    </xf>
    <xf numFmtId="0" fontId="32" fillId="4" borderId="13" xfId="0" applyFont="1" applyFill="1" applyBorder="1" applyAlignment="1">
      <alignment vertical="center"/>
    </xf>
    <xf numFmtId="0" fontId="32" fillId="4" borderId="14" xfId="0" applyFont="1" applyFill="1" applyBorder="1" applyAlignment="1">
      <alignment vertical="center"/>
    </xf>
    <xf numFmtId="0" fontId="32" fillId="4" borderId="21" xfId="0" applyFont="1" applyFill="1" applyBorder="1" applyAlignment="1">
      <alignment vertical="center"/>
    </xf>
    <xf numFmtId="0" fontId="37" fillId="4" borderId="13" xfId="0" applyFont="1" applyFill="1" applyBorder="1" applyAlignment="1">
      <alignment vertical="center"/>
    </xf>
    <xf numFmtId="0" fontId="37" fillId="4" borderId="14" xfId="0" applyFont="1" applyFill="1" applyBorder="1" applyAlignment="1">
      <alignment vertical="center"/>
    </xf>
    <xf numFmtId="0" fontId="37" fillId="4" borderId="21" xfId="0" applyFont="1" applyFill="1" applyBorder="1" applyAlignment="1">
      <alignment vertical="center"/>
    </xf>
    <xf numFmtId="1" fontId="6" fillId="0" borderId="0" xfId="0" applyNumberFormat="1" applyFont="1" applyFill="1" applyAlignment="1">
      <alignment horizontal="right" vertical="center"/>
    </xf>
    <xf numFmtId="1" fontId="0" fillId="11" borderId="0" xfId="0" applyNumberFormat="1" applyFont="1" applyFill="1"/>
    <xf numFmtId="1" fontId="6" fillId="16" borderId="0" xfId="0" applyNumberFormat="1" applyFont="1" applyFill="1" applyAlignment="1">
      <alignment horizontal="right" vertical="center"/>
    </xf>
  </cellXfs>
  <cellStyles count="16">
    <cellStyle name="Comma" xfId="2" builtinId="3"/>
    <cellStyle name="Comma 2" xfId="3"/>
    <cellStyle name="Comma 2 2" xfId="13"/>
    <cellStyle name="Followed Hyperlink" xfId="5" builtinId="9" hidden="1"/>
    <cellStyle name="Followed Hyperlink" xfId="7" builtinId="9" hidden="1"/>
    <cellStyle name="Followed Hyperlink" xfId="9" builtinId="9" hidden="1"/>
    <cellStyle name="Followed Hyperlink" xfId="11" builtinId="9" hidden="1"/>
    <cellStyle name="Hyperlink" xfId="4" builtinId="8" hidden="1"/>
    <cellStyle name="Hyperlink" xfId="6" builtinId="8" hidden="1"/>
    <cellStyle name="Hyperlink" xfId="8" builtinId="8" hidden="1"/>
    <cellStyle name="Hyperlink" xfId="10" builtinId="8" hidden="1"/>
    <cellStyle name="Normal" xfId="0" builtinId="0"/>
    <cellStyle name="Normal 2" xfId="1"/>
    <cellStyle name="Normal 3" xfId="14"/>
    <cellStyle name="Normal 4" xfId="15"/>
    <cellStyle name="Percent" xfId="12" builtinId="5"/>
  </cellStyles>
  <dxfs count="13">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dxf>
    <dxf>
      <numFmt numFmtId="0" formatCode="General"/>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alignment horizontal="center" vertical="center" textRotation="0" wrapText="0" indent="0" justifyLastLine="0" shrinkToFit="0" readingOrder="0"/>
    </dxf>
  </dxfs>
  <tableStyles count="0" defaultTableStyle="TableStyleMedium9" defaultPivotStyle="PivotStyleLight16"/>
  <colors>
    <mruColors>
      <color rgb="FFFF3B3B"/>
      <color rgb="FFFFFF99"/>
      <color rgb="FFE5D0D0"/>
      <color rgb="FFFFFFCC"/>
      <color rgb="FFFFCC66"/>
      <color rgb="FF7F1416"/>
      <color rgb="FF9943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'priority area summary'!$D$29</c:f>
              <c:strCache>
                <c:ptCount val="1"/>
                <c:pt idx="0">
                  <c:v>No. of houses completely destroyed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'priority area summary'!$C$30:$C$34</c15:sqref>
                  </c15:fullRef>
                </c:ext>
              </c:extLst>
              <c:f>'priority area summary'!$C$30:$C$33</c:f>
              <c:strCache>
                <c:ptCount val="4"/>
                <c:pt idx="0">
                  <c:v>Central - 535 HH (3% of Total Caseload)</c:v>
                </c:pt>
                <c:pt idx="1">
                  <c:v>Eastern - 1,380 HH (7% of Total Caseload)</c:v>
                </c:pt>
                <c:pt idx="2">
                  <c:v>Northern - 5,094 HH (28% of Total Caseload)</c:v>
                </c:pt>
                <c:pt idx="3">
                  <c:v>Western - 11,483 HH (62% of Total Caseload)</c:v>
                </c:pt>
              </c:strCache>
            </c:strRef>
          </c:cat>
          <c:val>
            <c:numRef>
              <c:extLst>
                <c:ext xmlns:c15="http://schemas.microsoft.com/office/drawing/2012/chart" uri="{02D57815-91ED-43cb-92C2-25804820EDAC}">
                  <c15:fullRef>
                    <c15:sqref>'priority area summary'!$D$30:$D$34</c15:sqref>
                  </c15:fullRef>
                </c:ext>
              </c:extLst>
              <c:f>'priority area summary'!$D$30:$D$33</c:f>
              <c:numCache>
                <c:formatCode>General</c:formatCode>
                <c:ptCount val="4"/>
                <c:pt idx="0">
                  <c:v>187</c:v>
                </c:pt>
                <c:pt idx="1">
                  <c:v>1018</c:v>
                </c:pt>
                <c:pt idx="2">
                  <c:v>1625</c:v>
                </c:pt>
                <c:pt idx="3">
                  <c:v>4425</c:v>
                </c:pt>
              </c:numCache>
            </c:numRef>
          </c:val>
        </c:ser>
        <c:ser>
          <c:idx val="2"/>
          <c:order val="2"/>
          <c:tx>
            <c:strRef>
              <c:f>'priority area summary'!$F$29</c:f>
              <c:strCache>
                <c:ptCount val="1"/>
                <c:pt idx="0">
                  <c:v>No. of houses partly Destroyed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'priority area summary'!$C$30:$C$34</c15:sqref>
                  </c15:fullRef>
                </c:ext>
              </c:extLst>
              <c:f>'priority area summary'!$C$30:$C$33</c:f>
              <c:strCache>
                <c:ptCount val="4"/>
                <c:pt idx="0">
                  <c:v>Central - 535 HH (3% of Total Caseload)</c:v>
                </c:pt>
                <c:pt idx="1">
                  <c:v>Eastern - 1,380 HH (7% of Total Caseload)</c:v>
                </c:pt>
                <c:pt idx="2">
                  <c:v>Northern - 5,094 HH (28% of Total Caseload)</c:v>
                </c:pt>
                <c:pt idx="3">
                  <c:v>Western - 11,483 HH (62% of Total Caseload)</c:v>
                </c:pt>
              </c:strCache>
            </c:strRef>
          </c:cat>
          <c:val>
            <c:numRef>
              <c:extLst>
                <c:ext xmlns:c15="http://schemas.microsoft.com/office/drawing/2012/chart" uri="{02D57815-91ED-43cb-92C2-25804820EDAC}">
                  <c15:fullRef>
                    <c15:sqref>'priority area summary'!$F$30:$F$34</c15:sqref>
                  </c15:fullRef>
                </c:ext>
              </c:extLst>
              <c:f>'priority area summary'!$F$30:$F$33</c:f>
              <c:numCache>
                <c:formatCode>General</c:formatCode>
                <c:ptCount val="4"/>
                <c:pt idx="0">
                  <c:v>348</c:v>
                </c:pt>
                <c:pt idx="1">
                  <c:v>362</c:v>
                </c:pt>
                <c:pt idx="2">
                  <c:v>3469</c:v>
                </c:pt>
                <c:pt idx="3">
                  <c:v>7058</c:v>
                </c:pt>
              </c:numCache>
            </c:numRef>
          </c:val>
        </c:ser>
        <c:dLbls>
          <c:showLegendKey val="0"/>
          <c:showVal val="0"/>
          <c:showCatName val="0"/>
          <c:showSerName val="0"/>
          <c:showPercent val="0"/>
          <c:showBubbleSize val="0"/>
        </c:dLbls>
        <c:gapWidth val="100"/>
        <c:axId val="301688920"/>
        <c:axId val="301686960"/>
        <c:extLst>
          <c:ext xmlns:c15="http://schemas.microsoft.com/office/drawing/2012/chart" uri="{02D57815-91ED-43cb-92C2-25804820EDAC}">
            <c15:filteredBarSeries>
              <c15:ser>
                <c:idx val="1"/>
                <c:order val="1"/>
                <c:tx>
                  <c:strRef>
                    <c:extLst>
                      <c:ext uri="{02D57815-91ED-43cb-92C2-25804820EDAC}">
                        <c15:formulaRef>
                          <c15:sqref>'priority area summary'!$E$29</c15:sqref>
                        </c15:formulaRef>
                      </c:ext>
                    </c:extLst>
                    <c:strCache>
                      <c:ptCount val="1"/>
                      <c:pt idx="0">
                        <c:v>% of completely destroyed</c:v>
                      </c:pt>
                    </c:strCache>
                  </c:strRef>
                </c:tx>
                <c:spPr>
                  <a:solidFill>
                    <a:schemeClr val="accent3"/>
                  </a:solidFill>
                  <a:ln>
                    <a:noFill/>
                  </a:ln>
                  <a:effectLst/>
                </c:spPr>
                <c:invertIfNegative val="0"/>
                <c:cat>
                  <c:strRef>
                    <c:extLst>
                      <c:ext uri="{02D57815-91ED-43cb-92C2-25804820EDAC}">
                        <c15:fullRef>
                          <c15:sqref>'priority area summary'!$C$30:$C$34</c15:sqref>
                        </c15:fullRef>
                        <c15:formulaRef>
                          <c15:sqref>'priority area summary'!$C$30:$C$33</c15:sqref>
                        </c15:formulaRef>
                      </c:ext>
                    </c:extLst>
                    <c:strCache>
                      <c:ptCount val="4"/>
                      <c:pt idx="0">
                        <c:v>Central - 535 HH (3% of Total Caseload)</c:v>
                      </c:pt>
                      <c:pt idx="1">
                        <c:v>Eastern - 1,380 HH (7% of Total Caseload)</c:v>
                      </c:pt>
                      <c:pt idx="2">
                        <c:v>Northern - 5,094 HH (28% of Total Caseload)</c:v>
                      </c:pt>
                      <c:pt idx="3">
                        <c:v>Western - 11,483 HH (62% of Total Caseload)</c:v>
                      </c:pt>
                    </c:strCache>
                  </c:strRef>
                </c:cat>
                <c:val>
                  <c:numRef>
                    <c:extLst>
                      <c:ext uri="{02D57815-91ED-43cb-92C2-25804820EDAC}">
                        <c15:fullRef>
                          <c15:sqref>'priority area summary'!$E$30:$E$34</c15:sqref>
                        </c15:fullRef>
                        <c15:formulaRef>
                          <c15:sqref>'priority area summary'!$E$30:$E$33</c15:sqref>
                        </c15:formulaRef>
                      </c:ext>
                    </c:extLst>
                    <c:numCache>
                      <c:formatCode>0%</c:formatCode>
                      <c:ptCount val="4"/>
                      <c:pt idx="0">
                        <c:v>2.5775327360441073E-2</c:v>
                      </c:pt>
                      <c:pt idx="1">
                        <c:v>0.14031702274293589</c:v>
                      </c:pt>
                      <c:pt idx="2">
                        <c:v>0.22398345968297725</c:v>
                      </c:pt>
                      <c:pt idx="3">
                        <c:v>0.60992419021364574</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'priority area summary'!$G$29</c15:sqref>
                        </c15:formulaRef>
                      </c:ext>
                    </c:extLst>
                    <c:strCache>
                      <c:ptCount val="1"/>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'priority area summary'!$C$30:$C$34</c15:sqref>
                        </c15:fullRef>
                        <c15:formulaRef>
                          <c15:sqref>'priority area summary'!$C$30:$C$33</c15:sqref>
                        </c15:formulaRef>
                      </c:ext>
                    </c:extLst>
                    <c:strCache>
                      <c:ptCount val="4"/>
                      <c:pt idx="0">
                        <c:v>Central - 535 HH (3% of Total Caseload)</c:v>
                      </c:pt>
                      <c:pt idx="1">
                        <c:v>Eastern - 1,380 HH (7% of Total Caseload)</c:v>
                      </c:pt>
                      <c:pt idx="2">
                        <c:v>Northern - 5,094 HH (28% of Total Caseload)</c:v>
                      </c:pt>
                      <c:pt idx="3">
                        <c:v>Western - 11,483 HH (62% of Total Caseload)</c:v>
                      </c:pt>
                    </c:strCache>
                  </c:strRef>
                </c:cat>
                <c:val>
                  <c:numRef>
                    <c:extLst>
                      <c:ext xmlns:c15="http://schemas.microsoft.com/office/drawing/2012/chart" uri="{02D57815-91ED-43cb-92C2-25804820EDAC}">
                        <c15:fullRef>
                          <c15:sqref>'priority area summary'!$G$30:$G$34</c15:sqref>
                        </c15:fullRef>
                        <c15:formulaRef>
                          <c15:sqref>'priority area summary'!$G$30:$G$33</c15:sqref>
                        </c15:formulaRef>
                      </c:ext>
                    </c:extLst>
                    <c:numCache>
                      <c:formatCode>0%</c:formatCode>
                      <c:ptCount val="4"/>
                      <c:pt idx="0">
                        <c:v>3.0969119871851917E-2</c:v>
                      </c:pt>
                      <c:pt idx="1">
                        <c:v>3.2215004004627568E-2</c:v>
                      </c:pt>
                      <c:pt idx="2">
                        <c:v>0.30871228975705262</c:v>
                      </c:pt>
                      <c:pt idx="3">
                        <c:v>0.6281035863664679</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'priority area summary'!$H$29</c15:sqref>
                        </c15:formulaRef>
                      </c:ext>
                    </c:extLst>
                    <c:strCache>
                      <c:ptCount val="1"/>
                      <c:pt idx="0">
                        <c:v>Potential total caseload</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'priority area summary'!$C$30:$C$34</c15:sqref>
                        </c15:fullRef>
                        <c15:formulaRef>
                          <c15:sqref>'priority area summary'!$C$30:$C$33</c15:sqref>
                        </c15:formulaRef>
                      </c:ext>
                    </c:extLst>
                    <c:strCache>
                      <c:ptCount val="4"/>
                      <c:pt idx="0">
                        <c:v>Central - 535 HH (3% of Total Caseload)</c:v>
                      </c:pt>
                      <c:pt idx="1">
                        <c:v>Eastern - 1,380 HH (7% of Total Caseload)</c:v>
                      </c:pt>
                      <c:pt idx="2">
                        <c:v>Northern - 5,094 HH (28% of Total Caseload)</c:v>
                      </c:pt>
                      <c:pt idx="3">
                        <c:v>Western - 11,483 HH (62% of Total Caseload)</c:v>
                      </c:pt>
                    </c:strCache>
                  </c:strRef>
                </c:cat>
                <c:val>
                  <c:numRef>
                    <c:extLst>
                      <c:ext xmlns:c15="http://schemas.microsoft.com/office/drawing/2012/chart" uri="{02D57815-91ED-43cb-92C2-25804820EDAC}">
                        <c15:fullRef>
                          <c15:sqref>'priority area summary'!$H$30:$H$34</c15:sqref>
                        </c15:fullRef>
                        <c15:formulaRef>
                          <c15:sqref>'priority area summary'!$H$30:$H$33</c15:sqref>
                        </c15:formulaRef>
                      </c:ext>
                    </c:extLst>
                    <c:numCache>
                      <c:formatCode>General</c:formatCode>
                      <c:ptCount val="4"/>
                      <c:pt idx="0">
                        <c:v>535</c:v>
                      </c:pt>
                      <c:pt idx="1">
                        <c:v>1380</c:v>
                      </c:pt>
                      <c:pt idx="2">
                        <c:v>5094</c:v>
                      </c:pt>
                      <c:pt idx="3">
                        <c:v>11483</c:v>
                      </c:pt>
                    </c:numCache>
                  </c:numRef>
                </c:val>
              </c15:ser>
            </c15:filteredBarSeries>
            <c15:filteredBarSeries>
              <c15:ser>
                <c:idx val="5"/>
                <c:order val="5"/>
                <c:tx>
                  <c:strRef>
                    <c:extLst xmlns:c15="http://schemas.microsoft.com/office/drawing/2012/chart">
                      <c:ext xmlns:c15="http://schemas.microsoft.com/office/drawing/2012/chart" uri="{02D57815-91ED-43cb-92C2-25804820EDAC}">
                        <c15:formulaRef>
                          <c15:sqref>'priority area summary'!$J$29</c15:sqref>
                        </c15:formulaRef>
                      </c:ext>
                    </c:extLst>
                    <c:strCache>
                      <c:ptCount val="1"/>
                      <c:pt idx="0">
                        <c:v>% of total caseload</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'priority area summary'!$C$30:$C$34</c15:sqref>
                        </c15:fullRef>
                        <c15:formulaRef>
                          <c15:sqref>'priority area summary'!$C$30:$C$33</c15:sqref>
                        </c15:formulaRef>
                      </c:ext>
                    </c:extLst>
                    <c:strCache>
                      <c:ptCount val="4"/>
                      <c:pt idx="0">
                        <c:v>Central - 535 HH (3% of Total Caseload)</c:v>
                      </c:pt>
                      <c:pt idx="1">
                        <c:v>Eastern - 1,380 HH (7% of Total Caseload)</c:v>
                      </c:pt>
                      <c:pt idx="2">
                        <c:v>Northern - 5,094 HH (28% of Total Caseload)</c:v>
                      </c:pt>
                      <c:pt idx="3">
                        <c:v>Western - 11,483 HH (62% of Total Caseload)</c:v>
                      </c:pt>
                    </c:strCache>
                  </c:strRef>
                </c:cat>
                <c:val>
                  <c:numRef>
                    <c:extLst>
                      <c:ext xmlns:c15="http://schemas.microsoft.com/office/drawing/2012/chart" uri="{02D57815-91ED-43cb-92C2-25804820EDAC}">
                        <c15:fullRef>
                          <c15:sqref>'priority area summary'!$J$30:$J$34</c15:sqref>
                        </c15:fullRef>
                        <c15:formulaRef>
                          <c15:sqref>'priority area summary'!$J$30:$J$33</c15:sqref>
                        </c15:formulaRef>
                      </c:ext>
                    </c:extLst>
                    <c:numCache>
                      <c:formatCode>0%</c:formatCode>
                      <c:ptCount val="4"/>
                      <c:pt idx="0">
                        <c:v>2.8931429807484317E-2</c:v>
                      </c:pt>
                      <c:pt idx="1">
                        <c:v>7.4626865671641784E-2</c:v>
                      </c:pt>
                      <c:pt idx="2">
                        <c:v>0.27547047371836469</c:v>
                      </c:pt>
                      <c:pt idx="3">
                        <c:v>0.62097123080250916</c:v>
                      </c:pt>
                    </c:numCache>
                  </c:numRef>
                </c:val>
              </c15:ser>
            </c15:filteredBarSeries>
          </c:ext>
        </c:extLst>
      </c:barChart>
      <c:catAx>
        <c:axId val="3016889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301686960"/>
        <c:crosses val="autoZero"/>
        <c:auto val="1"/>
        <c:lblAlgn val="ctr"/>
        <c:lblOffset val="100"/>
        <c:noMultiLvlLbl val="0"/>
      </c:catAx>
      <c:valAx>
        <c:axId val="3016869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01688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245267</xdr:colOff>
      <xdr:row>24</xdr:row>
      <xdr:rowOff>152398</xdr:rowOff>
    </xdr:from>
    <xdr:to>
      <xdr:col>31</xdr:col>
      <xdr:colOff>407194</xdr:colOff>
      <xdr:row>73</xdr:row>
      <xdr:rowOff>42861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Smitty" refreshedDate="42437.73209513889" createdVersion="5" refreshedVersion="5" minRefreshableVersion="3" recordCount="346">
  <cacheSource type="worksheet">
    <worksheetSource name="asdf"/>
  </cacheSource>
  <cacheFields count="8">
    <cacheField name="TID" numFmtId="0">
      <sharedItems containsSemiMixedTypes="0" containsString="0" containsNumber="1" containsInteger="1" minValue="101" maxValue="1405"/>
    </cacheField>
    <cacheField name="Villages" numFmtId="0">
      <sharedItems containsBlank="1"/>
    </cacheField>
    <cacheField name="Villages2" numFmtId="0">
      <sharedItems containsBlank="1"/>
    </cacheField>
    <cacheField name="Tikina" numFmtId="49">
      <sharedItems count="61">
        <s v="Ba"/>
        <s v="Naviti"/>
        <s v="Tailevu"/>
        <s v="Tavua"/>
        <s v="Lautoka"/>
        <s v="Viwa"/>
        <s v="Waya"/>
        <s v="Yasawa"/>
        <s v="Bua"/>
        <s v="Lekutu"/>
        <s v="Navakasiga"/>
        <s v="Dama"/>
        <s v="Kubulau"/>
        <s v="Vuya"/>
        <s v="Nadi"/>
        <s v="Solevu"/>
        <s v="Wainunu"/>
        <s v="Cakaudrove-i-vanua"/>
        <s v="Taveuni"/>
        <s v="Nasavusavu"/>
        <s v="Navatu"/>
        <s v="Naweni"/>
        <s v="Kioa"/>
        <s v="Rabi"/>
        <s v="Natewa"/>
        <s v="Tunuloa"/>
        <s v="Koroalau"/>
        <s v="Vaturova"/>
        <s v="Batiki"/>
        <s v="Koro"/>
        <s v="Wailevu"/>
        <s v="Naitasiri"/>
        <s v="Bureivanua"/>
        <s v="Bureiwai"/>
        <s v="Nakorotubu"/>
        <s v="Nakuilava"/>
        <s v="Navitilevu"/>
        <s v="Lawaki"/>
        <s v="Nababa"/>
        <s v="Nabau"/>
        <s v="Nalawa"/>
        <s v="Nasau"/>
        <s v="Navolau"/>
        <s v="Nayalayala"/>
        <s v="Rakiraki"/>
        <s v="Raviravi"/>
        <s v="Nailuva"/>
        <s v="Nalaba"/>
        <s v="Naroko"/>
        <s v="Saivou"/>
        <s v="Tokaimalo"/>
        <s v="Namata"/>
        <s v="Nausori "/>
        <s v="Namena"/>
        <s v="Sawakasa"/>
        <s v="Naloto"/>
        <s v="Namalata"/>
        <s v="Verata"/>
        <s v="Gau"/>
        <s v="Nairai"/>
        <s v="Mualevu"/>
      </sharedItems>
    </cacheField>
    <cacheField name="Province" numFmtId="0">
      <sharedItems count="8">
        <s v="Ba"/>
        <s v="Tailevu"/>
        <s v="Bua"/>
        <s v="Cakaudrove"/>
        <s v="Lomaiviti"/>
        <s v="Naitasiri"/>
        <s v="Ra"/>
        <s v="Lau"/>
      </sharedItems>
    </cacheField>
    <cacheField name="COMPLETELY" numFmtId="1">
      <sharedItems containsString="0" containsBlank="1" containsNumber="1" containsInteger="1" minValue="0" maxValue="488"/>
    </cacheField>
    <cacheField name="PARTLY" numFmtId="1">
      <sharedItems containsBlank="1" containsMixedTypes="1" containsNumber="1" containsInteger="1" minValue="0" maxValue="892"/>
    </cacheField>
    <cacheField name="Report"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Smitty" refreshedDate="42438.351413078701" createdVersion="5" refreshedVersion="5" minRefreshableVersion="3" recordCount="87">
  <cacheSource type="worksheet">
    <worksheetSource ref="B1:G88" sheet="tikina dataset"/>
  </cacheSource>
  <cacheFields count="9">
    <cacheField name="DIVISION" numFmtId="1">
      <sharedItems count="4">
        <s v="Central"/>
        <s v="Eastern"/>
        <s v="Northern"/>
        <s v="Western"/>
      </sharedItems>
    </cacheField>
    <cacheField name="PROVINCE" numFmtId="1">
      <sharedItems count="15">
        <s v="Tailevu"/>
        <s v="Rewa"/>
        <s v="Naitasiri"/>
        <s v="Namosi"/>
        <s v="Serua"/>
        <s v="Lomaiviti"/>
        <s v="Lau"/>
        <s v="Kadavu"/>
        <s v="Bua"/>
        <s v="Cakaudrove"/>
        <s v="Macuata"/>
        <s v="Rotuma"/>
        <s v="Ba"/>
        <s v="Nadroga"/>
        <s v="Ra"/>
      </sharedItems>
    </cacheField>
    <cacheField name="NEW TIKINA" numFmtId="1">
      <sharedItems count="87">
        <s v="Bau"/>
        <s v="Beqa"/>
        <s v="Lami"/>
        <s v="Lomaivuna"/>
        <s v="Matailobau"/>
        <s v="Naitasiri"/>
        <s v="Nakelo"/>
        <s v="Namosi"/>
        <s v="Noco"/>
        <s v="Nuku"/>
        <s v="Rewa"/>
        <s v="Sawakasa"/>
        <s v="Serua"/>
        <s v="Suva"/>
        <s v="Veivatuloa"/>
        <s v="Verata"/>
        <s v="Waimaro"/>
        <s v="Wainibuka"/>
        <s v="Wainikoroiluva"/>
        <s v="Wainimala"/>
        <s v="Batiki"/>
        <s v="Cicia"/>
        <s v="Gau"/>
        <s v="Kabara"/>
        <s v="Koro"/>
        <s v="Lakeba"/>
        <s v="LauOther"/>
        <s v="LomaiOther"/>
        <s v="Lomaloma"/>
        <s v="Matuku"/>
        <s v="Moala"/>
        <s v="Moce"/>
        <s v="Mualevu"/>
        <s v="Nabukelevu"/>
        <s v="Naceva"/>
        <s v="Nairai"/>
        <s v="Nakasaleka"/>
        <s v="Nayau"/>
        <s v="Oneata"/>
        <s v="Ono"/>
        <s v="Ovalau"/>
        <s v="Tavuki"/>
        <s v="Totoya"/>
        <s v="Vulaga"/>
        <s v="Bua"/>
        <s v="Cakaudrove"/>
        <s v="Cikobia"/>
        <s v="Dogotuki"/>
        <s v="Itumuta"/>
        <s v="Itutiu"/>
        <s v="Juju"/>
        <s v="Labasa"/>
        <s v="Macuata"/>
        <s v="Malhaha"/>
        <s v="Nasavusavu"/>
        <s v="Noatau"/>
        <s v="Oinafa"/>
        <s v="Pepjei"/>
        <s v="Rabi"/>
        <s v="Saqani"/>
        <s v="Sasa"/>
        <s v="Tunuloa"/>
        <s v="Vaturova"/>
        <s v="Vuya"/>
        <s v="Wailevu"/>
        <s v="Wainikeli"/>
        <s v="Wainunu"/>
        <s v="Ba"/>
        <s v="Baravi"/>
        <s v="Cuvu"/>
        <s v="Magodro"/>
        <s v="Malolo"/>
        <s v="Malomalo"/>
        <s v="Nadi"/>
        <s v="Nakorotubu"/>
        <s v="Nalawa"/>
        <s v="Nasigatoka"/>
        <s v="Naviti"/>
        <s v="Navosa"/>
        <s v="Nawaka"/>
        <s v="Rakiraki"/>
        <s v="Ruwailevu"/>
        <s v="Saivou"/>
        <s v="Tavua"/>
        <s v="Vatulele"/>
        <s v="Vuda"/>
        <s v="Yasawa"/>
      </sharedItems>
    </cacheField>
    <cacheField name="Population (2007)" numFmtId="1">
      <sharedItems containsSemiMixedTypes="0" containsString="0" containsNumber="1" containsInteger="1" minValue="104" maxValue="144526"/>
    </cacheField>
    <cacheField name="Population (proj 2015)" numFmtId="1">
      <sharedItems containsSemiMixedTypes="0" containsString="0" containsNumber="1" minValue="107.5672" maxValue="149483.24179999999"/>
    </cacheField>
    <cacheField name="Houses (2007)" numFmtId="0">
      <sharedItems containsSemiMixedTypes="0" containsString="0" containsNumber="1" containsInteger="1" minValue="0" maxValue="28550"/>
    </cacheField>
    <cacheField name="Houses (proj 2015)" numFmtId="3">
      <sharedItems containsSemiMixedTypes="0" containsString="0" containsNumber="1" minValue="22.886638297872338" maxValue="31804.945063829782"/>
    </cacheField>
    <cacheField name="Destroyed" numFmtId="0">
      <sharedItems containsSemiMixedTypes="0" containsString="0" containsNumber="1" containsInteger="1" minValue="0" maxValue="937"/>
    </cacheField>
    <cacheField name="Damaged" numFmtId="0">
      <sharedItems containsSemiMixedTypes="0" containsString="0" containsNumber="1" containsInteger="1" minValue="0" maxValue="26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46">
  <r>
    <n v="101"/>
    <s v="Ba #37"/>
    <s v="Ba #37"/>
    <x v="0"/>
    <x v="0"/>
    <n v="2"/>
    <n v="6"/>
    <s v="Western"/>
  </r>
  <r>
    <n v="101"/>
    <s v="Badrau"/>
    <s v="Badrau"/>
    <x v="0"/>
    <x v="0"/>
    <n v="13"/>
    <n v="27"/>
    <s v="Western"/>
  </r>
  <r>
    <n v="101"/>
    <s v="Balevuto"/>
    <s v="Balevuto"/>
    <x v="0"/>
    <x v="0"/>
    <n v="10"/>
    <n v="43"/>
    <s v="Western"/>
  </r>
  <r>
    <n v="101"/>
    <s v="Benai"/>
    <s v="Benai"/>
    <x v="0"/>
    <x v="0"/>
    <n v="4"/>
    <n v="2"/>
    <s v="Western"/>
  </r>
  <r>
    <n v="101"/>
    <s v="Bila Street"/>
    <s v="Bila Street"/>
    <x v="0"/>
    <x v="0"/>
    <n v="0"/>
    <n v="2"/>
    <s v="Western"/>
  </r>
  <r>
    <n v="101"/>
    <s v="Bukuya Village"/>
    <s v="Bukuya Village"/>
    <x v="0"/>
    <x v="0"/>
    <n v="10"/>
    <n v="18"/>
    <s v="Western"/>
  </r>
  <r>
    <n v="101"/>
    <s v="Bulabula"/>
    <s v="Bulabula"/>
    <x v="0"/>
    <x v="0"/>
    <n v="1"/>
    <n v="29"/>
    <s v="Western"/>
  </r>
  <r>
    <n v="101"/>
    <s v="Busabusa"/>
    <s v="Busabusa"/>
    <x v="0"/>
    <x v="0"/>
    <n v="5"/>
    <n v="12"/>
    <s v="Western"/>
  </r>
  <r>
    <n v="101"/>
    <s v="Cirisobu"/>
    <s v="Cirisobu"/>
    <x v="0"/>
    <x v="0"/>
    <n v="1"/>
    <n v="1"/>
    <s v="Western"/>
  </r>
  <r>
    <n v="101"/>
    <s v="Clopcott Street"/>
    <s v="Clopcott Street"/>
    <x v="0"/>
    <x v="0"/>
    <n v="17"/>
    <n v="91"/>
    <s v="Western"/>
  </r>
  <r>
    <n v="101"/>
    <s v="Dawa Street"/>
    <s v="Dawa Street"/>
    <x v="0"/>
    <x v="0"/>
    <n v="0"/>
    <n v="2"/>
    <s v="Western"/>
  </r>
  <r>
    <n v="101"/>
    <s v="Dogusu"/>
    <s v="Dogusu"/>
    <x v="0"/>
    <x v="0"/>
    <n v="3"/>
    <n v="17"/>
    <s v="Western"/>
  </r>
  <r>
    <n v="101"/>
    <s v="Etatoko"/>
    <s v="Etatoko"/>
    <x v="0"/>
    <x v="0"/>
    <n v="42"/>
    <n v="66"/>
    <s v="Western"/>
  </r>
  <r>
    <n v="101"/>
    <s v="Field 28"/>
    <s v="Field 28"/>
    <x v="0"/>
    <x v="0"/>
    <n v="16"/>
    <n v="86"/>
    <s v="Western"/>
  </r>
  <r>
    <n v="101"/>
    <s v="Karavi"/>
    <s v="Karavi"/>
    <x v="0"/>
    <x v="0"/>
    <n v="12"/>
    <n v="70"/>
    <s v="Western"/>
  </r>
  <r>
    <n v="101"/>
    <s v="Kasaittar"/>
    <s v="Kasaittar"/>
    <x v="0"/>
    <x v="0"/>
    <n v="15"/>
    <n v="36"/>
    <s v="Western"/>
  </r>
  <r>
    <n v="101"/>
    <s v="Koronubu"/>
    <s v="Koronubu"/>
    <x v="0"/>
    <x v="0"/>
    <n v="10"/>
    <n v="36"/>
    <s v="Western"/>
  </r>
  <r>
    <n v="101"/>
    <s v="Koroqaqa"/>
    <s v="Koroqaqa"/>
    <x v="0"/>
    <x v="0"/>
    <n v="8"/>
    <n v="17"/>
    <s v="Western"/>
  </r>
  <r>
    <n v="101"/>
    <s v="Korovuto"/>
    <s v="Korovuto"/>
    <x v="0"/>
    <x v="0"/>
    <n v="36"/>
    <n v="125"/>
    <s v="Western"/>
  </r>
  <r>
    <n v="101"/>
    <s v="Mataniqara"/>
    <s v="Mataniqara"/>
    <x v="0"/>
    <x v="0"/>
    <n v="4"/>
    <n v="21"/>
    <s v="Western"/>
  </r>
  <r>
    <n v="101"/>
    <s v="Nadevo Village"/>
    <s v="Nadevo Village"/>
    <x v="0"/>
    <x v="0"/>
    <n v="2"/>
    <n v="0"/>
    <s v="Western"/>
  </r>
  <r>
    <n v="101"/>
    <s v="Nadrugu Village"/>
    <s v="Nadrugu Village"/>
    <x v="0"/>
    <x v="0"/>
    <n v="16"/>
    <n v="15"/>
    <s v="Western"/>
  </r>
  <r>
    <n v="101"/>
    <s v="Naidrodro"/>
    <s v="Naidrodro"/>
    <x v="0"/>
    <x v="0"/>
    <n v="11"/>
    <n v="47"/>
    <s v="Western"/>
  </r>
  <r>
    <n v="101"/>
    <s v="Naitamusu"/>
    <s v="Naitamusu"/>
    <x v="0"/>
    <x v="0"/>
    <n v="3"/>
    <n v="5"/>
    <s v="Western"/>
  </r>
  <r>
    <n v="101"/>
    <s v="Namau"/>
    <s v="Namau"/>
    <x v="0"/>
    <x v="0"/>
    <n v="2"/>
    <n v="4"/>
    <s v="Western"/>
  </r>
  <r>
    <n v="101"/>
    <s v="Namosau"/>
    <s v="Namosau"/>
    <x v="0"/>
    <x v="0"/>
    <n v="1"/>
    <n v="15"/>
    <s v="Western"/>
  </r>
  <r>
    <n v="101"/>
    <s v="Nasivikoso Village"/>
    <s v="Nasivikoso Village"/>
    <x v="0"/>
    <x v="0"/>
    <n v="18"/>
    <n v="8"/>
    <s v="Western"/>
  </r>
  <r>
    <n v="101"/>
    <s v="Nasolo Keteni"/>
    <s v="Nasolo Keteni"/>
    <x v="0"/>
    <x v="0"/>
    <n v="4"/>
    <n v="14"/>
    <s v="Western"/>
  </r>
  <r>
    <n v="101"/>
    <s v="Natokayawa"/>
    <s v="Natokayawa"/>
    <x v="0"/>
    <x v="0"/>
    <n v="3"/>
    <n v="2"/>
    <s v="Western"/>
  </r>
  <r>
    <n v="101"/>
    <s v="Natutu Village"/>
    <s v="Natutu Village"/>
    <x v="0"/>
    <x v="0"/>
    <n v="21"/>
    <n v="25"/>
    <s v="Western"/>
  </r>
  <r>
    <n v="101"/>
    <s v="Navaga Village"/>
    <s v="Navaga Village"/>
    <x v="0"/>
    <x v="0"/>
    <n v="11"/>
    <n v="27"/>
    <s v="Western"/>
  </r>
  <r>
    <n v="101"/>
    <s v="Navatu"/>
    <s v="Navatu"/>
    <x v="0"/>
    <x v="0"/>
    <n v="6"/>
    <n v="27"/>
    <s v="Western"/>
  </r>
  <r>
    <n v="101"/>
    <s v="Navau"/>
    <s v="Navau"/>
    <x v="0"/>
    <x v="0"/>
    <n v="16"/>
    <n v="67"/>
    <s v="Western"/>
  </r>
  <r>
    <n v="101"/>
    <s v="Navoli"/>
    <s v="Navoli"/>
    <x v="0"/>
    <x v="0"/>
    <n v="12"/>
    <n v="82"/>
    <s v="Western"/>
  </r>
  <r>
    <n v="101"/>
    <s v="Navutu"/>
    <s v="Navutu"/>
    <x v="0"/>
    <x v="0"/>
    <n v="0"/>
    <n v="4"/>
    <s v="Western"/>
  </r>
  <r>
    <n v="101"/>
    <s v="Nawaqarua Village"/>
    <s v="Nawaqarua Village"/>
    <x v="0"/>
    <x v="0"/>
    <n v="20"/>
    <n v="16"/>
    <s v="Western"/>
  </r>
  <r>
    <n v="101"/>
    <s v="Rara Village"/>
    <s v="Rara Village"/>
    <x v="0"/>
    <x v="0"/>
    <n v="6"/>
    <n v="8"/>
    <s v="Western"/>
  </r>
  <r>
    <n v="101"/>
    <s v="Rarawai"/>
    <s v="Rarawai"/>
    <x v="0"/>
    <x v="0"/>
    <n v="8"/>
    <n v="23"/>
    <s v="Western"/>
  </r>
  <r>
    <n v="101"/>
    <s v="Raviravi"/>
    <s v="Raviravi"/>
    <x v="0"/>
    <x v="0"/>
    <n v="4"/>
    <n v="39"/>
    <s v="Western"/>
  </r>
  <r>
    <n v="101"/>
    <s v="Sarava"/>
    <s v="Sarava"/>
    <x v="0"/>
    <x v="0"/>
    <n v="34"/>
    <n v="91"/>
    <s v="Western"/>
  </r>
  <r>
    <n v="101"/>
    <s v="Sigawe"/>
    <s v="Sigawe"/>
    <x v="0"/>
    <x v="0"/>
    <n v="4"/>
    <n v="4"/>
    <s v="Western"/>
  </r>
  <r>
    <n v="101"/>
    <s v="Soweri"/>
    <s v="Soweri"/>
    <x v="0"/>
    <x v="0"/>
    <n v="7"/>
    <n v="28"/>
    <s v="Western"/>
  </r>
  <r>
    <n v="101"/>
    <s v="Tabalei Village"/>
    <s v="Tabalei Village"/>
    <x v="0"/>
    <x v="0"/>
    <n v="4"/>
    <n v="11"/>
    <s v="Western"/>
  </r>
  <r>
    <n v="101"/>
    <s v="Tabataba"/>
    <s v="Tabataba"/>
    <x v="0"/>
    <x v="0"/>
    <n v="5"/>
    <n v="24"/>
    <s v="Western"/>
  </r>
  <r>
    <n v="101"/>
    <s v="Tabuquto Village"/>
    <s v="Tabuquto Village"/>
    <x v="0"/>
    <x v="0"/>
    <n v="4"/>
    <n v="2"/>
    <s v="Western"/>
  </r>
  <r>
    <n v="101"/>
    <s v="Tarivo"/>
    <s v="Tarivo"/>
    <x v="0"/>
    <x v="0"/>
    <n v="16"/>
    <n v="83"/>
    <s v="Western"/>
  </r>
  <r>
    <n v="101"/>
    <s v="Tauvegavega"/>
    <s v="Tauvegavega"/>
    <x v="0"/>
    <x v="0"/>
    <n v="58"/>
    <n v="144"/>
    <s v="Western"/>
  </r>
  <r>
    <n v="101"/>
    <s v="Tavola Street"/>
    <s v="Tavola Street"/>
    <x v="0"/>
    <x v="0"/>
    <n v="0"/>
    <n v="25"/>
    <s v="Western"/>
  </r>
  <r>
    <n v="101"/>
    <s v="Togalevu"/>
    <s v="Togalevu"/>
    <x v="0"/>
    <x v="0"/>
    <n v="0"/>
    <n v="3"/>
    <s v="Western"/>
  </r>
  <r>
    <n v="101"/>
    <s v="Toge Village"/>
    <s v="Toge Village"/>
    <x v="0"/>
    <x v="0"/>
    <n v="19"/>
    <n v="21"/>
    <s v="Western"/>
  </r>
  <r>
    <n v="101"/>
    <s v="Vadravadra Village"/>
    <s v="Vadravadra Village"/>
    <x v="0"/>
    <x v="0"/>
    <n v="12"/>
    <n v="29"/>
    <s v="Western"/>
  </r>
  <r>
    <n v="101"/>
    <s v="Varoko"/>
    <s v="Varoko"/>
    <x v="0"/>
    <x v="0"/>
    <n v="5"/>
    <n v="65"/>
    <s v="Western"/>
  </r>
  <r>
    <n v="101"/>
    <s v="Vatulaulau"/>
    <s v="Vatulaulau"/>
    <x v="0"/>
    <x v="0"/>
    <n v="9"/>
    <n v="61"/>
    <s v="Western"/>
  </r>
  <r>
    <n v="101"/>
    <s v="Veisaru"/>
    <s v="Veisaru"/>
    <x v="0"/>
    <x v="0"/>
    <n v="2"/>
    <n v="45"/>
    <s v="Western"/>
  </r>
  <r>
    <n v="101"/>
    <s v="Vesidamudamu"/>
    <s v="Vesidamudamu"/>
    <x v="0"/>
    <x v="0"/>
    <n v="3"/>
    <n v="13"/>
    <s v="Western"/>
  </r>
  <r>
    <n v="101"/>
    <s v="Votua Settlement"/>
    <s v="Votua Settlement"/>
    <x v="0"/>
    <x v="0"/>
    <n v="7"/>
    <n v="24"/>
    <s v="Western"/>
  </r>
  <r>
    <n v="101"/>
    <s v="Votua Village"/>
    <s v="Votua Village"/>
    <x v="0"/>
    <x v="0"/>
    <n v="39"/>
    <n v="92"/>
    <s v="Western"/>
  </r>
  <r>
    <n v="101"/>
    <s v="Vunisamaloa"/>
    <s v="Vunisamaloa"/>
    <x v="0"/>
    <x v="0"/>
    <n v="19"/>
    <n v="80"/>
    <s v="Western"/>
  </r>
  <r>
    <n v="101"/>
    <s v="Waivuka"/>
    <s v="Waivuka"/>
    <x v="0"/>
    <x v="0"/>
    <n v="1"/>
    <n v="17"/>
    <s v="Western"/>
  </r>
  <r>
    <n v="101"/>
    <s v="Yalalevu"/>
    <s v="Yalalevu"/>
    <x v="0"/>
    <x v="0"/>
    <n v="19"/>
    <n v="85"/>
    <s v="Western"/>
  </r>
  <r>
    <n v="101"/>
    <s v="Yasiyasi"/>
    <s v="Yasiyasi"/>
    <x v="0"/>
    <x v="0"/>
    <n v="2"/>
    <n v="10"/>
    <s v="Western"/>
  </r>
  <r>
    <n v="104"/>
    <s v="Soso"/>
    <s v="Soso"/>
    <x v="1"/>
    <x v="0"/>
    <n v="15"/>
    <n v="16"/>
    <s v="Western"/>
  </r>
  <r>
    <n v="106"/>
    <s v="Cautata "/>
    <s v="Cautata "/>
    <x v="2"/>
    <x v="1"/>
    <n v="1"/>
    <m/>
    <s v="Central"/>
  </r>
  <r>
    <n v="106"/>
    <s v="Balata #1"/>
    <s v="Balata #1"/>
    <x v="3"/>
    <x v="0"/>
    <n v="7"/>
    <n v="25"/>
    <s v="Western"/>
  </r>
  <r>
    <n v="106"/>
    <s v="Balata #2"/>
    <s v="Balata #2"/>
    <x v="3"/>
    <x v="0"/>
    <n v="4"/>
    <n v="18"/>
    <s v="Western"/>
  </r>
  <r>
    <n v="106"/>
    <s v="Bangladesh"/>
    <s v="Bangladesh"/>
    <x v="3"/>
    <x v="0"/>
    <n v="10"/>
    <n v="7"/>
    <s v="Western"/>
  </r>
  <r>
    <n v="106"/>
    <s v="Dakavono"/>
    <s v="Dakavono"/>
    <x v="3"/>
    <x v="0"/>
    <n v="3"/>
    <n v="13"/>
    <s v="Western"/>
  </r>
  <r>
    <n v="106"/>
    <s v="Davota"/>
    <s v="Davota"/>
    <x v="3"/>
    <x v="0"/>
    <n v="3"/>
    <n v="29"/>
    <s v="Western"/>
  </r>
  <r>
    <n v="106"/>
    <s v="Drumasi"/>
    <s v="Drumasi"/>
    <x v="3"/>
    <x v="0"/>
    <n v="0"/>
    <n v="32"/>
    <s v="Western"/>
  </r>
  <r>
    <n v="106"/>
    <s v="Drumasi #2"/>
    <s v="Drumasi #2"/>
    <x v="3"/>
    <x v="0"/>
    <n v="3"/>
    <n v="53"/>
    <s v="Western"/>
  </r>
  <r>
    <n v="106"/>
    <s v="Garampani"/>
    <s v="Garampani"/>
    <x v="3"/>
    <x v="0"/>
    <n v="16"/>
    <n v="58"/>
    <s v="Western"/>
  </r>
  <r>
    <n v="106"/>
    <s v="Kadavu settlement"/>
    <s v="Kadavu settlement"/>
    <x v="3"/>
    <x v="0"/>
    <n v="2"/>
    <n v="4"/>
    <s v="Western"/>
  </r>
  <r>
    <n v="106"/>
    <s v="Kavuli"/>
    <s v="Kavuli"/>
    <x v="3"/>
    <x v="0"/>
    <n v="9"/>
    <n v="125"/>
    <s v="Western"/>
  </r>
  <r>
    <n v="106"/>
    <s v="Khalegao"/>
    <s v="Khalegao"/>
    <x v="3"/>
    <x v="0"/>
    <n v="3"/>
    <n v="7"/>
    <s v="Western"/>
  </r>
  <r>
    <n v="106"/>
    <s v="Koro  #1"/>
    <s v="Koro  #1"/>
    <x v="3"/>
    <x v="0"/>
    <n v="18"/>
    <n v="14"/>
    <s v="Western"/>
  </r>
  <r>
    <n v="106"/>
    <s v="Koro #2"/>
    <s v="Koro #2"/>
    <x v="3"/>
    <x v="0"/>
    <n v="16"/>
    <n v="21"/>
    <s v="Western"/>
  </r>
  <r>
    <n v="106"/>
    <s v="Korovou Settlement"/>
    <s v="Korovou Settlement"/>
    <x v="3"/>
    <x v="0"/>
    <n v="13"/>
    <n v="47"/>
    <s v="Western"/>
  </r>
  <r>
    <n v="106"/>
    <s v="Korovou Village"/>
    <s v="Korovou Village"/>
    <x v="3"/>
    <x v="0"/>
    <n v="48"/>
    <n v="91"/>
    <s v="Western"/>
  </r>
  <r>
    <n v="106"/>
    <s v="Kukunirewa"/>
    <s v="Kukunirewa"/>
    <x v="3"/>
    <x v="0"/>
    <n v="1"/>
    <n v="5"/>
    <s v="Western"/>
  </r>
  <r>
    <n v="106"/>
    <s v="Lausa"/>
    <s v="Lausa"/>
    <x v="3"/>
    <x v="0"/>
    <n v="0"/>
    <n v="29"/>
    <s v="Western"/>
  </r>
  <r>
    <n v="106"/>
    <s v="Lololevu  #2"/>
    <s v="Lololevu  #2"/>
    <x v="3"/>
    <x v="0"/>
    <n v="15"/>
    <n v="57"/>
    <s v="Western"/>
  </r>
  <r>
    <n v="106"/>
    <s v="Lomalagi settlement"/>
    <s v="Lomalagi settlement"/>
    <x v="3"/>
    <x v="0"/>
    <n v="5"/>
    <n v="16"/>
    <s v="Western"/>
  </r>
  <r>
    <n v="106"/>
    <s v="Loqa Settlement"/>
    <s v="Loqa Settlement"/>
    <x v="3"/>
    <x v="0"/>
    <n v="4"/>
    <n v="1"/>
    <s v="Western"/>
  </r>
  <r>
    <n v="106"/>
    <s v="LubuLubu Settlement"/>
    <s v="LubuLubu Settlement"/>
    <x v="3"/>
    <x v="0"/>
    <n v="3"/>
    <n v="47"/>
    <s v="Western"/>
  </r>
  <r>
    <n v="106"/>
    <s v="Malele #1"/>
    <s v="Malele #1"/>
    <x v="3"/>
    <x v="0"/>
    <n v="10"/>
    <n v="46"/>
    <s v="Western"/>
  </r>
  <r>
    <n v="106"/>
    <s v="Malele #2"/>
    <s v="Malele #2"/>
    <x v="3"/>
    <x v="0"/>
    <n v="14"/>
    <n v="39"/>
    <s v="Western"/>
  </r>
  <r>
    <n v="106"/>
    <s v="Malele #3"/>
    <s v="Malele #3"/>
    <x v="3"/>
    <x v="0"/>
    <n v="23"/>
    <n v="64"/>
    <s v="Western"/>
  </r>
  <r>
    <n v="106"/>
    <s v="Maqere Central"/>
    <s v="Maqere Central"/>
    <x v="3"/>
    <x v="0"/>
    <n v="2"/>
    <n v="24"/>
    <s v="Western"/>
  </r>
  <r>
    <n v="106"/>
    <s v="Maqere Settlement"/>
    <s v="Maqere Settlement"/>
    <x v="3"/>
    <x v="0"/>
    <n v="3"/>
    <n v="16"/>
    <s v="Western"/>
  </r>
  <r>
    <n v="106"/>
    <s v="Maqere Top Hill"/>
    <s v="Maqere Top Hill"/>
    <x v="3"/>
    <x v="0"/>
    <n v="9"/>
    <n v="28"/>
    <s v="Western"/>
  </r>
  <r>
    <n v="106"/>
    <s v="Masimasi"/>
    <s v="Masimasi"/>
    <x v="3"/>
    <x v="0"/>
    <n v="2"/>
    <n v="37"/>
    <s v="Western"/>
  </r>
  <r>
    <n v="106"/>
    <s v="Masimasi"/>
    <s v="Masimasi"/>
    <x v="3"/>
    <x v="0"/>
    <n v="4"/>
    <n v="3"/>
    <s v="Western"/>
  </r>
  <r>
    <n v="106"/>
    <s v="Matacawa"/>
    <s v="Matacawa"/>
    <x v="3"/>
    <x v="0"/>
    <n v="10"/>
    <n v="71"/>
    <s v="Western"/>
  </r>
  <r>
    <n v="106"/>
    <s v="Matalevu"/>
    <s v="Matalevu"/>
    <x v="3"/>
    <x v="0"/>
    <n v="2"/>
    <n v="57"/>
    <s v="Western"/>
  </r>
  <r>
    <n v="106"/>
    <s v="Matanagata Bk Rd"/>
    <s v="Matanagata Bk Rd"/>
    <x v="3"/>
    <x v="0"/>
    <n v="4"/>
    <n v="20"/>
    <s v="Western"/>
  </r>
  <r>
    <n v="106"/>
    <s v="Mataniwai"/>
    <s v="Mataniwai"/>
    <x v="3"/>
    <x v="0"/>
    <n v="5"/>
    <n v="44"/>
    <s v="Western"/>
  </r>
  <r>
    <n v="106"/>
    <s v="Nabelavu"/>
    <s v="Nabelavu"/>
    <x v="3"/>
    <x v="0"/>
    <n v="6"/>
    <n v="10"/>
    <s v="Western"/>
  </r>
  <r>
    <n v="106"/>
    <s v="Nabuna"/>
    <s v="Nabuna"/>
    <x v="3"/>
    <x v="0"/>
    <n v="28"/>
    <n v="45"/>
    <s v="Western"/>
  </r>
  <r>
    <n v="106"/>
    <s v="Nadelei"/>
    <s v="Nadelei"/>
    <x v="3"/>
    <x v="0"/>
    <n v="35"/>
    <n v="50"/>
    <s v="Western"/>
  </r>
  <r>
    <n v="106"/>
    <s v="Nadolodolo"/>
    <s v="Nadolodolo"/>
    <x v="3"/>
    <x v="0"/>
    <n v="13"/>
    <n v="15"/>
    <s v="Western"/>
  </r>
  <r>
    <n v="106"/>
    <s v="Nakavika"/>
    <s v="Nakavika"/>
    <x v="3"/>
    <x v="0"/>
    <n v="15"/>
    <n v="43"/>
    <s v="Western"/>
  </r>
  <r>
    <n v="106"/>
    <s v="Nakorowaiwai Village"/>
    <s v="Nakorowaiwai Village"/>
    <x v="3"/>
    <x v="0"/>
    <n v="5"/>
    <n v="2"/>
    <s v="Western"/>
  </r>
  <r>
    <n v="106"/>
    <s v="Nananu Village"/>
    <s v="Nananu Village"/>
    <x v="3"/>
    <x v="0"/>
    <n v="40"/>
    <n v="8"/>
    <s v="Western"/>
  </r>
  <r>
    <n v="106"/>
    <s v="Narauyaba #2"/>
    <s v="Narauyaba #2"/>
    <x v="3"/>
    <x v="0"/>
    <n v="16"/>
    <n v="0"/>
    <s v="Western"/>
  </r>
  <r>
    <n v="106"/>
    <s v="Naseyani Village"/>
    <s v="Naseyani Village"/>
    <x v="3"/>
    <x v="0"/>
    <n v="21"/>
    <n v="38"/>
    <s v="Western"/>
  </r>
  <r>
    <n v="106"/>
    <s v="Nasivi Vatukoulla"/>
    <s v="Nasivi Vatukoulla"/>
    <x v="3"/>
    <x v="0"/>
    <n v="9"/>
    <n v="54"/>
    <s v="Western"/>
  </r>
  <r>
    <n v="106"/>
    <s v="Nasivi/Tagiatgi"/>
    <s v="Nasivi/Tagiatgi"/>
    <x v="3"/>
    <x v="0"/>
    <n v="1"/>
    <n v="14"/>
    <s v="Western"/>
  </r>
  <r>
    <n v="106"/>
    <s v="Nasomo"/>
    <s v="Nasomo"/>
    <x v="3"/>
    <x v="0"/>
    <n v="40"/>
    <n v="130"/>
    <s v="Western"/>
  </r>
  <r>
    <n v="106"/>
    <s v="Nasomo"/>
    <s v="Nasomo"/>
    <x v="3"/>
    <x v="0"/>
    <n v="0"/>
    <n v="17"/>
    <s v="Western"/>
  </r>
  <r>
    <n v="106"/>
    <s v="Natawa"/>
    <s v="Natawa"/>
    <x v="3"/>
    <x v="0"/>
    <n v="10"/>
    <n v="27"/>
    <s v="Western"/>
  </r>
  <r>
    <n v="106"/>
    <s v="Natolevu"/>
    <s v="Natolevu"/>
    <x v="3"/>
    <x v="0"/>
    <n v="13"/>
    <n v="12"/>
    <s v="Western"/>
  </r>
  <r>
    <n v="106"/>
    <s v="Poison Corner"/>
    <s v="Poison Corner"/>
    <x v="3"/>
    <x v="0"/>
    <n v="0"/>
    <n v="22"/>
    <s v="Western"/>
  </r>
  <r>
    <n v="106"/>
    <s v="Qalela"/>
    <s v="Qalela"/>
    <x v="3"/>
    <x v="0"/>
    <n v="3"/>
    <n v="84"/>
    <s v="Western"/>
  </r>
  <r>
    <n v="106"/>
    <s v="Rabulu"/>
    <s v="Rabulu"/>
    <x v="3"/>
    <x v="0"/>
    <n v="6"/>
    <n v="25"/>
    <s v="Western"/>
  </r>
  <r>
    <n v="106"/>
    <s v="Rabulu settlement"/>
    <s v="Rabulu settlement"/>
    <x v="3"/>
    <x v="0"/>
    <n v="8"/>
    <n v="24"/>
    <s v="Western"/>
  </r>
  <r>
    <n v="106"/>
    <s v="Rakavidi"/>
    <s v="Rakavidi"/>
    <x v="3"/>
    <x v="0"/>
    <n v="7"/>
    <n v="30"/>
    <s v="Western"/>
  </r>
  <r>
    <n v="106"/>
    <s v="Tagitagi"/>
    <s v="Tagitagi"/>
    <x v="3"/>
    <x v="0"/>
    <n v="1"/>
    <n v="67"/>
    <s v="Western"/>
  </r>
  <r>
    <n v="106"/>
    <s v="Tagitagi/matacawa"/>
    <s v="Tagitagi/matacawa"/>
    <x v="3"/>
    <x v="0"/>
    <n v="5"/>
    <n v="29"/>
    <s v="Western"/>
  </r>
  <r>
    <n v="106"/>
    <s v="Tavua Town Area"/>
    <s v="Tavua Town Area"/>
    <x v="3"/>
    <x v="0"/>
    <n v="0"/>
    <n v="10"/>
    <s v="Western"/>
  </r>
  <r>
    <n v="106"/>
    <s v="Toko #2"/>
    <s v="Toko #2"/>
    <x v="3"/>
    <x v="0"/>
    <n v="26"/>
    <n v="53"/>
    <s v="Western"/>
  </r>
  <r>
    <n v="106"/>
    <s v="Toko 1"/>
    <s v="Toko 1"/>
    <x v="3"/>
    <x v="0"/>
    <n v="16"/>
    <n v="85"/>
    <s v="Western"/>
  </r>
  <r>
    <n v="106"/>
    <s v="Tokoloa Sett"/>
    <s v="Tokoloa Sett"/>
    <x v="3"/>
    <x v="0"/>
    <n v="0"/>
    <n v="14"/>
    <s v="Western"/>
  </r>
  <r>
    <n v="106"/>
    <s v="Tokoloa Sett"/>
    <s v="Tokoloa Sett"/>
    <x v="3"/>
    <x v="0"/>
    <n v="9"/>
    <n v="7"/>
    <s v="Western"/>
  </r>
  <r>
    <n v="106"/>
    <s v="Vanuakula Villlage"/>
    <s v="Vanuakula Villlage"/>
    <x v="3"/>
    <x v="0"/>
    <n v="33"/>
    <n v="44"/>
    <s v="Western"/>
  </r>
  <r>
    <n v="106"/>
    <s v="Vatia"/>
    <s v="Vatia"/>
    <x v="3"/>
    <x v="0"/>
    <n v="5"/>
    <n v="26"/>
    <s v="Western"/>
  </r>
  <r>
    <n v="106"/>
    <s v="Vatia Settlement #2"/>
    <s v="Vatia Settlement #2"/>
    <x v="3"/>
    <x v="0"/>
    <n v="4"/>
    <n v="3"/>
    <s v="Western"/>
  </r>
  <r>
    <n v="106"/>
    <s v="Vatubo"/>
    <s v="Vatubo"/>
    <x v="3"/>
    <x v="0"/>
    <n v="15"/>
    <n v="13"/>
    <s v="Western"/>
  </r>
  <r>
    <n v="106"/>
    <s v="Vatukoula Bk Rd"/>
    <s v="Vatukoula Bk Rd"/>
    <x v="3"/>
    <x v="0"/>
    <n v="32"/>
    <n v="52"/>
    <s v="Western"/>
  </r>
  <r>
    <n v="106"/>
    <s v="Vatukoula Pri School"/>
    <s v="Vatukoula Pri School"/>
    <x v="3"/>
    <x v="0"/>
    <n v="2"/>
    <n v="10"/>
    <s v="Western"/>
  </r>
  <r>
    <n v="106"/>
    <s v="Vatutavui Village"/>
    <s v="Vatutavui Village"/>
    <x v="3"/>
    <x v="0"/>
    <n v="26"/>
    <n v="30"/>
    <s v="Western"/>
  </r>
  <r>
    <n v="106"/>
    <s v="Vicomaca Settlement"/>
    <s v="Vicomaca Settlement"/>
    <x v="3"/>
    <x v="0"/>
    <n v="4"/>
    <n v="1"/>
    <s v="Western"/>
  </r>
  <r>
    <n v="106"/>
    <s v="Vitivanua"/>
    <s v="Vitivanua"/>
    <x v="3"/>
    <x v="0"/>
    <n v="4"/>
    <n v="30"/>
    <s v="Western"/>
  </r>
  <r>
    <n v="106"/>
    <s v="Vuqele"/>
    <s v="Vuqele"/>
    <x v="3"/>
    <x v="0"/>
    <n v="0"/>
    <n v="19"/>
    <s v="Western"/>
  </r>
  <r>
    <n v="106"/>
    <s v="Vuqele 2"/>
    <s v="Vuqele 2"/>
    <x v="3"/>
    <x v="0"/>
    <n v="1"/>
    <n v="28"/>
    <s v="Western"/>
  </r>
  <r>
    <n v="106"/>
    <s v="Waikona"/>
    <s v="Waikona"/>
    <x v="3"/>
    <x v="0"/>
    <n v="4"/>
    <n v="21"/>
    <s v="Western"/>
  </r>
  <r>
    <n v="106"/>
    <s v="Waikubukubu Village"/>
    <s v="Waikubukubu Village"/>
    <x v="3"/>
    <x v="0"/>
    <n v="14"/>
    <n v="27"/>
    <s v="Western"/>
  </r>
  <r>
    <n v="106"/>
    <s v="Wainivoce"/>
    <s v="Wainivoce"/>
    <x v="3"/>
    <x v="0"/>
    <n v="16"/>
    <n v="21"/>
    <s v="Western"/>
  </r>
  <r>
    <n v="106"/>
    <s v="Yaladro #1"/>
    <s v="Yaladro #1"/>
    <x v="3"/>
    <x v="0"/>
    <n v="15"/>
    <n v="77"/>
    <s v="Western"/>
  </r>
  <r>
    <n v="106"/>
    <s v="Yaladro #2"/>
    <s v="Yaladro #2"/>
    <x v="3"/>
    <x v="0"/>
    <n v="21"/>
    <n v="63"/>
    <s v="Western"/>
  </r>
  <r>
    <n v="106"/>
    <s v="Yaqara Pastrol"/>
    <s v="Yaqara Pastrol"/>
    <x v="3"/>
    <x v="0"/>
    <n v="15"/>
    <n v="15"/>
    <s v="Western"/>
  </r>
  <r>
    <n v="106"/>
    <s v="Yasiyasi #1"/>
    <s v="Yasiyasi #1"/>
    <x v="3"/>
    <x v="0"/>
    <n v="4"/>
    <n v="22"/>
    <s v="Western"/>
  </r>
  <r>
    <n v="106"/>
    <s v="Yasiyasi #2"/>
    <s v="Yasiyasi #2"/>
    <x v="3"/>
    <x v="0"/>
    <n v="1"/>
    <n v="14"/>
    <s v="Western"/>
  </r>
  <r>
    <n v="106"/>
    <s v="Yasiyasi #3"/>
    <s v="Yasiyasi #3"/>
    <x v="3"/>
    <x v="0"/>
    <n v="3"/>
    <n v="21"/>
    <s v="Western"/>
  </r>
  <r>
    <n v="107"/>
    <s v="City area"/>
    <s v="City area"/>
    <x v="4"/>
    <x v="0"/>
    <n v="22"/>
    <n v="120"/>
    <s v="Western"/>
  </r>
  <r>
    <n v="107"/>
    <s v="Sabeto (Settlements)"/>
    <s v="Sabeto (Settlements)"/>
    <x v="4"/>
    <x v="0"/>
    <n v="2"/>
    <n v="33"/>
    <s v="Western"/>
  </r>
  <r>
    <n v="107"/>
    <s v="Sabeto (Villages)"/>
    <s v="Sabeto (Villages)"/>
    <x v="4"/>
    <x v="0"/>
    <n v="26"/>
    <n v="66"/>
    <s v="Western"/>
  </r>
  <r>
    <n v="107"/>
    <s v="Vitogo (Settlements)"/>
    <s v="Vitogo (Settlements)"/>
    <x v="4"/>
    <x v="0"/>
    <n v="164"/>
    <n v="390"/>
    <s v="Western"/>
  </r>
  <r>
    <n v="107"/>
    <s v="Vitogo (Villages)"/>
    <s v="Vitogo (Villages)"/>
    <x v="4"/>
    <x v="0"/>
    <n v="43"/>
    <n v="179"/>
    <s v="Western"/>
  </r>
  <r>
    <n v="107"/>
    <s v="Vuda (Settlements)"/>
    <s v="Vuda (Settlements)"/>
    <x v="4"/>
    <x v="0"/>
    <n v="70"/>
    <n v="169"/>
    <s v="Western"/>
  </r>
  <r>
    <n v="107"/>
    <s v="Vuda (Villages)"/>
    <s v="Vuda (Villages)"/>
    <x v="4"/>
    <x v="0"/>
    <n v="11"/>
    <n v="49"/>
    <s v="Western"/>
  </r>
  <r>
    <n v="108"/>
    <s v="Naibalebale"/>
    <s v="Naibalebale"/>
    <x v="5"/>
    <x v="0"/>
    <n v="9"/>
    <n v="9"/>
    <s v="Western"/>
  </r>
  <r>
    <n v="108"/>
    <s v="Nalauwaki"/>
    <s v="Nalauwaki"/>
    <x v="5"/>
    <x v="0"/>
    <n v="7"/>
    <n v="4"/>
    <s v="Western"/>
  </r>
  <r>
    <n v="108"/>
    <s v="Natia"/>
    <s v="Natia"/>
    <x v="5"/>
    <x v="0"/>
    <n v="4"/>
    <n v="10"/>
    <s v="Western"/>
  </r>
  <r>
    <n v="108"/>
    <s v="Yakani"/>
    <s v="Yakani"/>
    <x v="5"/>
    <x v="0"/>
    <m/>
    <n v="10"/>
    <s v="Western"/>
  </r>
  <r>
    <n v="108"/>
    <s v="Naboro"/>
    <s v="Naboro"/>
    <x v="6"/>
    <x v="0"/>
    <n v="1"/>
    <n v="10"/>
    <s v="Western"/>
  </r>
  <r>
    <n v="108"/>
    <s v="Namara"/>
    <s v="Namara"/>
    <x v="6"/>
    <x v="0"/>
    <n v="8"/>
    <n v="9"/>
    <s v="Western"/>
  </r>
  <r>
    <n v="108"/>
    <s v="Natawa"/>
    <s v="Natawa"/>
    <x v="6"/>
    <x v="0"/>
    <n v="6"/>
    <n v="6"/>
    <s v="Western"/>
  </r>
  <r>
    <n v="108"/>
    <s v="Wayalevu"/>
    <s v="Wayalevu"/>
    <x v="6"/>
    <x v="0"/>
    <n v="10"/>
    <n v="10"/>
    <s v="Western"/>
  </r>
  <r>
    <n v="108"/>
    <s v="Yalobi"/>
    <s v="Yalobi"/>
    <x v="6"/>
    <x v="0"/>
    <n v="0"/>
    <n v="4"/>
    <s v="Western"/>
  </r>
  <r>
    <n v="108"/>
    <s v="Yamata"/>
    <s v="Yamata"/>
    <x v="6"/>
    <x v="0"/>
    <n v="4"/>
    <n v="6"/>
    <s v="Western"/>
  </r>
  <r>
    <n v="108"/>
    <s v="Bukama Village"/>
    <s v="Bukama Village"/>
    <x v="7"/>
    <x v="0"/>
    <n v="0"/>
    <n v="0"/>
    <s v="Western"/>
  </r>
  <r>
    <n v="108"/>
    <s v="Dalomo Village"/>
    <s v="Dalomo Village"/>
    <x v="7"/>
    <x v="0"/>
    <n v="0"/>
    <n v="0"/>
    <s v="Western"/>
  </r>
  <r>
    <n v="108"/>
    <s v="Malakati Village"/>
    <s v="Malakati Village"/>
    <x v="7"/>
    <x v="0"/>
    <n v="0"/>
    <n v="0"/>
    <s v="Western"/>
  </r>
  <r>
    <n v="108"/>
    <s v="Matacawalevu Village"/>
    <s v="Matacawalevu Village"/>
    <x v="7"/>
    <x v="0"/>
    <n v="0"/>
    <n v="6"/>
    <s v="Western"/>
  </r>
  <r>
    <n v="108"/>
    <s v="Nabukeru Village "/>
    <s v="Nabukeru Village "/>
    <x v="7"/>
    <x v="0"/>
    <n v="1"/>
    <n v="0"/>
    <s v="Western"/>
  </r>
  <r>
    <n v="108"/>
    <s v="Nacula Village"/>
    <s v="Nacula Village"/>
    <x v="7"/>
    <x v="0"/>
    <n v="5"/>
    <n v="0"/>
    <s v="Western"/>
  </r>
  <r>
    <n v="108"/>
    <s v="Naisisili Village"/>
    <s v="Naisisili Village"/>
    <x v="7"/>
    <x v="0"/>
    <n v="0"/>
    <n v="4"/>
    <s v="Western"/>
  </r>
  <r>
    <n v="108"/>
    <s v="Navotua Village"/>
    <s v="Navotua Village"/>
    <x v="7"/>
    <x v="0"/>
    <n v="0"/>
    <n v="0"/>
    <s v="Western"/>
  </r>
  <r>
    <n v="108"/>
    <s v="Tamusua"/>
    <s v="Tamusua"/>
    <x v="7"/>
    <x v="0"/>
    <n v="0"/>
    <n v="1"/>
    <s v="Western"/>
  </r>
  <r>
    <n v="108"/>
    <s v="Teci Village"/>
    <s v="Teci Village"/>
    <x v="7"/>
    <x v="0"/>
    <n v="0"/>
    <n v="0"/>
    <s v="Western"/>
  </r>
  <r>
    <n v="108"/>
    <s v="Vuaki Village"/>
    <s v="Vuaki Village"/>
    <x v="7"/>
    <x v="0"/>
    <n v="5"/>
    <n v="19"/>
    <s v="Western"/>
  </r>
  <r>
    <n v="108"/>
    <s v="Yaqeta Village"/>
    <s v="Yaqeta Village"/>
    <x v="7"/>
    <x v="0"/>
    <n v="9"/>
    <n v="21"/>
    <s v="Western"/>
  </r>
  <r>
    <n v="108"/>
    <s v="Yasawa i rara Village"/>
    <s v="Yasawa i rara Village"/>
    <x v="7"/>
    <x v="0"/>
    <n v="0"/>
    <n v="0"/>
    <s v="Western"/>
  </r>
  <r>
    <n v="201"/>
    <m/>
    <m/>
    <x v="8"/>
    <x v="2"/>
    <n v="5"/>
    <n v="25"/>
    <s v="Northern"/>
  </r>
  <r>
    <n v="201"/>
    <m/>
    <m/>
    <x v="9"/>
    <x v="2"/>
    <n v="5"/>
    <n v="18"/>
    <s v="Northern"/>
  </r>
  <r>
    <n v="201"/>
    <m/>
    <m/>
    <x v="10"/>
    <x v="2"/>
    <n v="4"/>
    <n v="3"/>
    <s v="Northern"/>
  </r>
  <r>
    <n v="202"/>
    <m/>
    <m/>
    <x v="11"/>
    <x v="2"/>
    <n v="12"/>
    <n v="48"/>
    <s v="Northern"/>
  </r>
  <r>
    <n v="202"/>
    <m/>
    <m/>
    <x v="12"/>
    <x v="2"/>
    <n v="82"/>
    <n v="111"/>
    <s v="Northern"/>
  </r>
  <r>
    <n v="202"/>
    <m/>
    <m/>
    <x v="13"/>
    <x v="2"/>
    <n v="68"/>
    <n v="168"/>
    <s v="Northern"/>
  </r>
  <r>
    <n v="203"/>
    <m/>
    <m/>
    <x v="14"/>
    <x v="2"/>
    <n v="64"/>
    <n v="187"/>
    <s v="Northern"/>
  </r>
  <r>
    <n v="203"/>
    <m/>
    <m/>
    <x v="15"/>
    <x v="2"/>
    <n v="25"/>
    <n v="96"/>
    <s v="Northern"/>
  </r>
  <r>
    <n v="203"/>
    <m/>
    <m/>
    <x v="16"/>
    <x v="2"/>
    <n v="39"/>
    <n v="91"/>
    <s v="Northern"/>
  </r>
  <r>
    <n v="301"/>
    <m/>
    <m/>
    <x v="17"/>
    <x v="3"/>
    <n v="51"/>
    <n v="227"/>
    <s v="Northern"/>
  </r>
  <r>
    <n v="301"/>
    <s v=" Cakaudrove  "/>
    <s v=" Cakaudrove  "/>
    <x v="18"/>
    <x v="3"/>
    <n v="112"/>
    <n v="393"/>
    <s v="Northern"/>
  </r>
  <r>
    <n v="301"/>
    <s v=" Delaivuna Circular  "/>
    <s v=" Delaivuna Circular  "/>
    <x v="18"/>
    <x v="3"/>
    <n v="39"/>
    <n v="8"/>
    <s v="Northern"/>
  </r>
  <r>
    <n v="301"/>
    <s v=" Delaivuna Settlement  "/>
    <s v=" Delaivuna Settlement  "/>
    <x v="18"/>
    <x v="3"/>
    <n v="34"/>
    <n v="7"/>
    <s v="Northern"/>
  </r>
  <r>
    <n v="301"/>
    <s v=" Mataniwai Settlement  "/>
    <s v=" Mataniwai Settlement  "/>
    <x v="18"/>
    <x v="3"/>
    <n v="38"/>
    <n v="0"/>
    <s v="Northern"/>
  </r>
  <r>
    <n v="301"/>
    <s v=" Vuna  "/>
    <s v=" Vuna  "/>
    <x v="18"/>
    <x v="3"/>
    <n v="488"/>
    <n v="229"/>
    <s v="Northern"/>
  </r>
  <r>
    <n v="302"/>
    <m/>
    <m/>
    <x v="19"/>
    <x v="3"/>
    <n v="227"/>
    <n v="892"/>
    <s v="Northern"/>
  </r>
  <r>
    <n v="302"/>
    <m/>
    <m/>
    <x v="20"/>
    <x v="3"/>
    <n v="38"/>
    <n v="122"/>
    <s v="Northern"/>
  </r>
  <r>
    <n v="302"/>
    <m/>
    <m/>
    <x v="21"/>
    <x v="3"/>
    <n v="83"/>
    <n v="190"/>
    <s v="Northern"/>
  </r>
  <r>
    <n v="303"/>
    <m/>
    <m/>
    <x v="22"/>
    <x v="3"/>
    <n v="3"/>
    <n v="27"/>
    <s v="Northern"/>
  </r>
  <r>
    <n v="303"/>
    <m/>
    <m/>
    <x v="23"/>
    <x v="3"/>
    <n v="23"/>
    <n v="78"/>
    <s v="Northern"/>
  </r>
  <r>
    <n v="305"/>
    <m/>
    <m/>
    <x v="24"/>
    <x v="3"/>
    <n v="5"/>
    <n v="25"/>
    <s v="Northern"/>
  </r>
  <r>
    <n v="305"/>
    <m/>
    <m/>
    <x v="25"/>
    <x v="3"/>
    <n v="6"/>
    <n v="21"/>
    <s v="Northern"/>
  </r>
  <r>
    <n v="306"/>
    <m/>
    <m/>
    <x v="26"/>
    <x v="3"/>
    <n v="1"/>
    <n v="19"/>
    <s v="Northern"/>
  </r>
  <r>
    <n v="306"/>
    <m/>
    <m/>
    <x v="27"/>
    <x v="3"/>
    <n v="2"/>
    <n v="19"/>
    <s v="Northern"/>
  </r>
  <r>
    <n v="308"/>
    <s v=" Laucala  "/>
    <s v=" Laucala  "/>
    <x v="18"/>
    <x v="3"/>
    <n v="23"/>
    <n v="20"/>
    <s v="Northern"/>
  </r>
  <r>
    <n v="308"/>
    <s v=" Wainikeli  "/>
    <s v=" Wainikeli  "/>
    <x v="18"/>
    <x v="3"/>
    <n v="99"/>
    <n v="195"/>
    <s v="Northern"/>
  </r>
  <r>
    <n v="601"/>
    <s v="Manuku"/>
    <s v="Manuku"/>
    <x v="28"/>
    <x v="4"/>
    <n v="1"/>
    <n v="1"/>
    <s v="Eastern"/>
  </r>
  <r>
    <n v="601"/>
    <s v="Mua"/>
    <s v="Mua"/>
    <x v="28"/>
    <x v="4"/>
    <n v="3"/>
    <n v="1"/>
    <s v="Eastern"/>
  </r>
  <r>
    <n v="601"/>
    <s v="Naigani"/>
    <s v="Naigani"/>
    <x v="28"/>
    <x v="4"/>
    <n v="14"/>
    <m/>
    <s v="Eastern"/>
  </r>
  <r>
    <n v="601"/>
    <s v="Yavu"/>
    <s v="Yavu"/>
    <x v="28"/>
    <x v="4"/>
    <m/>
    <n v="13"/>
    <s v="Eastern"/>
  </r>
  <r>
    <n v="603"/>
    <s v="Kade"/>
    <s v="Kade"/>
    <x v="29"/>
    <x v="4"/>
    <n v="53"/>
    <n v="4"/>
    <s v="Eastern"/>
  </r>
  <r>
    <n v="603"/>
    <s v="Mudu"/>
    <s v="Mudu"/>
    <x v="29"/>
    <x v="4"/>
    <n v="83"/>
    <n v="11"/>
    <s v="Eastern"/>
  </r>
  <r>
    <n v="603"/>
    <s v="Nabasovi"/>
    <s v="Nabasovi"/>
    <x v="29"/>
    <x v="4"/>
    <n v="61"/>
    <n v="4"/>
    <s v="Eastern"/>
  </r>
  <r>
    <n v="603"/>
    <s v="Nabuna"/>
    <s v="Nabuna"/>
    <x v="29"/>
    <x v="4"/>
    <n v="43"/>
    <n v="16"/>
    <s v="Eastern"/>
  </r>
  <r>
    <n v="603"/>
    <s v="Nacamaki"/>
    <s v="Nacamaki"/>
    <x v="29"/>
    <x v="4"/>
    <n v="79"/>
    <n v="0"/>
    <s v="Eastern"/>
  </r>
  <r>
    <n v="603"/>
    <s v="Nagadro"/>
    <s v="Nagadro"/>
    <x v="29"/>
    <x v="4"/>
    <n v="6"/>
    <n v="1"/>
    <s v="Eastern"/>
  </r>
  <r>
    <n v="603"/>
    <s v="Naisogoloa"/>
    <s v="Naisogoloa"/>
    <x v="29"/>
    <x v="4"/>
    <n v="17"/>
    <n v="3"/>
    <s v="Eastern"/>
  </r>
  <r>
    <n v="603"/>
    <s v="Nakodu"/>
    <s v="Nakodu"/>
    <x v="29"/>
    <x v="4"/>
    <n v="59"/>
    <n v="18"/>
    <s v="Eastern"/>
  </r>
  <r>
    <n v="603"/>
    <s v="Namacu"/>
    <s v="Namacu"/>
    <x v="29"/>
    <x v="4"/>
    <n v="48"/>
    <n v="31"/>
    <s v="Eastern"/>
  </r>
  <r>
    <n v="603"/>
    <s v="Naqaidamu"/>
    <s v="Naqaidamu"/>
    <x v="29"/>
    <x v="4"/>
    <n v="69"/>
    <n v="3"/>
    <s v="Eastern"/>
  </r>
  <r>
    <n v="603"/>
    <s v="Nasau"/>
    <s v="Nasau"/>
    <x v="29"/>
    <x v="4"/>
    <n v="85"/>
    <n v="20"/>
    <s v="Eastern"/>
  </r>
  <r>
    <n v="603"/>
    <s v="Navaga"/>
    <s v="Navaga"/>
    <x v="29"/>
    <x v="4"/>
    <n v="48"/>
    <n v="10"/>
    <s v="Eastern"/>
  </r>
  <r>
    <n v="603"/>
    <s v="Sinivaca"/>
    <s v="Sinivaca"/>
    <x v="29"/>
    <x v="4"/>
    <n v="41"/>
    <m/>
    <s v="Eastern"/>
  </r>
  <r>
    <n v="603"/>
    <s v="Tavua"/>
    <s v="Tavua"/>
    <x v="29"/>
    <x v="4"/>
    <n v="17"/>
    <n v="60"/>
    <s v="Eastern"/>
  </r>
  <r>
    <n v="603"/>
    <s v="Tuatua"/>
    <s v="Tuatua"/>
    <x v="29"/>
    <x v="4"/>
    <n v="48"/>
    <n v="31"/>
    <s v="Eastern"/>
  </r>
  <r>
    <n v="603"/>
    <s v="Vatulele"/>
    <s v="Vatulele"/>
    <x v="29"/>
    <x v="4"/>
    <n v="31"/>
    <n v="22"/>
    <s v="Eastern"/>
  </r>
  <r>
    <n v="703"/>
    <m/>
    <m/>
    <x v="30"/>
    <x v="3"/>
    <n v="49"/>
    <n v="250"/>
    <s v="Northern"/>
  </r>
  <r>
    <n v="903"/>
    <s v="Corbett Ave"/>
    <s v="Corbett Ave"/>
    <x v="31"/>
    <x v="5"/>
    <m/>
    <n v="3"/>
    <s v="Central"/>
  </r>
  <r>
    <n v="903"/>
    <s v="Harish Omkar Feder Rd"/>
    <s v="Harish Omkar Feder Rd"/>
    <x v="31"/>
    <x v="5"/>
    <m/>
    <n v="2"/>
    <s v="Central"/>
  </r>
  <r>
    <n v="903"/>
    <s v="HB Singh Rd Setl"/>
    <s v="HB Singh Rd Setl"/>
    <x v="31"/>
    <x v="5"/>
    <m/>
    <n v="1"/>
    <s v="Central"/>
  </r>
  <r>
    <n v="903"/>
    <s v="Jalim Ave"/>
    <s v="Jalim Ave"/>
    <x v="31"/>
    <x v="5"/>
    <m/>
    <n v="1"/>
    <s v="Central"/>
  </r>
  <r>
    <n v="903"/>
    <s v="Nabou "/>
    <s v="Nabou "/>
    <x v="31"/>
    <x v="5"/>
    <m/>
    <n v="1"/>
    <s v="Central"/>
  </r>
  <r>
    <n v="903"/>
    <s v="Naivitoka Setl"/>
    <s v="Naivitoka Setl"/>
    <x v="31"/>
    <x v="5"/>
    <m/>
    <n v="1"/>
    <s v="Central"/>
  </r>
  <r>
    <n v="903"/>
    <s v="Neelgirl Hill "/>
    <s v="Neelgirl Hill "/>
    <x v="31"/>
    <x v="5"/>
    <n v="3"/>
    <n v="3"/>
    <s v="Central"/>
  </r>
  <r>
    <n v="903"/>
    <s v="Qiolevu Rd"/>
    <s v="Qiolevu Rd"/>
    <x v="31"/>
    <x v="5"/>
    <n v="1"/>
    <m/>
    <s v="Central"/>
  </r>
  <r>
    <n v="903"/>
    <s v="Ram Singhhn Feder Navuso"/>
    <s v="Ram Singhhn Feder Navuso"/>
    <x v="31"/>
    <x v="5"/>
    <n v="1"/>
    <n v="1"/>
    <s v="Central"/>
  </r>
  <r>
    <n v="903"/>
    <s v="Waidra Setl"/>
    <s v="Waidra Setl"/>
    <x v="31"/>
    <x v="5"/>
    <m/>
    <n v="2"/>
    <s v="Central"/>
  </r>
  <r>
    <n v="903"/>
    <s v="Waila Setll"/>
    <s v="Waila Setll"/>
    <x v="31"/>
    <x v="5"/>
    <m/>
    <n v="1"/>
    <s v="Central"/>
  </r>
  <r>
    <n v="1101"/>
    <s v="Balekinaga Village"/>
    <s v="Balekinaga Village"/>
    <x v="32"/>
    <x v="6"/>
    <n v="12"/>
    <n v="15"/>
    <s v="Western"/>
  </r>
  <r>
    <n v="1101"/>
    <s v="Matuku Settlement"/>
    <s v="Matuku Settlement"/>
    <x v="32"/>
    <x v="6"/>
    <n v="9"/>
    <n v="2"/>
    <s v="Western"/>
  </r>
  <r>
    <n v="1101"/>
    <s v="Sowa Village"/>
    <s v="Sowa Village"/>
    <x v="32"/>
    <x v="6"/>
    <n v="37"/>
    <n v="31"/>
    <s v="Western"/>
  </r>
  <r>
    <n v="1101"/>
    <s v="Delaiyadua"/>
    <s v="Delaiyadua"/>
    <x v="33"/>
    <x v="6"/>
    <n v="23"/>
    <n v="1"/>
    <s v="Western"/>
  </r>
  <r>
    <n v="1101"/>
    <s v="Matainananu Village"/>
    <s v="Matainananu Village"/>
    <x v="33"/>
    <x v="6"/>
    <n v="23"/>
    <n v="2"/>
    <s v="Western"/>
  </r>
  <r>
    <n v="1101"/>
    <s v="Nadogoloa Village"/>
    <s v="Nadogoloa Village"/>
    <x v="33"/>
    <x v="6"/>
    <n v="25"/>
    <n v="0"/>
    <s v="Western"/>
  </r>
  <r>
    <n v="1101"/>
    <s v="Naveisividra Village"/>
    <s v="Naveisividra Village"/>
    <x v="33"/>
    <x v="6"/>
    <n v="12"/>
    <n v="4"/>
    <s v="Western"/>
  </r>
  <r>
    <n v="1101"/>
    <s v="Bucalevu Village"/>
    <s v="Bucalevu Village"/>
    <x v="34"/>
    <x v="6"/>
    <n v="76"/>
    <n v="37"/>
    <s v="Western"/>
  </r>
  <r>
    <n v="1101"/>
    <s v="Navuniivi Village"/>
    <s v="Navuniivi Village"/>
    <x v="34"/>
    <x v="6"/>
    <n v="42"/>
    <n v="13"/>
    <s v="Western"/>
  </r>
  <r>
    <n v="1101"/>
    <s v="Saioko Village"/>
    <s v="Saioko Village"/>
    <x v="34"/>
    <x v="6"/>
    <n v="23"/>
    <n v="16"/>
    <s v="Western"/>
  </r>
  <r>
    <n v="1101"/>
    <s v="Tobu Village"/>
    <s v="Tobu Village"/>
    <x v="35"/>
    <x v="6"/>
    <n v="21"/>
    <n v="19"/>
    <s v="Western"/>
  </r>
  <r>
    <n v="1101"/>
    <s v="Nayavuira Village"/>
    <s v="Nayavuira Village"/>
    <x v="36"/>
    <x v="6"/>
    <n v="33"/>
    <n v="0"/>
    <s v="Western"/>
  </r>
  <r>
    <n v="1102"/>
    <s v="Nakorovou Village "/>
    <s v="Nakorovou Village "/>
    <x v="37"/>
    <x v="6"/>
    <n v="34"/>
    <n v="0"/>
    <s v="Western"/>
  </r>
  <r>
    <n v="1102"/>
    <s v="Nawainuku Village"/>
    <s v="Nawainuku Village"/>
    <x v="37"/>
    <x v="6"/>
    <n v="33"/>
    <n v="30"/>
    <s v="Western"/>
  </r>
  <r>
    <n v="1102"/>
    <s v="Nalalawa Village"/>
    <s v="Nalalawa Village"/>
    <x v="38"/>
    <x v="6"/>
    <n v="55"/>
    <n v="0"/>
    <s v="Western"/>
  </r>
  <r>
    <n v="1102"/>
    <s v="Navitilevu Village "/>
    <s v="Navitilevu Village "/>
    <x v="38"/>
    <x v="6"/>
    <n v="124"/>
    <n v="0"/>
    <s v="Western"/>
  </r>
  <r>
    <n v="1102"/>
    <s v="Nukulau Village"/>
    <s v="Nukulau Village"/>
    <x v="39"/>
    <x v="6"/>
    <n v="28"/>
    <n v="18"/>
    <s v="Western"/>
  </r>
  <r>
    <n v="1102"/>
    <s v="Burenitu Village"/>
    <s v="Burenitu Village"/>
    <x v="40"/>
    <x v="6"/>
    <n v="151"/>
    <n v="8"/>
    <s v="Western"/>
  </r>
  <r>
    <n v="1102"/>
    <s v="Matawailevu Village"/>
    <s v="Matawailevu Village"/>
    <x v="40"/>
    <x v="6"/>
    <n v="38"/>
    <n v="10"/>
    <s v="Western"/>
  </r>
  <r>
    <n v="1102"/>
    <s v="Namara Village"/>
    <s v="Namara Village"/>
    <x v="40"/>
    <x v="6"/>
    <n v="49"/>
    <n v="19"/>
    <s v="Western"/>
  </r>
  <r>
    <n v="1102"/>
    <s v="Nausori Village "/>
    <s v="Nausori Village "/>
    <x v="40"/>
    <x v="6"/>
    <n v="0"/>
    <n v="12"/>
    <s v="Western"/>
  </r>
  <r>
    <n v="1102"/>
    <s v="Navitilevu Village "/>
    <s v="Navitilevu Village "/>
    <x v="40"/>
    <x v="6"/>
    <n v="100"/>
    <n v="24"/>
    <s v="Western"/>
  </r>
  <r>
    <n v="1102"/>
    <s v="Vanuakula Village"/>
    <s v="Vanuakula Village"/>
    <x v="40"/>
    <x v="6"/>
    <n v="29"/>
    <n v="35"/>
    <s v="Western"/>
  </r>
  <r>
    <n v="1102"/>
    <s v="Waidrata Village"/>
    <s v="Waidrata Village"/>
    <x v="40"/>
    <x v="6"/>
    <n v="18"/>
    <n v="0"/>
    <s v="Western"/>
  </r>
  <r>
    <n v="1102"/>
    <s v="Nasau Village"/>
    <s v="Nasau Village"/>
    <x v="41"/>
    <x v="6"/>
    <n v="41"/>
    <n v="14"/>
    <s v="Western"/>
  </r>
  <r>
    <n v="1102"/>
    <s v="Nasukamai Village"/>
    <s v="Nasukamai Village"/>
    <x v="41"/>
    <x v="6"/>
    <n v="47"/>
    <n v="30"/>
    <s v="Western"/>
  </r>
  <r>
    <n v="1103"/>
    <s v="Namuaimada Village"/>
    <s v="Namuaimada Village"/>
    <x v="42"/>
    <x v="6"/>
    <n v="50"/>
    <n v="29"/>
    <s v="Western"/>
  </r>
  <r>
    <n v="1103"/>
    <s v="Drauniivi Village"/>
    <s v="Drauniivi Village"/>
    <x v="43"/>
    <x v="6"/>
    <n v="72"/>
    <n v="62"/>
    <s v="Western"/>
  </r>
  <r>
    <n v="1103"/>
    <s v="FSC Quarters"/>
    <s v="FSC Quarters"/>
    <x v="44"/>
    <x v="6"/>
    <n v="27"/>
    <n v="28"/>
    <s v="Western"/>
  </r>
  <r>
    <n v="1103"/>
    <s v="Maleke Village"/>
    <s v="Maleke Village"/>
    <x v="44"/>
    <x v="6"/>
    <n v="101"/>
    <n v="0"/>
    <s v="Western"/>
  </r>
  <r>
    <n v="1103"/>
    <s v="Naivuvuni Village"/>
    <s v="Naivuvuni Village"/>
    <x v="44"/>
    <x v="6"/>
    <n v="22"/>
    <n v="48"/>
    <s v="Western"/>
  </r>
  <r>
    <n v="1103"/>
    <s v="Navolau #1"/>
    <s v="Navolau #1"/>
    <x v="44"/>
    <x v="6"/>
    <n v="41"/>
    <n v="41"/>
    <s v="Western"/>
  </r>
  <r>
    <n v="1103"/>
    <s v="Navolau #2"/>
    <s v="Navolau #2"/>
    <x v="44"/>
    <x v="6"/>
    <n v="24"/>
    <n v="12"/>
    <s v="Western"/>
  </r>
  <r>
    <n v="1103"/>
    <s v="Navuavua Village"/>
    <s v="Navuavua Village"/>
    <x v="44"/>
    <x v="6"/>
    <n v="50"/>
    <n v="23"/>
    <s v="Western"/>
  </r>
  <r>
    <n v="1103"/>
    <s v="Navutulevu Village"/>
    <s v="Navutulevu Village"/>
    <x v="44"/>
    <x v="6"/>
    <n v="43"/>
    <n v="24"/>
    <s v="Western"/>
  </r>
  <r>
    <n v="1103"/>
    <s v="Rakiraki District School"/>
    <s v="Rakiraki District School"/>
    <x v="44"/>
    <x v="6"/>
    <m/>
    <m/>
    <s v="Western"/>
  </r>
  <r>
    <n v="1103"/>
    <s v="Vunitogoloa Village"/>
    <s v="Vunitogoloa Village"/>
    <x v="44"/>
    <x v="6"/>
    <n v="24"/>
    <n v="48"/>
    <s v="Western"/>
  </r>
  <r>
    <n v="1103"/>
    <s v="Narewa Village"/>
    <s v="Narewa Village"/>
    <x v="45"/>
    <x v="6"/>
    <n v="8"/>
    <n v="16"/>
    <s v="Western"/>
  </r>
  <r>
    <n v="1103"/>
    <s v="Vitawa Village"/>
    <s v="Vitawa Village"/>
    <x v="45"/>
    <x v="6"/>
    <n v="55"/>
    <n v="60"/>
    <s v="Western"/>
  </r>
  <r>
    <n v="1104"/>
    <s v="Nabalasere Village"/>
    <s v="Nabalasere Village"/>
    <x v="46"/>
    <x v="6"/>
    <n v="27"/>
    <n v="17"/>
    <s v="Western"/>
  </r>
  <r>
    <n v="1104"/>
    <s v="Nailuva Village"/>
    <s v="Nailuva Village"/>
    <x v="46"/>
    <x v="6"/>
    <n v="68"/>
    <n v="52"/>
    <s v="Western"/>
  </r>
  <r>
    <n v="1104"/>
    <s v="Naqelecibi Village"/>
    <s v="Naqelecibi Village"/>
    <x v="46"/>
    <x v="6"/>
    <n v="19"/>
    <n v="9"/>
    <s v="Western"/>
  </r>
  <r>
    <n v="1104"/>
    <s v="Nararavou Village"/>
    <s v="Nararavou Village"/>
    <x v="46"/>
    <x v="6"/>
    <n v="20"/>
    <n v="14"/>
    <s v="Western"/>
  </r>
  <r>
    <n v="1104"/>
    <s v="Burelevu Village"/>
    <s v="Burelevu Village"/>
    <x v="47"/>
    <x v="6"/>
    <n v="36"/>
    <n v="60"/>
    <s v="Western"/>
  </r>
  <r>
    <n v="1104"/>
    <s v="Namara Village"/>
    <s v="Namara Village"/>
    <x v="47"/>
    <x v="6"/>
    <n v="15"/>
    <n v="15"/>
    <s v="Western"/>
  </r>
  <r>
    <n v="1104"/>
    <s v="Nativi Village"/>
    <s v="Nativi Village"/>
    <x v="47"/>
    <x v="6"/>
    <n v="78"/>
    <n v="15"/>
    <s v="Western"/>
  </r>
  <r>
    <n v="1104"/>
    <s v="Drana/ Korotale Settlement"/>
    <s v="Drana/ Korotale Settlement"/>
    <x v="48"/>
    <x v="6"/>
    <n v="12"/>
    <n v="26"/>
    <s v="Western"/>
  </r>
  <r>
    <n v="1104"/>
    <s v="Draunivau Village"/>
    <s v="Draunivau Village"/>
    <x v="48"/>
    <x v="6"/>
    <n v="14"/>
    <n v="10"/>
    <s v="Western"/>
  </r>
  <r>
    <n v="1104"/>
    <s v="Narara Village"/>
    <s v="Narara Village"/>
    <x v="48"/>
    <x v="6"/>
    <n v="17"/>
    <n v="0"/>
    <s v="Western"/>
  </r>
  <r>
    <n v="1104"/>
    <s v="Nokonoko Village"/>
    <s v="Nokonoko Village"/>
    <x v="48"/>
    <x v="6"/>
    <n v="41"/>
    <n v="18"/>
    <s v="Western"/>
  </r>
  <r>
    <n v="1104"/>
    <s v="Rewasa Village "/>
    <s v="Rewasa Village "/>
    <x v="48"/>
    <x v="6"/>
    <n v="33"/>
    <n v="9"/>
    <s v="Western"/>
  </r>
  <r>
    <n v="1104"/>
    <s v="Vaidoko Village"/>
    <s v="Vaidoko Village"/>
    <x v="48"/>
    <x v="6"/>
    <n v="15"/>
    <n v="13"/>
    <s v="Western"/>
  </r>
  <r>
    <n v="1104"/>
    <s v="Vatukacevaceva Village"/>
    <s v="Vatukacevaceva Village"/>
    <x v="48"/>
    <x v="6"/>
    <n v="87"/>
    <n v="62"/>
    <s v="Western"/>
  </r>
  <r>
    <n v="1104"/>
    <s v="Barotu Settelement"/>
    <s v="Barotu Settelement"/>
    <x v="49"/>
    <x v="6"/>
    <n v="18"/>
    <n v="2"/>
    <s v="Western"/>
  </r>
  <r>
    <n v="1104"/>
    <s v="Barotu Village "/>
    <s v="Barotu Village "/>
    <x v="49"/>
    <x v="6"/>
    <n v="19"/>
    <n v="21"/>
    <s v="Western"/>
  </r>
  <r>
    <n v="1104"/>
    <s v="Nailawa Village"/>
    <s v="Nailawa Village"/>
    <x v="49"/>
    <x v="6"/>
    <n v="46"/>
    <n v="10"/>
    <s v="Western"/>
  </r>
  <r>
    <n v="1104"/>
    <s v="Naiserelagi Village "/>
    <s v="Naiserelagi Village "/>
    <x v="49"/>
    <x v="6"/>
    <n v="24"/>
    <n v="21"/>
    <s v="Western"/>
  </r>
  <r>
    <n v="1104"/>
    <s v="Nanukuloa Village"/>
    <s v="Nanukuloa Village"/>
    <x v="49"/>
    <x v="6"/>
    <n v="35"/>
    <n v="13"/>
    <s v="Western"/>
  </r>
  <r>
    <n v="1104"/>
    <s v="Rokoroko Village"/>
    <s v="Rokoroko Village"/>
    <x v="49"/>
    <x v="6"/>
    <n v="10"/>
    <n v="18"/>
    <s v="Western"/>
  </r>
  <r>
    <n v="1104"/>
    <s v="Rokotale Settelement"/>
    <s v="Rokotale Settelement"/>
    <x v="49"/>
    <x v="6"/>
    <n v="53"/>
    <n v="16"/>
    <s v="Western"/>
  </r>
  <r>
    <n v="1104"/>
    <s v="Tokio Village"/>
    <s v="Tokio Village"/>
    <x v="49"/>
    <x v="6"/>
    <n v="15"/>
    <n v="1"/>
    <s v="Western"/>
  </r>
  <r>
    <n v="1104"/>
    <s v="Maniyava Village "/>
    <s v="Maniyava Village "/>
    <x v="50"/>
    <x v="6"/>
    <n v="25"/>
    <n v="1"/>
    <s v="Western"/>
  </r>
  <r>
    <n v="1104"/>
    <s v="Naivutu Village"/>
    <s v="Naivutu Village"/>
    <x v="50"/>
    <x v="6"/>
    <n v="27"/>
    <n v="4"/>
    <s v="Western"/>
  </r>
  <r>
    <n v="1104"/>
    <s v="Namataveikai Village"/>
    <s v="Namataveikai Village"/>
    <x v="50"/>
    <x v="6"/>
    <n v="26"/>
    <n v="21"/>
    <s v="Western"/>
  </r>
  <r>
    <n v="1104"/>
    <s v="Naraviravi Village"/>
    <s v="Naraviravi Village"/>
    <x v="50"/>
    <x v="6"/>
    <n v="25"/>
    <n v="14"/>
    <s v="Western"/>
  </r>
  <r>
    <n v="1104"/>
    <s v="Navavai Village"/>
    <s v="Navavai Village"/>
    <x v="50"/>
    <x v="6"/>
    <n v="10"/>
    <n v="0"/>
    <s v="Western"/>
  </r>
  <r>
    <n v="1104"/>
    <s v="Navuniyaumunu Village"/>
    <s v="Navuniyaumunu Village"/>
    <x v="50"/>
    <x v="6"/>
    <n v="41"/>
    <n v="11"/>
    <s v="Western"/>
  </r>
  <r>
    <n v="1104"/>
    <s v="Nayaulevu Village"/>
    <s v="Nayaulevu Village"/>
    <x v="50"/>
    <x v="6"/>
    <n v="44"/>
    <n v="7"/>
    <s v="Western"/>
  </r>
  <r>
    <n v="1104"/>
    <s v="Vunisea Village"/>
    <s v="Vunisea Village"/>
    <x v="50"/>
    <x v="6"/>
    <n v="37"/>
    <n v="4"/>
    <s v="Western"/>
  </r>
  <r>
    <n v="1401"/>
    <s v="Namata Vil"/>
    <s v="Namata Vil"/>
    <x v="51"/>
    <x v="1"/>
    <n v="1"/>
    <n v="2"/>
    <s v="Central"/>
  </r>
  <r>
    <n v="1401"/>
    <s v="Molituva/Kuku"/>
    <s v="Molituva/Kuku"/>
    <x v="52"/>
    <x v="1"/>
    <n v="1"/>
    <n v="3"/>
    <s v="Central"/>
  </r>
  <r>
    <n v="1401"/>
    <s v="Nadali Vil"/>
    <s v="Nadali Vil"/>
    <x v="52"/>
    <x v="1"/>
    <n v="1"/>
    <n v="2"/>
    <s v="Central"/>
  </r>
  <r>
    <n v="1401"/>
    <s v="Naduru/Kuku Vil"/>
    <s v="Naduru/Kuku Vil"/>
    <x v="52"/>
    <x v="1"/>
    <n v="1"/>
    <n v="2"/>
    <s v="Central"/>
  </r>
  <r>
    <n v="1401"/>
    <s v="Vunimono Vil"/>
    <s v="Vunimono Vil"/>
    <x v="52"/>
    <x v="1"/>
    <n v="1"/>
    <n v="2"/>
    <s v="Central"/>
  </r>
  <r>
    <n v="1403"/>
    <s v="Baleitia/Lawaki Setl"/>
    <s v="Baleitia/Lawaki Setl"/>
    <x v="53"/>
    <x v="1"/>
    <m/>
    <n v="1"/>
    <s v="Central"/>
  </r>
  <r>
    <n v="1403"/>
    <s v="Burelevu Vil"/>
    <s v="Burelevu Vil"/>
    <x v="53"/>
    <x v="1"/>
    <m/>
    <n v="1"/>
    <s v="Central"/>
  </r>
  <r>
    <n v="1403"/>
    <s v="Drano Vil"/>
    <s v="Drano Vil"/>
    <x v="53"/>
    <x v="1"/>
    <n v="7"/>
    <n v="13"/>
    <s v="Central"/>
  </r>
  <r>
    <n v="1403"/>
    <s v="Kelekuru Vil"/>
    <s v="Kelekuru Vil"/>
    <x v="53"/>
    <x v="1"/>
    <n v="29"/>
    <n v="36"/>
    <s v="Central"/>
  </r>
  <r>
    <n v="1403"/>
    <s v="Namena Vil"/>
    <s v="Namena Vil"/>
    <x v="53"/>
    <x v="1"/>
    <m/>
    <n v="1"/>
    <s v="Central"/>
  </r>
  <r>
    <n v="1403"/>
    <s v="Nasoni Settl"/>
    <s v="Nasoni Settl"/>
    <x v="53"/>
    <x v="1"/>
    <n v="4"/>
    <n v="12"/>
    <s v="Central"/>
  </r>
  <r>
    <n v="1403"/>
    <s v="Qoma Island"/>
    <s v="Qoma Island"/>
    <x v="53"/>
    <x v="1"/>
    <n v="11"/>
    <n v="44"/>
    <s v="Central"/>
  </r>
  <r>
    <n v="1403"/>
    <s v="Veicorocoro Setl"/>
    <s v="Veicorocoro Setl"/>
    <x v="53"/>
    <x v="1"/>
    <n v="6"/>
    <n v="7"/>
    <s v="Central"/>
  </r>
  <r>
    <n v="1403"/>
    <s v="Waisei Setl"/>
    <s v="Waisei Setl"/>
    <x v="53"/>
    <x v="1"/>
    <m/>
    <n v="2"/>
    <s v="Central"/>
  </r>
  <r>
    <n v="1403"/>
    <s v="Waivola Setl"/>
    <s v="Waivola Setl"/>
    <x v="53"/>
    <x v="1"/>
    <m/>
    <n v="2"/>
    <s v="Central"/>
  </r>
  <r>
    <n v="1403"/>
    <s v="Burerua Vil"/>
    <s v="Burerua Vil"/>
    <x v="54"/>
    <x v="1"/>
    <n v="6"/>
    <n v="38"/>
    <s v="Central"/>
  </r>
  <r>
    <n v="1403"/>
    <s v="Dakuinuku Vil"/>
    <s v="Dakuinuku Vil"/>
    <x v="54"/>
    <x v="1"/>
    <n v="11"/>
    <n v="24"/>
    <s v="Central"/>
  </r>
  <r>
    <n v="1403"/>
    <s v="Delaivanua Setl"/>
    <s v="Delaivanua Setl"/>
    <x v="54"/>
    <x v="1"/>
    <m/>
    <n v="1"/>
    <s v="Central"/>
  </r>
  <r>
    <n v="1403"/>
    <s v="Lodoni Vil"/>
    <s v="Lodoni Vil"/>
    <x v="54"/>
    <x v="1"/>
    <n v="10"/>
    <n v="7"/>
    <s v="Central"/>
  </r>
  <r>
    <n v="1403"/>
    <s v="Nalili Setl"/>
    <s v="Nalili Setl"/>
    <x v="54"/>
    <x v="1"/>
    <n v="6"/>
    <n v="10"/>
    <s v="Central"/>
  </r>
  <r>
    <n v="1403"/>
    <s v="Nukutobici"/>
    <s v="Nukutobici"/>
    <x v="54"/>
    <x v="1"/>
    <m/>
    <n v="1"/>
    <s v="Central"/>
  </r>
  <r>
    <n v="1403"/>
    <s v="Savu Setl"/>
    <s v="Savu Setl"/>
    <x v="54"/>
    <x v="1"/>
    <m/>
    <n v="3"/>
    <s v="Central"/>
  </r>
  <r>
    <n v="1403"/>
    <s v="Sawakasa 1"/>
    <s v="Sawakasa 1"/>
    <x v="54"/>
    <x v="1"/>
    <n v="16"/>
    <n v="2"/>
    <s v="Central"/>
  </r>
  <r>
    <n v="1403"/>
    <s v="Sawakasa 2"/>
    <s v="Sawakasa 2"/>
    <x v="54"/>
    <x v="1"/>
    <n v="9"/>
    <n v="4"/>
    <s v="Central"/>
  </r>
  <r>
    <n v="1403"/>
    <s v="Waivou Vil"/>
    <s v="Waivou Vil"/>
    <x v="54"/>
    <x v="1"/>
    <n v="3"/>
    <n v="10"/>
    <s v="Central"/>
  </r>
  <r>
    <n v="1404"/>
    <s v="Namau Setl"/>
    <s v="Namau Setl"/>
    <x v="55"/>
    <x v="1"/>
    <n v="8"/>
    <n v="20"/>
    <s v="Central"/>
  </r>
  <r>
    <n v="1404"/>
    <s v="Matacula Vil"/>
    <s v="Matacula Vil"/>
    <x v="56"/>
    <x v="1"/>
    <n v="5"/>
    <n v="7"/>
    <s v="Central"/>
  </r>
  <r>
    <n v="1404"/>
    <s v="Wainikavula Setl"/>
    <s v="Wainikavula Setl"/>
    <x v="56"/>
    <x v="1"/>
    <n v="6"/>
    <n v="4"/>
    <s v="Central"/>
  </r>
  <r>
    <n v="1404"/>
    <s v="Naivuruvuru Vil"/>
    <s v="Naivuruvuru Vil"/>
    <x v="57"/>
    <x v="1"/>
    <n v="3"/>
    <n v="20"/>
    <s v="Central"/>
  </r>
  <r>
    <n v="1404"/>
    <s v="Naloto Vil "/>
    <s v="Naloto Vil "/>
    <x v="57"/>
    <x v="1"/>
    <n v="6"/>
    <n v="13"/>
    <s v="Central"/>
  </r>
  <r>
    <n v="1404"/>
    <s v="Namoli Vil"/>
    <s v="Namoli Vil"/>
    <x v="57"/>
    <x v="1"/>
    <n v="1"/>
    <n v="1"/>
    <s v="Central"/>
  </r>
  <r>
    <n v="1404"/>
    <s v="Navunimono Vil"/>
    <s v="Navunimono Vil"/>
    <x v="57"/>
    <x v="1"/>
    <n v="3"/>
    <n v="10"/>
    <s v="Central"/>
  </r>
  <r>
    <n v="1404"/>
    <s v="Sawa Vil"/>
    <s v="Sawa Vil"/>
    <x v="57"/>
    <x v="1"/>
    <n v="8"/>
    <m/>
    <s v="Central"/>
  </r>
  <r>
    <n v="1404"/>
    <s v="Ucunivanua Vil"/>
    <s v="Ucunivanua Vil"/>
    <x v="57"/>
    <x v="1"/>
    <m/>
    <n v="18"/>
    <s v="Central"/>
  </r>
  <r>
    <n v="1404"/>
    <s v="Uliloli Vil"/>
    <s v="Uliloli Vil"/>
    <x v="57"/>
    <x v="1"/>
    <n v="1"/>
    <n v="6"/>
    <s v="Central"/>
  </r>
  <r>
    <n v="1405"/>
    <s v="Nasau Village"/>
    <s v="Nasau Village"/>
    <x v="36"/>
    <x v="6"/>
    <n v="18"/>
    <n v="3"/>
    <s v="Western"/>
  </r>
  <r>
    <n v="602"/>
    <m/>
    <m/>
    <x v="58"/>
    <x v="4"/>
    <n v="10"/>
    <n v="13"/>
    <s v="Eastern"/>
  </r>
  <r>
    <n v="604"/>
    <m/>
    <m/>
    <x v="59"/>
    <x v="4"/>
    <n v="14"/>
    <n v="20"/>
    <s v="Eastern"/>
  </r>
  <r>
    <n v="508"/>
    <s v="Mualevu"/>
    <s v="Mualevu"/>
    <x v="60"/>
    <x v="7"/>
    <n v="26"/>
    <n v="7"/>
    <s v="Eastern"/>
  </r>
  <r>
    <n v="508"/>
    <s v="Mavana"/>
    <s v="Mavana"/>
    <x v="60"/>
    <x v="7"/>
    <n v="35"/>
    <n v="40"/>
    <s v="Eastern"/>
  </r>
  <r>
    <n v="508"/>
    <s v="Boitaci"/>
    <s v="Boitaci"/>
    <x v="60"/>
    <x v="7"/>
    <n v="18"/>
    <n v="6"/>
    <s v="Eastern"/>
  </r>
  <r>
    <n v="508"/>
    <s v="Muamua"/>
    <s v="Muamua"/>
    <x v="60"/>
    <x v="7"/>
    <n v="23"/>
    <s v="-"/>
    <s v="Eastern"/>
  </r>
  <r>
    <n v="508"/>
    <s v="Malaka"/>
    <s v="Malaka"/>
    <x v="60"/>
    <x v="7"/>
    <n v="18"/>
    <s v="-"/>
    <s v="Eastern"/>
  </r>
  <r>
    <n v="508"/>
    <s v="Cikobia"/>
    <s v="Cikobia"/>
    <x v="60"/>
    <x v="7"/>
    <n v="13"/>
    <n v="9"/>
    <s v="Eastern"/>
  </r>
  <r>
    <n v="508"/>
    <s v="Avea"/>
    <s v="Avea"/>
    <x v="60"/>
    <x v="7"/>
    <n v="29"/>
    <n v="8"/>
    <s v="Eastern"/>
  </r>
  <r>
    <n v="508"/>
    <s v="Daliconi"/>
    <s v="Daliconi"/>
    <x v="60"/>
    <x v="7"/>
    <n v="26"/>
    <n v="10"/>
    <s v="Eastern"/>
  </r>
</pivotCacheRecords>
</file>

<file path=xl/pivotCache/pivotCacheRecords2.xml><?xml version="1.0" encoding="utf-8"?>
<pivotCacheRecords xmlns="http://schemas.openxmlformats.org/spreadsheetml/2006/main" xmlns:r="http://schemas.openxmlformats.org/officeDocument/2006/relationships" count="87">
  <r>
    <x v="0"/>
    <x v="0"/>
    <x v="0"/>
    <n v="26586"/>
    <n v="27497.899799999999"/>
    <n v="946"/>
    <n v="5850.6169787234039"/>
    <n v="5"/>
    <n v="11"/>
  </r>
  <r>
    <x v="0"/>
    <x v="1"/>
    <x v="1"/>
    <n v="1125"/>
    <n v="1163.5875000000001"/>
    <n v="838"/>
    <n v="247.57180851063831"/>
    <n v="0"/>
    <n v="0"/>
  </r>
  <r>
    <x v="0"/>
    <x v="1"/>
    <x v="2"/>
    <n v="20529"/>
    <n v="21233.144700000001"/>
    <n v="859"/>
    <n v="4517.690361702128"/>
    <n v="0"/>
    <n v="0"/>
  </r>
  <r>
    <x v="0"/>
    <x v="2"/>
    <x v="3"/>
    <n v="4697"/>
    <n v="4858.1071000000002"/>
    <n v="549"/>
    <n v="1033.6398085106382"/>
    <n v="0"/>
    <n v="0"/>
  </r>
  <r>
    <x v="0"/>
    <x v="2"/>
    <x v="4"/>
    <n v="3836"/>
    <n v="3967.5747999999999"/>
    <n v="154"/>
    <n v="844.1648510638297"/>
    <n v="0"/>
    <n v="0"/>
  </r>
  <r>
    <x v="0"/>
    <x v="2"/>
    <x v="5"/>
    <n v="144526"/>
    <n v="149483.24179999999"/>
    <n v="33"/>
    <n v="31804.945063829782"/>
    <n v="5"/>
    <n v="16"/>
  </r>
  <r>
    <x v="0"/>
    <x v="0"/>
    <x v="6"/>
    <n v="9226"/>
    <n v="9542.4518000000007"/>
    <n v="1844"/>
    <n v="2030.3088936170213"/>
    <n v="0"/>
    <n v="0"/>
  </r>
  <r>
    <x v="0"/>
    <x v="3"/>
    <x v="7"/>
    <n v="964"/>
    <n v="997.0652"/>
    <n v="78"/>
    <n v="212.14153191489362"/>
    <n v="0"/>
    <n v="0"/>
  </r>
  <r>
    <x v="0"/>
    <x v="1"/>
    <x v="8"/>
    <n v="2656"/>
    <n v="2747.1008000000002"/>
    <n v="11918"/>
    <n v="584.48953191489363"/>
    <n v="0"/>
    <n v="0"/>
  </r>
  <r>
    <x v="0"/>
    <x v="4"/>
    <x v="9"/>
    <n v="3636"/>
    <n v="3760.7148000000002"/>
    <n v="1984"/>
    <n v="800.15208510638297"/>
    <n v="0"/>
    <n v="0"/>
  </r>
  <r>
    <x v="0"/>
    <x v="1"/>
    <x v="10"/>
    <n v="7804"/>
    <n v="8071.6772000000001"/>
    <n v="1104"/>
    <n v="1717.3781276595744"/>
    <n v="0"/>
    <n v="0"/>
  </r>
  <r>
    <x v="0"/>
    <x v="0"/>
    <x v="11"/>
    <n v="6578"/>
    <n v="6803.6253999999999"/>
    <n v="903"/>
    <n v="1447.5798723404255"/>
    <n v="118"/>
    <n v="219"/>
  </r>
  <r>
    <x v="0"/>
    <x v="4"/>
    <x v="12"/>
    <n v="14613"/>
    <n v="15114.225899999999"/>
    <n v="770"/>
    <n v="3215.7927446808508"/>
    <n v="0"/>
    <n v="0"/>
  </r>
  <r>
    <x v="0"/>
    <x v="1"/>
    <x v="13"/>
    <n v="68673"/>
    <n v="71028.483900000007"/>
    <n v="9543"/>
    <n v="15112.443382978725"/>
    <n v="0"/>
    <n v="0"/>
  </r>
  <r>
    <x v="0"/>
    <x v="3"/>
    <x v="14"/>
    <n v="3607"/>
    <n v="3730.7201"/>
    <n v="929"/>
    <n v="793.77023404255317"/>
    <n v="0"/>
    <n v="0"/>
  </r>
  <r>
    <x v="0"/>
    <x v="0"/>
    <x v="15"/>
    <n v="9581"/>
    <n v="9909.6283000000003"/>
    <n v="880"/>
    <n v="2108.4315531914895"/>
    <n v="41"/>
    <n v="99"/>
  </r>
  <r>
    <x v="0"/>
    <x v="2"/>
    <x v="16"/>
    <n v="3760"/>
    <n v="3888.9679999999998"/>
    <n v="3205"/>
    <n v="827.43999999999994"/>
    <n v="0"/>
    <n v="0"/>
  </r>
  <r>
    <x v="0"/>
    <x v="0"/>
    <x v="17"/>
    <n v="3721"/>
    <n v="3848.6302999999998"/>
    <n v="976"/>
    <n v="818.85751063829775"/>
    <n v="18"/>
    <n v="3"/>
  </r>
  <r>
    <x v="0"/>
    <x v="3"/>
    <x v="18"/>
    <n v="2327"/>
    <n v="2406.8161"/>
    <n v="5058"/>
    <n v="512.08853191489357"/>
    <n v="0"/>
    <n v="0"/>
  </r>
  <r>
    <x v="0"/>
    <x v="2"/>
    <x v="19"/>
    <n v="3941"/>
    <n v="4076.1763000000001"/>
    <n v="217"/>
    <n v="867.27155319148937"/>
    <n v="0"/>
    <n v="0"/>
  </r>
  <r>
    <x v="1"/>
    <x v="5"/>
    <x v="20"/>
    <n v="483"/>
    <n v="499.56689999999998"/>
    <n v="0"/>
    <n v="106.29082978723403"/>
    <n v="18"/>
    <n v="15"/>
  </r>
  <r>
    <x v="1"/>
    <x v="6"/>
    <x v="21"/>
    <n v="1024"/>
    <n v="1059.1232"/>
    <n v="182"/>
    <n v="225.34536170212766"/>
    <n v="0"/>
    <n v="0"/>
  </r>
  <r>
    <x v="1"/>
    <x v="5"/>
    <x v="22"/>
    <n v="2385"/>
    <n v="2466.8054999999999"/>
    <n v="1105"/>
    <n v="524.85223404255316"/>
    <n v="10"/>
    <n v="13"/>
  </r>
  <r>
    <x v="1"/>
    <x v="6"/>
    <x v="23"/>
    <n v="873"/>
    <n v="902.94389999999999"/>
    <n v="1958"/>
    <n v="192.11572340425531"/>
    <n v="0"/>
    <n v="0"/>
  </r>
  <r>
    <x v="1"/>
    <x v="5"/>
    <x v="24"/>
    <n v="3449"/>
    <n v="3567.3006999999998"/>
    <n v="777"/>
    <n v="759.00014893617015"/>
    <n v="788"/>
    <n v="234"/>
  </r>
  <r>
    <x v="1"/>
    <x v="6"/>
    <x v="25"/>
    <n v="1751"/>
    <n v="1811.0592999999999"/>
    <n v="483"/>
    <n v="385.33176595744675"/>
    <n v="0"/>
    <n v="0"/>
  </r>
  <r>
    <x v="1"/>
    <x v="6"/>
    <x v="26"/>
    <n v="230"/>
    <n v="237.88900000000001"/>
    <n v="56"/>
    <n v="50.614680851063831"/>
    <n v="0"/>
    <n v="0"/>
  </r>
  <r>
    <x v="1"/>
    <x v="5"/>
    <x v="27"/>
    <n v="319"/>
    <n v="329.94170000000003"/>
    <n v="208"/>
    <n v="70.200361702127665"/>
    <n v="0"/>
    <n v="0"/>
  </r>
  <r>
    <x v="1"/>
    <x v="6"/>
    <x v="28"/>
    <n v="945"/>
    <n v="977.4135"/>
    <n v="160"/>
    <n v="207.96031914893615"/>
    <n v="0"/>
    <n v="0"/>
  </r>
  <r>
    <x v="1"/>
    <x v="6"/>
    <x v="29"/>
    <n v="672"/>
    <n v="695.04960000000005"/>
    <n v="287"/>
    <n v="147.8828936170213"/>
    <n v="0"/>
    <n v="0"/>
  </r>
  <r>
    <x v="1"/>
    <x v="6"/>
    <x v="30"/>
    <n v="1384"/>
    <n v="1431.4712"/>
    <n v="102"/>
    <n v="304.56834042553191"/>
    <n v="0"/>
    <n v="0"/>
  </r>
  <r>
    <x v="1"/>
    <x v="6"/>
    <x v="31"/>
    <n v="469"/>
    <n v="485.08670000000001"/>
    <n v="234"/>
    <n v="103.20993617021276"/>
    <n v="0"/>
    <n v="0"/>
  </r>
  <r>
    <x v="1"/>
    <x v="6"/>
    <x v="32"/>
    <n v="1033"/>
    <n v="1068.4319"/>
    <n v="512"/>
    <n v="227.32593617021277"/>
    <n v="188"/>
    <n v="80"/>
  </r>
  <r>
    <x v="1"/>
    <x v="7"/>
    <x v="33"/>
    <n v="2257"/>
    <n v="2334.4151000000002"/>
    <n v="379"/>
    <n v="496.68406382978725"/>
    <n v="0"/>
    <n v="0"/>
  </r>
  <r>
    <x v="1"/>
    <x v="7"/>
    <x v="34"/>
    <n v="1722"/>
    <n v="1781.0645999999999"/>
    <n v="131"/>
    <n v="378.94991489361701"/>
    <n v="0"/>
    <n v="0"/>
  </r>
  <r>
    <x v="1"/>
    <x v="5"/>
    <x v="35"/>
    <n v="602"/>
    <n v="622.64859999999999"/>
    <n v="87"/>
    <n v="132.47842553191489"/>
    <n v="14"/>
    <n v="20"/>
  </r>
  <r>
    <x v="1"/>
    <x v="7"/>
    <x v="36"/>
    <n v="2148"/>
    <n v="2221.6763999999998"/>
    <n v="150"/>
    <n v="472.69710638297869"/>
    <n v="0"/>
    <n v="0"/>
  </r>
  <r>
    <x v="1"/>
    <x v="6"/>
    <x v="37"/>
    <n v="338"/>
    <n v="349.59339999999997"/>
    <n v="162"/>
    <n v="74.381574468085091"/>
    <n v="0"/>
    <n v="0"/>
  </r>
  <r>
    <x v="1"/>
    <x v="6"/>
    <x v="38"/>
    <n v="154"/>
    <n v="159.28219999999999"/>
    <n v="2541"/>
    <n v="33.889829787234042"/>
    <n v="0"/>
    <n v="0"/>
  </r>
  <r>
    <x v="1"/>
    <x v="6"/>
    <x v="39"/>
    <n v="719"/>
    <n v="743.6617"/>
    <n v="65"/>
    <n v="158.22589361702126"/>
    <n v="0"/>
    <n v="0"/>
  </r>
  <r>
    <x v="1"/>
    <x v="5"/>
    <x v="40"/>
    <n v="9223"/>
    <n v="9539.3489000000009"/>
    <n v="64"/>
    <n v="2029.6487021276596"/>
    <n v="0"/>
    <n v="0"/>
  </r>
  <r>
    <x v="1"/>
    <x v="7"/>
    <x v="41"/>
    <n v="4040"/>
    <n v="4178.5720000000001"/>
    <n v="1451"/>
    <n v="889.05787234042555"/>
    <n v="0"/>
    <n v="0"/>
  </r>
  <r>
    <x v="1"/>
    <x v="6"/>
    <x v="42"/>
    <n v="705"/>
    <n v="729.18150000000003"/>
    <n v="1201"/>
    <n v="155.14500000000001"/>
    <n v="0"/>
    <n v="0"/>
  </r>
  <r>
    <x v="1"/>
    <x v="6"/>
    <x v="43"/>
    <n v="386"/>
    <n v="399.2398"/>
    <n v="588"/>
    <n v="84.944638297872331"/>
    <n v="0"/>
    <n v="0"/>
  </r>
  <r>
    <x v="2"/>
    <x v="8"/>
    <x v="44"/>
    <n v="5780"/>
    <n v="5978.2539999999999"/>
    <n v="28550"/>
    <n v="1271.9689361702126"/>
    <n v="14"/>
    <n v="46"/>
  </r>
  <r>
    <x v="2"/>
    <x v="9"/>
    <x v="45"/>
    <n v="12798"/>
    <n v="13236.9714"/>
    <n v="1757"/>
    <n v="2816.3768936170213"/>
    <n v="762"/>
    <n v="864"/>
  </r>
  <r>
    <x v="2"/>
    <x v="10"/>
    <x v="46"/>
    <n v="104"/>
    <n v="107.5672"/>
    <n v="605"/>
    <n v="22.886638297872338"/>
    <n v="0"/>
    <n v="0"/>
  </r>
  <r>
    <x v="2"/>
    <x v="10"/>
    <x v="47"/>
    <n v="2115"/>
    <n v="2187.5445"/>
    <n v="1538"/>
    <n v="465.435"/>
    <n v="0"/>
    <n v="0"/>
  </r>
  <r>
    <x v="2"/>
    <x v="11"/>
    <x v="48"/>
    <n v="116"/>
    <n v="119.97880000000001"/>
    <n v="3067"/>
    <n v="25.527404255319148"/>
    <n v="0"/>
    <n v="0"/>
  </r>
  <r>
    <x v="2"/>
    <x v="11"/>
    <x v="49"/>
    <n v="740"/>
    <n v="765.38199999999995"/>
    <n v="18637"/>
    <n v="162.84723404255317"/>
    <n v="0"/>
    <n v="0"/>
  </r>
  <r>
    <x v="2"/>
    <x v="11"/>
    <x v="50"/>
    <n v="257"/>
    <n v="265.81509999999997"/>
    <n v="680"/>
    <n v="56.556404255319144"/>
    <n v="0"/>
    <n v="0"/>
  </r>
  <r>
    <x v="2"/>
    <x v="10"/>
    <x v="51"/>
    <n v="54448"/>
    <n v="56315.566400000003"/>
    <n v="806"/>
    <n v="11982.035404255319"/>
    <n v="49"/>
    <n v="250"/>
  </r>
  <r>
    <x v="2"/>
    <x v="10"/>
    <x v="52"/>
    <n v="9727"/>
    <n v="10060.6361"/>
    <n v="704"/>
    <n v="2140.5608723404252"/>
    <n v="0"/>
    <n v="0"/>
  </r>
  <r>
    <x v="2"/>
    <x v="11"/>
    <x v="53"/>
    <n v="241"/>
    <n v="249.2663"/>
    <n v="45"/>
    <n v="53.035382978723405"/>
    <n v="0"/>
    <n v="0"/>
  </r>
  <r>
    <x v="2"/>
    <x v="9"/>
    <x v="54"/>
    <n v="11977"/>
    <n v="12387.811100000001"/>
    <n v="1297"/>
    <n v="2635.7044893617021"/>
    <n v="348"/>
    <n v="1204"/>
  </r>
  <r>
    <x v="2"/>
    <x v="11"/>
    <x v="55"/>
    <n v="281"/>
    <n v="290.63830000000002"/>
    <n v="55"/>
    <n v="61.837936170212764"/>
    <n v="0"/>
    <n v="0"/>
  </r>
  <r>
    <x v="2"/>
    <x v="11"/>
    <x v="56"/>
    <n v="222"/>
    <n v="229.6146"/>
    <n v="52"/>
    <n v="48.854170212765958"/>
    <n v="0"/>
    <n v="0"/>
  </r>
  <r>
    <x v="2"/>
    <x v="11"/>
    <x v="57"/>
    <n v="145"/>
    <n v="149.9735"/>
    <n v="28"/>
    <n v="31.909255319148937"/>
    <n v="0"/>
    <n v="0"/>
  </r>
  <r>
    <x v="2"/>
    <x v="9"/>
    <x v="58"/>
    <n v="2655"/>
    <n v="2746.0664999999999"/>
    <n v="525"/>
    <n v="584.26946808510638"/>
    <n v="26"/>
    <n v="105"/>
  </r>
  <r>
    <x v="2"/>
    <x v="9"/>
    <x v="59"/>
    <n v="2583"/>
    <n v="2671.5969"/>
    <n v="933"/>
    <n v="568.42487234042551"/>
    <n v="0"/>
    <n v="0"/>
  </r>
  <r>
    <x v="2"/>
    <x v="10"/>
    <x v="60"/>
    <n v="6047"/>
    <n v="6254.4120999999996"/>
    <n v="1230"/>
    <n v="1330.7259787234041"/>
    <n v="0"/>
    <n v="0"/>
  </r>
  <r>
    <x v="2"/>
    <x v="9"/>
    <x v="61"/>
    <n v="3428"/>
    <n v="3545.5803999999998"/>
    <n v="632"/>
    <n v="754.37880851063824"/>
    <n v="11"/>
    <n v="46"/>
  </r>
  <r>
    <x v="2"/>
    <x v="9"/>
    <x v="62"/>
    <n v="4687"/>
    <n v="4847.7641000000003"/>
    <n v="11437"/>
    <n v="1031.4391702127659"/>
    <n v="3"/>
    <n v="38"/>
  </r>
  <r>
    <x v="2"/>
    <x v="8"/>
    <x v="63"/>
    <n v="4571"/>
    <n v="4727.7852999999996"/>
    <n v="1083"/>
    <n v="1005.9117659574466"/>
    <n v="162"/>
    <n v="327"/>
  </r>
  <r>
    <x v="2"/>
    <x v="9"/>
    <x v="64"/>
    <n v="6316"/>
    <n v="6532.6387999999997"/>
    <n v="2493"/>
    <n v="1389.92314893617"/>
    <n v="0"/>
    <n v="0"/>
  </r>
  <r>
    <x v="2"/>
    <x v="9"/>
    <x v="65"/>
    <n v="4900"/>
    <n v="5068.07"/>
    <n v="1401"/>
    <n v="1078.3127659574468"/>
    <n v="122"/>
    <n v="215"/>
  </r>
  <r>
    <x v="2"/>
    <x v="8"/>
    <x v="66"/>
    <n v="3825"/>
    <n v="3956.1974999999998"/>
    <n v="19008"/>
    <n v="841.74414893617018"/>
    <n v="128"/>
    <n v="374"/>
  </r>
  <r>
    <x v="3"/>
    <x v="12"/>
    <x v="67"/>
    <n v="43691"/>
    <n v="45189.601300000002"/>
    <n v="5350"/>
    <n v="9614.808787234042"/>
    <n v="642"/>
    <n v="2092"/>
  </r>
  <r>
    <x v="3"/>
    <x v="13"/>
    <x v="68"/>
    <n v="8175"/>
    <n v="8455.4025000000001"/>
    <n v="266"/>
    <n v="1799.0218085106383"/>
    <n v="0"/>
    <n v="0"/>
  </r>
  <r>
    <x v="3"/>
    <x v="13"/>
    <x v="69"/>
    <n v="7296"/>
    <n v="7546.2528000000002"/>
    <n v="691"/>
    <n v="1605.5857021276595"/>
    <n v="0"/>
    <n v="0"/>
  </r>
  <r>
    <x v="3"/>
    <x v="12"/>
    <x v="70"/>
    <n v="5919"/>
    <n v="6122.0217000000002"/>
    <n v="364"/>
    <n v="1302.5578085106383"/>
    <n v="0"/>
    <n v="0"/>
  </r>
  <r>
    <x v="3"/>
    <x v="13"/>
    <x v="71"/>
    <n v="2798"/>
    <n v="2893.9713999999999"/>
    <n v="69"/>
    <n v="615.73859574468077"/>
    <n v="0"/>
    <n v="0"/>
  </r>
  <r>
    <x v="3"/>
    <x v="13"/>
    <x v="72"/>
    <n v="15994"/>
    <n v="16542.5942"/>
    <n v="226"/>
    <n v="3519.7008936170209"/>
    <n v="0"/>
    <n v="0"/>
  </r>
  <r>
    <x v="3"/>
    <x v="12"/>
    <x v="73"/>
    <n v="51724"/>
    <n v="53498.133199999997"/>
    <n v="480"/>
    <n v="11382.581531914893"/>
    <n v="0"/>
    <n v="0"/>
  </r>
  <r>
    <x v="3"/>
    <x v="14"/>
    <x v="74"/>
    <n v="4199"/>
    <n v="4343.0257000000001"/>
    <n v="865"/>
    <n v="924.0480212765957"/>
    <n v="336"/>
    <n v="140"/>
  </r>
  <r>
    <x v="3"/>
    <x v="14"/>
    <x v="75"/>
    <n v="4259"/>
    <n v="4405.0837000000001"/>
    <n v="148"/>
    <n v="937.2518510638298"/>
    <n v="747"/>
    <n v="200"/>
  </r>
  <r>
    <x v="3"/>
    <x v="13"/>
    <x v="76"/>
    <n v="13126"/>
    <n v="13576.221799999999"/>
    <n v="2629"/>
    <n v="2888.5578297872339"/>
    <n v="0"/>
    <n v="0"/>
  </r>
  <r>
    <x v="3"/>
    <x v="12"/>
    <x v="77"/>
    <n v="2868"/>
    <n v="2966.3724000000002"/>
    <n v="26"/>
    <n v="631.14306382978725"/>
    <n v="15"/>
    <n v="16"/>
  </r>
  <r>
    <x v="3"/>
    <x v="13"/>
    <x v="78"/>
    <n v="5428"/>
    <n v="5614.1804000000002"/>
    <n v="479"/>
    <n v="1194.5064680851065"/>
    <n v="0"/>
    <n v="0"/>
  </r>
  <r>
    <x v="3"/>
    <x v="12"/>
    <x v="79"/>
    <n v="11927"/>
    <n v="12336.096100000001"/>
    <n v="22"/>
    <n v="2624.7012978723405"/>
    <n v="0"/>
    <n v="0"/>
  </r>
  <r>
    <x v="3"/>
    <x v="14"/>
    <x v="80"/>
    <n v="14457"/>
    <n v="14952.875099999999"/>
    <n v="548"/>
    <n v="3181.4627872340425"/>
    <n v="517"/>
    <n v="391"/>
  </r>
  <r>
    <x v="3"/>
    <x v="13"/>
    <x v="81"/>
    <n v="4663"/>
    <n v="4822.9408999999996"/>
    <n v="720"/>
    <n v="1026.1576382978722"/>
    <n v="0"/>
    <n v="0"/>
  </r>
  <r>
    <x v="3"/>
    <x v="14"/>
    <x v="82"/>
    <n v="6549"/>
    <n v="6773.6306999999997"/>
    <n v="973"/>
    <n v="1441.1980212765957"/>
    <n v="937"/>
    <n v="484"/>
  </r>
  <r>
    <x v="3"/>
    <x v="12"/>
    <x v="83"/>
    <n v="23626"/>
    <n v="24436.371800000001"/>
    <n v="1699"/>
    <n v="5199.2280425531917"/>
    <n v="824"/>
    <n v="2600"/>
  </r>
  <r>
    <x v="3"/>
    <x v="13"/>
    <x v="84"/>
    <n v="907"/>
    <n v="938.11009999999999"/>
    <n v="3363"/>
    <n v="199.59789361702127"/>
    <n v="0"/>
    <n v="0"/>
  </r>
  <r>
    <x v="3"/>
    <x v="12"/>
    <x v="85"/>
    <n v="89381"/>
    <n v="92446.768299999996"/>
    <n v="2740"/>
    <n v="19669.525170212764"/>
    <n v="338"/>
    <n v="1006"/>
  </r>
  <r>
    <x v="3"/>
    <x v="12"/>
    <x v="86"/>
    <n v="2624"/>
    <n v="2714.0032000000001"/>
    <n v="531"/>
    <n v="577.44748936170208"/>
    <n v="69"/>
    <n v="12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compact="0" compactData="0" multipleFieldFilters="0">
  <location ref="A3:D73" firstHeaderRow="0" firstDataRow="1" firstDataCol="2"/>
  <pivotFields count="8">
    <pivotField compact="0" outline="0" showAll="0"/>
    <pivotField compact="0" outline="0" showAll="0"/>
    <pivotField compact="0" outline="0" showAll="0"/>
    <pivotField axis="axisRow" compact="0" outline="0" showAll="0">
      <items count="62">
        <item x="0"/>
        <item x="28"/>
        <item x="8"/>
        <item x="32"/>
        <item x="33"/>
        <item x="17"/>
        <item x="11"/>
        <item x="58"/>
        <item x="22"/>
        <item x="29"/>
        <item x="26"/>
        <item x="12"/>
        <item x="4"/>
        <item x="37"/>
        <item x="9"/>
        <item x="60"/>
        <item x="38"/>
        <item x="39"/>
        <item x="14"/>
        <item x="46"/>
        <item x="59"/>
        <item x="31"/>
        <item x="34"/>
        <item x="35"/>
        <item x="47"/>
        <item x="40"/>
        <item x="55"/>
        <item x="56"/>
        <item x="51"/>
        <item x="53"/>
        <item x="48"/>
        <item x="41"/>
        <item x="19"/>
        <item x="24"/>
        <item x="52"/>
        <item x="10"/>
        <item x="20"/>
        <item x="1"/>
        <item x="36"/>
        <item x="42"/>
        <item x="21"/>
        <item x="43"/>
        <item x="23"/>
        <item x="44"/>
        <item x="45"/>
        <item x="49"/>
        <item x="54"/>
        <item x="15"/>
        <item x="2"/>
        <item x="18"/>
        <item x="3"/>
        <item x="50"/>
        <item x="25"/>
        <item x="27"/>
        <item x="57"/>
        <item x="5"/>
        <item x="13"/>
        <item x="30"/>
        <item x="16"/>
        <item x="6"/>
        <item x="7"/>
        <item t="default"/>
      </items>
    </pivotField>
    <pivotField axis="axisRow" compact="0" outline="0" showAll="0">
      <items count="9">
        <item x="0"/>
        <item x="2"/>
        <item x="3"/>
        <item x="7"/>
        <item x="4"/>
        <item x="5"/>
        <item x="6"/>
        <item x="1"/>
        <item t="default"/>
      </items>
    </pivotField>
    <pivotField dataField="1" compact="0" outline="0" showAll="0"/>
    <pivotField dataField="1" compact="0" outline="0" showAll="0"/>
    <pivotField compact="0" outline="0" showAll="0"/>
  </pivotFields>
  <rowFields count="2">
    <field x="4"/>
    <field x="3"/>
  </rowFields>
  <rowItems count="70">
    <i>
      <x/>
      <x/>
    </i>
    <i r="1">
      <x v="12"/>
    </i>
    <i r="1">
      <x v="37"/>
    </i>
    <i r="1">
      <x v="50"/>
    </i>
    <i r="1">
      <x v="55"/>
    </i>
    <i r="1">
      <x v="59"/>
    </i>
    <i r="1">
      <x v="60"/>
    </i>
    <i t="default">
      <x/>
    </i>
    <i>
      <x v="1"/>
      <x v="2"/>
    </i>
    <i r="1">
      <x v="6"/>
    </i>
    <i r="1">
      <x v="11"/>
    </i>
    <i r="1">
      <x v="14"/>
    </i>
    <i r="1">
      <x v="18"/>
    </i>
    <i r="1">
      <x v="35"/>
    </i>
    <i r="1">
      <x v="47"/>
    </i>
    <i r="1">
      <x v="56"/>
    </i>
    <i r="1">
      <x v="58"/>
    </i>
    <i t="default">
      <x v="1"/>
    </i>
    <i>
      <x v="2"/>
      <x v="5"/>
    </i>
    <i r="1">
      <x v="8"/>
    </i>
    <i r="1">
      <x v="10"/>
    </i>
    <i r="1">
      <x v="32"/>
    </i>
    <i r="1">
      <x v="33"/>
    </i>
    <i r="1">
      <x v="36"/>
    </i>
    <i r="1">
      <x v="40"/>
    </i>
    <i r="1">
      <x v="42"/>
    </i>
    <i r="1">
      <x v="49"/>
    </i>
    <i r="1">
      <x v="52"/>
    </i>
    <i r="1">
      <x v="53"/>
    </i>
    <i r="1">
      <x v="57"/>
    </i>
    <i t="default">
      <x v="2"/>
    </i>
    <i>
      <x v="3"/>
      <x v="15"/>
    </i>
    <i t="default">
      <x v="3"/>
    </i>
    <i>
      <x v="4"/>
      <x v="1"/>
    </i>
    <i r="1">
      <x v="7"/>
    </i>
    <i r="1">
      <x v="9"/>
    </i>
    <i r="1">
      <x v="20"/>
    </i>
    <i t="default">
      <x v="4"/>
    </i>
    <i>
      <x v="5"/>
      <x v="21"/>
    </i>
    <i t="default">
      <x v="5"/>
    </i>
    <i>
      <x v="6"/>
      <x v="3"/>
    </i>
    <i r="1">
      <x v="4"/>
    </i>
    <i r="1">
      <x v="13"/>
    </i>
    <i r="1">
      <x v="16"/>
    </i>
    <i r="1">
      <x v="17"/>
    </i>
    <i r="1">
      <x v="19"/>
    </i>
    <i r="1">
      <x v="22"/>
    </i>
    <i r="1">
      <x v="23"/>
    </i>
    <i r="1">
      <x v="24"/>
    </i>
    <i r="1">
      <x v="25"/>
    </i>
    <i r="1">
      <x v="30"/>
    </i>
    <i r="1">
      <x v="31"/>
    </i>
    <i r="1">
      <x v="38"/>
    </i>
    <i r="1">
      <x v="39"/>
    </i>
    <i r="1">
      <x v="41"/>
    </i>
    <i r="1">
      <x v="43"/>
    </i>
    <i r="1">
      <x v="44"/>
    </i>
    <i r="1">
      <x v="45"/>
    </i>
    <i r="1">
      <x v="51"/>
    </i>
    <i t="default">
      <x v="6"/>
    </i>
    <i>
      <x v="7"/>
      <x v="26"/>
    </i>
    <i r="1">
      <x v="27"/>
    </i>
    <i r="1">
      <x v="28"/>
    </i>
    <i r="1">
      <x v="29"/>
    </i>
    <i r="1">
      <x v="34"/>
    </i>
    <i r="1">
      <x v="46"/>
    </i>
    <i r="1">
      <x v="48"/>
    </i>
    <i r="1">
      <x v="54"/>
    </i>
    <i t="default">
      <x v="7"/>
    </i>
    <i t="grand">
      <x/>
    </i>
  </rowItems>
  <colFields count="1">
    <field x="-2"/>
  </colFields>
  <colItems count="2">
    <i>
      <x/>
    </i>
    <i i="1">
      <x v="1"/>
    </i>
  </colItems>
  <dataFields count="2">
    <dataField name="Sum of COMPLETELY" fld="5" baseField="4" baseItem="0"/>
    <dataField name="Sum of PARTLY" fld="6" baseField="4"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5" minRefreshableVersion="3" useAutoFormatting="1" rowGrandTotals="0" colGrandTotals="0" itemPrintTitles="1" createdVersion="5" indent="0" compact="0" compactData="0" multipleFieldFilters="0" fieldListSortAscending="1">
  <location ref="A3:C105" firstHeaderRow="1" firstDataRow="1" firstDataCol="3"/>
  <pivotFields count="9">
    <pivotField axis="axisRow" compact="0" outline="0" showAll="0" insertBlankRow="1" defaultSubtotal="0">
      <items count="4">
        <item x="0"/>
        <item x="1"/>
        <item x="2"/>
        <item x="3"/>
      </items>
    </pivotField>
    <pivotField axis="axisRow" compact="0" outline="0" showAll="0" insertBlankRow="1" defaultSubtotal="0">
      <items count="15">
        <item x="12"/>
        <item x="8"/>
        <item x="9"/>
        <item x="7"/>
        <item x="6"/>
        <item x="5"/>
        <item x="10"/>
        <item x="13"/>
        <item x="2"/>
        <item x="3"/>
        <item x="14"/>
        <item x="1"/>
        <item x="11"/>
        <item x="4"/>
        <item x="0"/>
      </items>
    </pivotField>
    <pivotField axis="axisRow" compact="0" outline="0" showAll="0" insertBlankRow="1" defaultSubtotal="0">
      <items count="87">
        <item x="67"/>
        <item x="68"/>
        <item x="20"/>
        <item x="0"/>
        <item x="1"/>
        <item x="44"/>
        <item x="45"/>
        <item x="21"/>
        <item x="46"/>
        <item x="69"/>
        <item x="47"/>
        <item x="22"/>
        <item x="48"/>
        <item x="49"/>
        <item x="50"/>
        <item x="23"/>
        <item x="24"/>
        <item x="51"/>
        <item x="25"/>
        <item x="2"/>
        <item x="26"/>
        <item x="27"/>
        <item x="3"/>
        <item x="28"/>
        <item x="52"/>
        <item x="70"/>
        <item x="53"/>
        <item x="71"/>
        <item x="72"/>
        <item x="4"/>
        <item x="29"/>
        <item x="30"/>
        <item x="31"/>
        <item x="32"/>
        <item x="33"/>
        <item x="34"/>
        <item x="73"/>
        <item x="35"/>
        <item x="5"/>
        <item x="36"/>
        <item x="6"/>
        <item x="74"/>
        <item x="75"/>
        <item x="7"/>
        <item x="54"/>
        <item x="76"/>
        <item x="77"/>
        <item x="78"/>
        <item x="79"/>
        <item x="37"/>
        <item x="55"/>
        <item x="8"/>
        <item x="9"/>
        <item x="56"/>
        <item x="38"/>
        <item x="39"/>
        <item x="40"/>
        <item x="57"/>
        <item x="58"/>
        <item x="80"/>
        <item x="10"/>
        <item x="81"/>
        <item x="82"/>
        <item x="59"/>
        <item x="60"/>
        <item x="11"/>
        <item x="12"/>
        <item x="13"/>
        <item x="83"/>
        <item x="41"/>
        <item x="42"/>
        <item x="61"/>
        <item x="84"/>
        <item x="62"/>
        <item x="14"/>
        <item x="15"/>
        <item x="85"/>
        <item x="43"/>
        <item x="63"/>
        <item x="64"/>
        <item x="16"/>
        <item x="17"/>
        <item x="65"/>
        <item x="18"/>
        <item x="19"/>
        <item x="66"/>
        <item x="86"/>
      </items>
    </pivotField>
    <pivotField compact="0" numFmtId="1" outline="0" showAll="0" insertBlankRow="1" defaultSubtotal="0"/>
    <pivotField compact="0" numFmtId="1" outline="0" showAll="0" insertBlankRow="1" defaultSubtotal="0"/>
    <pivotField compact="0" outline="0" showAll="0" insertBlankRow="1" defaultSubtotal="0"/>
    <pivotField compact="0" numFmtId="3" outline="0" showAll="0" insertBlankRow="1" defaultSubtotal="0"/>
    <pivotField compact="0" outline="0" showAll="0" insertBlankRow="1" defaultSubtotal="0"/>
    <pivotField compact="0" outline="0" showAll="0" insertBlankRow="1" defaultSubtotal="0"/>
  </pivotFields>
  <rowFields count="3">
    <field x="0"/>
    <field x="1"/>
    <field x="2"/>
  </rowFields>
  <rowItems count="102">
    <i>
      <x/>
      <x v="8"/>
      <x v="22"/>
    </i>
    <i r="2">
      <x v="29"/>
    </i>
    <i r="2">
      <x v="38"/>
    </i>
    <i r="2">
      <x v="80"/>
    </i>
    <i r="2">
      <x v="84"/>
    </i>
    <i t="blank" r="1">
      <x v="8"/>
    </i>
    <i r="1">
      <x v="9"/>
      <x v="43"/>
    </i>
    <i r="2">
      <x v="74"/>
    </i>
    <i r="2">
      <x v="83"/>
    </i>
    <i t="blank" r="1">
      <x v="9"/>
    </i>
    <i r="1">
      <x v="11"/>
      <x v="4"/>
    </i>
    <i r="2">
      <x v="19"/>
    </i>
    <i r="2">
      <x v="51"/>
    </i>
    <i r="2">
      <x v="60"/>
    </i>
    <i r="2">
      <x v="67"/>
    </i>
    <i t="blank" r="1">
      <x v="11"/>
    </i>
    <i r="1">
      <x v="13"/>
      <x v="52"/>
    </i>
    <i r="2">
      <x v="66"/>
    </i>
    <i t="blank" r="1">
      <x v="13"/>
    </i>
    <i r="1">
      <x v="14"/>
      <x v="3"/>
    </i>
    <i r="2">
      <x v="40"/>
    </i>
    <i r="2">
      <x v="65"/>
    </i>
    <i r="2">
      <x v="75"/>
    </i>
    <i r="2">
      <x v="81"/>
    </i>
    <i t="blank" r="1">
      <x v="14"/>
    </i>
    <i>
      <x v="1"/>
      <x v="3"/>
      <x v="34"/>
    </i>
    <i r="2">
      <x v="35"/>
    </i>
    <i r="2">
      <x v="39"/>
    </i>
    <i r="2">
      <x v="69"/>
    </i>
    <i t="blank" r="1">
      <x v="3"/>
    </i>
    <i r="1">
      <x v="4"/>
      <x v="7"/>
    </i>
    <i r="2">
      <x v="15"/>
    </i>
    <i r="2">
      <x v="18"/>
    </i>
    <i r="2">
      <x v="20"/>
    </i>
    <i r="2">
      <x v="23"/>
    </i>
    <i r="2">
      <x v="30"/>
    </i>
    <i r="2">
      <x v="31"/>
    </i>
    <i r="2">
      <x v="32"/>
    </i>
    <i r="2">
      <x v="33"/>
    </i>
    <i r="2">
      <x v="49"/>
    </i>
    <i r="2">
      <x v="54"/>
    </i>
    <i r="2">
      <x v="55"/>
    </i>
    <i r="2">
      <x v="70"/>
    </i>
    <i r="2">
      <x v="77"/>
    </i>
    <i t="blank" r="1">
      <x v="4"/>
    </i>
    <i r="1">
      <x v="5"/>
      <x v="2"/>
    </i>
    <i r="2">
      <x v="11"/>
    </i>
    <i r="2">
      <x v="16"/>
    </i>
    <i r="2">
      <x v="21"/>
    </i>
    <i r="2">
      <x v="37"/>
    </i>
    <i r="2">
      <x v="56"/>
    </i>
    <i t="blank" r="1">
      <x v="5"/>
    </i>
    <i>
      <x v="2"/>
      <x v="1"/>
      <x v="5"/>
    </i>
    <i r="2">
      <x v="78"/>
    </i>
    <i r="2">
      <x v="85"/>
    </i>
    <i t="blank" r="1">
      <x v="1"/>
    </i>
    <i r="1">
      <x v="2"/>
      <x v="6"/>
    </i>
    <i r="2">
      <x v="44"/>
    </i>
    <i r="2">
      <x v="58"/>
    </i>
    <i r="2">
      <x v="63"/>
    </i>
    <i r="2">
      <x v="71"/>
    </i>
    <i r="2">
      <x v="73"/>
    </i>
    <i r="2">
      <x v="79"/>
    </i>
    <i r="2">
      <x v="82"/>
    </i>
    <i t="blank" r="1">
      <x v="2"/>
    </i>
    <i r="1">
      <x v="6"/>
      <x v="8"/>
    </i>
    <i r="2">
      <x v="10"/>
    </i>
    <i r="2">
      <x v="17"/>
    </i>
    <i r="2">
      <x v="24"/>
    </i>
    <i r="2">
      <x v="64"/>
    </i>
    <i t="blank" r="1">
      <x v="6"/>
    </i>
    <i r="1">
      <x v="12"/>
      <x v="12"/>
    </i>
    <i r="2">
      <x v="13"/>
    </i>
    <i r="2">
      <x v="14"/>
    </i>
    <i r="2">
      <x v="26"/>
    </i>
    <i r="2">
      <x v="50"/>
    </i>
    <i r="2">
      <x v="53"/>
    </i>
    <i r="2">
      <x v="57"/>
    </i>
    <i t="blank" r="1">
      <x v="12"/>
    </i>
    <i>
      <x v="3"/>
      <x/>
      <x/>
    </i>
    <i r="2">
      <x v="25"/>
    </i>
    <i r="2">
      <x v="36"/>
    </i>
    <i r="2">
      <x v="46"/>
    </i>
    <i r="2">
      <x v="48"/>
    </i>
    <i r="2">
      <x v="68"/>
    </i>
    <i r="2">
      <x v="76"/>
    </i>
    <i r="2">
      <x v="86"/>
    </i>
    <i t="blank" r="1">
      <x/>
    </i>
    <i r="1">
      <x v="7"/>
      <x v="1"/>
    </i>
    <i r="2">
      <x v="9"/>
    </i>
    <i r="2">
      <x v="27"/>
    </i>
    <i r="2">
      <x v="28"/>
    </i>
    <i r="2">
      <x v="45"/>
    </i>
    <i r="2">
      <x v="47"/>
    </i>
    <i r="2">
      <x v="61"/>
    </i>
    <i r="2">
      <x v="72"/>
    </i>
    <i t="blank" r="1">
      <x v="7"/>
    </i>
    <i r="1">
      <x v="10"/>
      <x v="41"/>
    </i>
    <i r="2">
      <x v="42"/>
    </i>
    <i r="2">
      <x v="59"/>
    </i>
    <i r="2">
      <x v="62"/>
    </i>
    <i t="blank" r="1">
      <x v="10"/>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asdf" displayName="asdf" ref="A1:I347" totalsRowShown="0" headerRowDxfId="12">
  <autoFilter ref="A1:I347">
    <filterColumn colId="8">
      <filters>
        <filter val="Northern"/>
      </filters>
    </filterColumn>
  </autoFilter>
  <sortState ref="A2:I347">
    <sortCondition ref="I1:I347"/>
  </sortState>
  <tableColumns count="9">
    <tableColumn id="1" name="TID" dataDxfId="11"/>
    <tableColumn id="10" name="New Tikina Lookup" dataDxfId="10">
      <calculatedColumnFormula>VLOOKUP(A2,New_Tikina!$A$1:$B$88,2,FALSE)</calculatedColumnFormula>
    </tableColumn>
    <tableColumn id="2" name="Villages" dataDxfId="9"/>
    <tableColumn id="3" name="Villages2" dataDxfId="8"/>
    <tableColumn id="4" name="Tikina" dataDxfId="7"/>
    <tableColumn id="5" name="Province" dataDxfId="6"/>
    <tableColumn id="6" name="COMPLETELY" dataDxfId="5"/>
    <tableColumn id="7" name="PARTLY" dataDxfId="4"/>
    <tableColumn id="8" name="Report" dataDxfId="3"/>
  </tableColumns>
  <tableStyleInfo showFirstColumn="0" showLastColumn="0" showRowStripes="1" showColumnStripes="0"/>
</table>
</file>

<file path=xl/tables/table2.xml><?xml version="1.0" encoding="utf-8"?>
<table xmlns="http://schemas.openxmlformats.org/spreadsheetml/2006/main" id="2" name="Table2" displayName="Table2" ref="A1:C88" totalsRowShown="0" headerRowDxfId="2">
  <autoFilter ref="A1:C88"/>
  <sortState ref="A2:C88">
    <sortCondition ref="A1:A88"/>
  </sortState>
  <tableColumns count="3">
    <tableColumn id="1" name="TID" dataDxfId="1"/>
    <tableColumn id="2" name="New_Tikina"/>
    <tableColumn id="6" name="Column1" dataDxfId="0"/>
  </tableColumns>
  <tableStyleInfo showFirstColumn="0" showLastColumn="0" showRowStripes="1" showColumnStripes="0"/>
</table>
</file>

<file path=xl/theme/theme1.xml><?xml version="1.0" encoding="utf-8"?>
<a:theme xmlns:a="http://schemas.openxmlformats.org/drawingml/2006/main" name="Office Theme">
  <a:themeElements>
    <a:clrScheme name="Shelter Cluster Primary Colors">
      <a:dk1>
        <a:sysClr val="windowText" lastClr="000000"/>
      </a:dk1>
      <a:lt1>
        <a:sysClr val="window" lastClr="FFFFFF"/>
      </a:lt1>
      <a:dk2>
        <a:srgbClr val="44546A"/>
      </a:dk2>
      <a:lt2>
        <a:srgbClr val="E7E6E6"/>
      </a:lt2>
      <a:accent1>
        <a:srgbClr val="7F1416"/>
      </a:accent1>
      <a:accent2>
        <a:srgbClr val="9A4345"/>
      </a:accent2>
      <a:accent3>
        <a:srgbClr val="B27273"/>
      </a:accent3>
      <a:accent4>
        <a:srgbClr val="CCA1A1"/>
      </a:accent4>
      <a:accent5>
        <a:srgbClr val="E5D0D0"/>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1.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6"/>
  <sheetViews>
    <sheetView zoomScale="90" zoomScaleNormal="90" zoomScaleSheetLayoutView="100" zoomScalePageLayoutView="90" workbookViewId="0">
      <selection activeCell="W7" sqref="W7"/>
    </sheetView>
  </sheetViews>
  <sheetFormatPr defaultColWidth="9.140625" defaultRowHeight="15"/>
  <cols>
    <col min="1" max="1" width="21.85546875" customWidth="1"/>
    <col min="2" max="2" width="16.140625" style="6" customWidth="1"/>
    <col min="3" max="3" width="20.140625" customWidth="1"/>
  </cols>
  <sheetData>
    <row r="1" spans="1:3">
      <c r="A1" s="9" t="s">
        <v>5</v>
      </c>
      <c r="B1" s="9" t="s">
        <v>6</v>
      </c>
      <c r="C1" s="9"/>
    </row>
    <row r="2" spans="1:3">
      <c r="A2" s="6" t="s">
        <v>40</v>
      </c>
      <c r="B2" s="2" t="s">
        <v>44</v>
      </c>
      <c r="C2" s="11"/>
    </row>
    <row r="3" spans="1:3">
      <c r="A3" s="6" t="s">
        <v>41</v>
      </c>
      <c r="B3" s="2" t="s">
        <v>45</v>
      </c>
      <c r="C3" s="11"/>
    </row>
    <row r="4" spans="1:3">
      <c r="A4" s="6" t="s">
        <v>42</v>
      </c>
      <c r="B4" s="2" t="s">
        <v>46</v>
      </c>
      <c r="C4" s="11"/>
    </row>
    <row r="5" spans="1:3">
      <c r="A5" s="6" t="s">
        <v>43</v>
      </c>
      <c r="B5" s="2" t="s">
        <v>47</v>
      </c>
      <c r="C5" s="11"/>
    </row>
    <row r="6" spans="1:3">
      <c r="A6" s="6"/>
      <c r="C6" s="11"/>
    </row>
    <row r="7" spans="1:3">
      <c r="A7" s="6"/>
      <c r="C7" s="11"/>
    </row>
    <row r="8" spans="1:3">
      <c r="A8" s="10"/>
      <c r="B8" s="11"/>
      <c r="C8" s="11"/>
    </row>
    <row r="9" spans="1:3">
      <c r="A9" s="10"/>
      <c r="B9" s="11"/>
      <c r="C9" s="11"/>
    </row>
    <row r="10" spans="1:3">
      <c r="A10" s="10"/>
      <c r="B10" s="11"/>
      <c r="C10" s="11"/>
    </row>
    <row r="11" spans="1:3">
      <c r="A11" s="10"/>
      <c r="B11" s="11"/>
      <c r="C11" s="11"/>
    </row>
    <row r="12" spans="1:3">
      <c r="A12" s="10"/>
      <c r="B12" s="11"/>
      <c r="C12" s="11"/>
    </row>
    <row r="13" spans="1:3">
      <c r="A13" s="10"/>
      <c r="B13" s="11"/>
      <c r="C13" s="11"/>
    </row>
    <row r="14" spans="1:3">
      <c r="A14" s="10"/>
      <c r="B14" s="11"/>
      <c r="C14" s="11"/>
    </row>
    <row r="15" spans="1:3">
      <c r="A15" s="10"/>
      <c r="B15" s="11"/>
      <c r="C15" s="11"/>
    </row>
    <row r="16" spans="1:3">
      <c r="B16" s="8"/>
    </row>
  </sheetData>
  <sortState ref="A2:C15">
    <sortCondition ref="A2:A15"/>
  </sortState>
  <phoneticPr fontId="3" type="noConversion"/>
  <pageMargins left="0.7" right="0.7" top="0.75" bottom="0.75" header="0.3" footer="0.3"/>
  <pageSetup paperSize="9" orientation="portrait" horizontalDpi="4294967292" verticalDpi="429496729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3"/>
  <sheetViews>
    <sheetView workbookViewId="0">
      <selection activeCell="G110" sqref="G110"/>
    </sheetView>
  </sheetViews>
  <sheetFormatPr defaultRowHeight="15"/>
  <cols>
    <col min="1" max="1" width="11.28515625" style="309" bestFit="1" customWidth="1"/>
    <col min="2" max="2" width="11.28515625" style="309" customWidth="1"/>
    <col min="3" max="3" width="26.140625" style="309" customWidth="1"/>
    <col min="4" max="4" width="40.7109375" style="307" customWidth="1"/>
    <col min="5" max="6" width="13.140625" style="306" customWidth="1"/>
    <col min="7" max="7" width="11.85546875" style="21" customWidth="1"/>
    <col min="8" max="16384" width="9.140625" style="21"/>
  </cols>
  <sheetData>
    <row r="1" spans="1:7" s="318" customFormat="1" ht="30">
      <c r="A1" s="315" t="s">
        <v>3046</v>
      </c>
      <c r="B1" s="315" t="s">
        <v>3045</v>
      </c>
      <c r="C1" s="315" t="s">
        <v>3050</v>
      </c>
      <c r="D1" s="316" t="s">
        <v>5198</v>
      </c>
      <c r="E1" s="317" t="s">
        <v>5148</v>
      </c>
      <c r="F1" s="317" t="s">
        <v>5149</v>
      </c>
      <c r="G1" s="319" t="s">
        <v>2</v>
      </c>
    </row>
    <row r="2" spans="1:7">
      <c r="A2" s="96" t="s">
        <v>3058</v>
      </c>
      <c r="B2" s="96" t="s">
        <v>71</v>
      </c>
      <c r="C2" s="311" t="s">
        <v>2636</v>
      </c>
      <c r="D2" s="81" t="s">
        <v>4944</v>
      </c>
      <c r="E2" s="90"/>
      <c r="F2" s="94">
        <v>10</v>
      </c>
    </row>
    <row r="3" spans="1:7">
      <c r="A3" s="96" t="s">
        <v>3058</v>
      </c>
      <c r="B3" s="96" t="s">
        <v>71</v>
      </c>
      <c r="C3" s="311" t="s">
        <v>291</v>
      </c>
      <c r="D3" s="81" t="s">
        <v>4944</v>
      </c>
      <c r="E3" s="90"/>
      <c r="F3" s="94">
        <v>1</v>
      </c>
    </row>
    <row r="4" spans="1:7">
      <c r="A4" s="96" t="s">
        <v>3058</v>
      </c>
      <c r="B4" s="96" t="s">
        <v>71</v>
      </c>
      <c r="C4" s="311" t="s">
        <v>4949</v>
      </c>
      <c r="D4" s="81" t="s">
        <v>4944</v>
      </c>
      <c r="E4" s="90"/>
      <c r="F4" s="94">
        <v>3</v>
      </c>
    </row>
    <row r="5" spans="1:7">
      <c r="A5" s="96" t="s">
        <v>3058</v>
      </c>
      <c r="B5" s="96" t="s">
        <v>71</v>
      </c>
      <c r="C5" s="311" t="s">
        <v>4952</v>
      </c>
      <c r="D5" s="81" t="s">
        <v>4944</v>
      </c>
      <c r="E5" s="90"/>
      <c r="F5" s="94">
        <v>3</v>
      </c>
    </row>
    <row r="6" spans="1:7">
      <c r="A6" s="96" t="s">
        <v>3058</v>
      </c>
      <c r="B6" s="96" t="s">
        <v>71</v>
      </c>
      <c r="C6" s="311" t="s">
        <v>4954</v>
      </c>
      <c r="D6" s="81" t="s">
        <v>4944</v>
      </c>
      <c r="E6" s="90"/>
      <c r="F6" s="94">
        <v>3</v>
      </c>
    </row>
    <row r="7" spans="1:7">
      <c r="A7" s="96" t="s">
        <v>3058</v>
      </c>
      <c r="B7" s="96" t="s">
        <v>71</v>
      </c>
      <c r="C7" s="311" t="s">
        <v>4956</v>
      </c>
      <c r="D7" s="81" t="s">
        <v>4944</v>
      </c>
      <c r="E7" s="90"/>
      <c r="F7" s="94">
        <v>3</v>
      </c>
    </row>
    <row r="8" spans="1:7">
      <c r="A8" s="96" t="s">
        <v>3058</v>
      </c>
      <c r="B8" s="96" t="s">
        <v>218</v>
      </c>
      <c r="C8" s="311" t="s">
        <v>4422</v>
      </c>
      <c r="D8" s="81" t="s">
        <v>4944</v>
      </c>
      <c r="E8" s="90"/>
      <c r="F8" s="94">
        <v>2</v>
      </c>
    </row>
    <row r="9" spans="1:7">
      <c r="A9" s="96" t="s">
        <v>3058</v>
      </c>
      <c r="B9" s="96" t="s">
        <v>2427</v>
      </c>
      <c r="C9" s="311" t="s">
        <v>4961</v>
      </c>
      <c r="D9" s="81" t="s">
        <v>4944</v>
      </c>
      <c r="E9" s="90"/>
      <c r="F9" s="94">
        <v>7</v>
      </c>
    </row>
    <row r="10" spans="1:7">
      <c r="A10" s="96" t="s">
        <v>3058</v>
      </c>
      <c r="B10" s="96" t="s">
        <v>2427</v>
      </c>
      <c r="C10" s="311" t="s">
        <v>4963</v>
      </c>
      <c r="D10" s="81" t="s">
        <v>4944</v>
      </c>
      <c r="E10" s="90"/>
      <c r="F10" s="94">
        <v>10</v>
      </c>
    </row>
    <row r="11" spans="1:7">
      <c r="A11" s="96" t="s">
        <v>3058</v>
      </c>
      <c r="B11" s="96" t="s">
        <v>2427</v>
      </c>
      <c r="C11" s="311" t="s">
        <v>4965</v>
      </c>
      <c r="D11" s="81" t="s">
        <v>4944</v>
      </c>
      <c r="E11" s="90"/>
      <c r="F11" s="94">
        <v>5</v>
      </c>
    </row>
    <row r="12" spans="1:7">
      <c r="A12" s="96" t="s">
        <v>3058</v>
      </c>
      <c r="B12" s="96" t="s">
        <v>2427</v>
      </c>
      <c r="C12" s="311" t="s">
        <v>4967</v>
      </c>
      <c r="D12" s="81" t="s">
        <v>4944</v>
      </c>
      <c r="E12" s="90"/>
      <c r="F12" s="94">
        <v>3</v>
      </c>
    </row>
    <row r="13" spans="1:7">
      <c r="A13" s="96" t="s">
        <v>3058</v>
      </c>
      <c r="B13" s="96" t="s">
        <v>2427</v>
      </c>
      <c r="C13" s="311" t="s">
        <v>4969</v>
      </c>
      <c r="D13" s="81" t="s">
        <v>4944</v>
      </c>
      <c r="E13" s="90"/>
      <c r="F13" s="94">
        <v>18</v>
      </c>
    </row>
    <row r="14" spans="1:7">
      <c r="A14" s="96" t="s">
        <v>3058</v>
      </c>
      <c r="B14" s="96" t="s">
        <v>2427</v>
      </c>
      <c r="C14" s="311" t="s">
        <v>4971</v>
      </c>
      <c r="D14" s="81" t="s">
        <v>4944</v>
      </c>
      <c r="E14" s="90"/>
      <c r="F14" s="94">
        <v>7</v>
      </c>
    </row>
    <row r="15" spans="1:7">
      <c r="A15" s="96" t="s">
        <v>3058</v>
      </c>
      <c r="B15" s="96" t="s">
        <v>2427</v>
      </c>
      <c r="C15" s="311" t="s">
        <v>4973</v>
      </c>
      <c r="D15" s="81" t="s">
        <v>4944</v>
      </c>
      <c r="E15" s="90"/>
      <c r="F15" s="94">
        <v>5</v>
      </c>
    </row>
    <row r="16" spans="1:7">
      <c r="A16" s="96" t="s">
        <v>3058</v>
      </c>
      <c r="B16" s="96" t="s">
        <v>202</v>
      </c>
      <c r="C16" s="311" t="s">
        <v>4977</v>
      </c>
      <c r="D16" s="81" t="s">
        <v>4978</v>
      </c>
      <c r="E16" s="90"/>
      <c r="F16" s="94">
        <v>1</v>
      </c>
    </row>
    <row r="17" spans="1:6">
      <c r="A17" s="96" t="s">
        <v>3058</v>
      </c>
      <c r="B17" s="96" t="s">
        <v>202</v>
      </c>
      <c r="C17" s="311" t="s">
        <v>4980</v>
      </c>
      <c r="D17" s="81" t="s">
        <v>4978</v>
      </c>
      <c r="E17" s="90"/>
      <c r="F17" s="94">
        <v>2</v>
      </c>
    </row>
    <row r="18" spans="1:6">
      <c r="A18" s="96" t="s">
        <v>3058</v>
      </c>
      <c r="B18" s="96" t="s">
        <v>202</v>
      </c>
      <c r="C18" s="311" t="s">
        <v>4981</v>
      </c>
      <c r="D18" s="81" t="s">
        <v>4944</v>
      </c>
      <c r="E18" s="90"/>
      <c r="F18" s="94">
        <v>4</v>
      </c>
    </row>
    <row r="19" spans="1:6">
      <c r="A19" s="96" t="s">
        <v>3058</v>
      </c>
      <c r="B19" s="96" t="s">
        <v>202</v>
      </c>
      <c r="C19" s="311" t="s">
        <v>4983</v>
      </c>
      <c r="D19" s="81" t="s">
        <v>4944</v>
      </c>
      <c r="E19" s="90"/>
      <c r="F19" s="94">
        <v>8</v>
      </c>
    </row>
    <row r="20" spans="1:6">
      <c r="A20" s="96" t="s">
        <v>3058</v>
      </c>
      <c r="B20" s="96" t="s">
        <v>202</v>
      </c>
      <c r="C20" s="311" t="s">
        <v>4985</v>
      </c>
      <c r="D20" s="81" t="s">
        <v>4986</v>
      </c>
      <c r="E20" s="90"/>
      <c r="F20" s="94">
        <v>3</v>
      </c>
    </row>
    <row r="21" spans="1:6">
      <c r="A21" s="96" t="s">
        <v>3058</v>
      </c>
      <c r="B21" s="96" t="s">
        <v>202</v>
      </c>
      <c r="C21" s="311" t="s">
        <v>4987</v>
      </c>
      <c r="D21" s="81" t="s">
        <v>4986</v>
      </c>
      <c r="E21" s="90"/>
      <c r="F21" s="94">
        <v>30</v>
      </c>
    </row>
    <row r="22" spans="1:6">
      <c r="A22" s="96" t="s">
        <v>3058</v>
      </c>
      <c r="B22" s="96" t="s">
        <v>202</v>
      </c>
      <c r="C22" s="311" t="s">
        <v>4988</v>
      </c>
      <c r="D22" s="81" t="s">
        <v>4986</v>
      </c>
      <c r="E22" s="90"/>
      <c r="F22" s="94">
        <v>4</v>
      </c>
    </row>
    <row r="23" spans="1:6">
      <c r="A23" s="96" t="s">
        <v>3058</v>
      </c>
      <c r="B23" s="96" t="s">
        <v>202</v>
      </c>
      <c r="C23" s="311" t="s">
        <v>4989</v>
      </c>
      <c r="D23" s="81" t="s">
        <v>4986</v>
      </c>
      <c r="E23" s="90"/>
      <c r="F23" s="94">
        <v>6</v>
      </c>
    </row>
    <row r="24" spans="1:6">
      <c r="A24" s="96" t="s">
        <v>3058</v>
      </c>
      <c r="B24" s="96" t="s">
        <v>72</v>
      </c>
      <c r="C24" s="311" t="s">
        <v>4991</v>
      </c>
      <c r="D24" s="81" t="s">
        <v>4986</v>
      </c>
      <c r="E24" s="90"/>
      <c r="F24" s="94">
        <v>3</v>
      </c>
    </row>
    <row r="25" spans="1:6">
      <c r="A25" s="96" t="s">
        <v>3058</v>
      </c>
      <c r="B25" s="96" t="s">
        <v>2427</v>
      </c>
      <c r="C25" s="311" t="s">
        <v>4995</v>
      </c>
      <c r="D25" s="81" t="s">
        <v>4944</v>
      </c>
      <c r="E25" s="90"/>
      <c r="F25" s="94">
        <v>10</v>
      </c>
    </row>
    <row r="26" spans="1:6">
      <c r="A26" s="96" t="s">
        <v>3058</v>
      </c>
      <c r="B26" s="96" t="s">
        <v>2427</v>
      </c>
      <c r="C26" s="311" t="s">
        <v>4997</v>
      </c>
      <c r="D26" s="81" t="s">
        <v>4944</v>
      </c>
      <c r="E26" s="90"/>
      <c r="F26" s="94">
        <v>11</v>
      </c>
    </row>
    <row r="27" spans="1:6">
      <c r="A27" s="96" t="s">
        <v>3058</v>
      </c>
      <c r="B27" s="96" t="s">
        <v>2427</v>
      </c>
      <c r="C27" s="311" t="s">
        <v>5000</v>
      </c>
      <c r="D27" s="81" t="s">
        <v>4944</v>
      </c>
      <c r="E27" s="90"/>
      <c r="F27" s="94">
        <v>2</v>
      </c>
    </row>
    <row r="28" spans="1:6">
      <c r="A28" s="96" t="s">
        <v>3058</v>
      </c>
      <c r="B28" s="96" t="s">
        <v>2427</v>
      </c>
      <c r="C28" s="311" t="s">
        <v>5002</v>
      </c>
      <c r="D28" s="81" t="s">
        <v>4944</v>
      </c>
      <c r="E28" s="90"/>
      <c r="F28" s="94">
        <v>2</v>
      </c>
    </row>
    <row r="29" spans="1:6">
      <c r="A29" s="96" t="s">
        <v>3058</v>
      </c>
      <c r="B29" s="96" t="s">
        <v>2427</v>
      </c>
      <c r="C29" s="311" t="s">
        <v>5003</v>
      </c>
      <c r="D29" s="81" t="s">
        <v>4944</v>
      </c>
      <c r="E29" s="90"/>
      <c r="F29" s="94">
        <v>7</v>
      </c>
    </row>
    <row r="30" spans="1:6">
      <c r="A30" s="96" t="s">
        <v>3058</v>
      </c>
      <c r="B30" s="96" t="s">
        <v>2427</v>
      </c>
      <c r="C30" s="311" t="s">
        <v>3748</v>
      </c>
      <c r="D30" s="81" t="s">
        <v>4944</v>
      </c>
      <c r="E30" s="90"/>
      <c r="F30" s="94">
        <v>10</v>
      </c>
    </row>
    <row r="31" spans="1:6">
      <c r="A31" s="96" t="s">
        <v>3058</v>
      </c>
      <c r="B31" s="96" t="s">
        <v>2427</v>
      </c>
      <c r="C31" s="311" t="s">
        <v>5005</v>
      </c>
      <c r="D31" s="81" t="s">
        <v>4944</v>
      </c>
      <c r="E31" s="90"/>
      <c r="F31" s="94">
        <v>23</v>
      </c>
    </row>
    <row r="32" spans="1:6">
      <c r="A32" s="96" t="s">
        <v>3058</v>
      </c>
      <c r="B32" s="96" t="s">
        <v>2427</v>
      </c>
      <c r="C32" s="311" t="s">
        <v>5007</v>
      </c>
      <c r="D32" s="81" t="s">
        <v>4944</v>
      </c>
      <c r="E32" s="90"/>
      <c r="F32" s="94">
        <v>7</v>
      </c>
    </row>
    <row r="33" spans="1:6">
      <c r="A33" s="96" t="s">
        <v>3058</v>
      </c>
      <c r="B33" s="96" t="s">
        <v>2427</v>
      </c>
      <c r="C33" s="311" t="s">
        <v>3704</v>
      </c>
      <c r="D33" s="81" t="s">
        <v>4944</v>
      </c>
      <c r="E33" s="90"/>
      <c r="F33" s="94">
        <v>1</v>
      </c>
    </row>
    <row r="34" spans="1:6">
      <c r="A34" s="96" t="s">
        <v>3058</v>
      </c>
      <c r="B34" s="96" t="s">
        <v>2621</v>
      </c>
      <c r="C34" s="311" t="s">
        <v>5010</v>
      </c>
      <c r="D34" s="81" t="s">
        <v>4944</v>
      </c>
      <c r="E34" s="90"/>
      <c r="F34" s="94">
        <v>5</v>
      </c>
    </row>
    <row r="35" spans="1:6">
      <c r="A35" s="96" t="s">
        <v>3058</v>
      </c>
      <c r="B35" s="96" t="s">
        <v>2621</v>
      </c>
      <c r="C35" s="311" t="s">
        <v>5010</v>
      </c>
      <c r="D35" s="81" t="s">
        <v>4978</v>
      </c>
      <c r="E35" s="90"/>
      <c r="F35" s="94">
        <v>53</v>
      </c>
    </row>
    <row r="36" spans="1:6">
      <c r="A36" s="96" t="s">
        <v>3058</v>
      </c>
      <c r="B36" s="96" t="s">
        <v>2621</v>
      </c>
      <c r="C36" s="311" t="s">
        <v>5012</v>
      </c>
      <c r="D36" s="81" t="s">
        <v>4944</v>
      </c>
      <c r="E36" s="90"/>
      <c r="F36" s="94">
        <v>48</v>
      </c>
    </row>
    <row r="37" spans="1:6">
      <c r="A37" s="96" t="s">
        <v>3058</v>
      </c>
      <c r="B37" s="96" t="s">
        <v>2621</v>
      </c>
      <c r="C37" s="311" t="s">
        <v>5012</v>
      </c>
      <c r="D37" s="81" t="s">
        <v>4944</v>
      </c>
      <c r="E37" s="90"/>
      <c r="F37" s="94">
        <v>2</v>
      </c>
    </row>
    <row r="38" spans="1:6">
      <c r="A38" s="96" t="s">
        <v>3058</v>
      </c>
      <c r="B38" s="96" t="s">
        <v>71</v>
      </c>
      <c r="C38" s="311" t="s">
        <v>4969</v>
      </c>
      <c r="D38" s="81" t="s">
        <v>4944</v>
      </c>
      <c r="E38" s="90"/>
      <c r="F38" s="94">
        <v>1</v>
      </c>
    </row>
    <row r="39" spans="1:6">
      <c r="A39" s="96" t="s">
        <v>3058</v>
      </c>
      <c r="B39" s="96" t="s">
        <v>71</v>
      </c>
      <c r="C39" s="311" t="s">
        <v>4969</v>
      </c>
      <c r="D39" s="81" t="s">
        <v>4944</v>
      </c>
      <c r="E39" s="90"/>
      <c r="F39" s="94">
        <v>76</v>
      </c>
    </row>
    <row r="40" spans="1:6">
      <c r="A40" s="96" t="s">
        <v>3058</v>
      </c>
      <c r="B40" s="96" t="s">
        <v>71</v>
      </c>
      <c r="C40" s="311" t="s">
        <v>4969</v>
      </c>
      <c r="D40" s="81" t="s">
        <v>4944</v>
      </c>
      <c r="E40" s="90"/>
      <c r="F40" s="94">
        <v>7</v>
      </c>
    </row>
    <row r="41" spans="1:6">
      <c r="A41" s="96" t="s">
        <v>3058</v>
      </c>
      <c r="B41" s="96" t="s">
        <v>71</v>
      </c>
      <c r="C41" s="311" t="s">
        <v>5019</v>
      </c>
      <c r="D41" s="81" t="s">
        <v>4944</v>
      </c>
      <c r="E41" s="90"/>
      <c r="F41" s="94">
        <v>6</v>
      </c>
    </row>
    <row r="42" spans="1:6">
      <c r="A42" s="96" t="s">
        <v>3058</v>
      </c>
      <c r="B42" s="96" t="s">
        <v>71</v>
      </c>
      <c r="C42" s="311" t="s">
        <v>5019</v>
      </c>
      <c r="D42" s="81" t="s">
        <v>4978</v>
      </c>
      <c r="E42" s="90"/>
      <c r="F42" s="94">
        <v>38</v>
      </c>
    </row>
    <row r="43" spans="1:6">
      <c r="A43" s="96" t="s">
        <v>3058</v>
      </c>
      <c r="B43" s="96" t="s">
        <v>71</v>
      </c>
      <c r="C43" s="311" t="s">
        <v>5020</v>
      </c>
      <c r="D43" s="81" t="s">
        <v>4944</v>
      </c>
      <c r="E43" s="90"/>
      <c r="F43" s="94">
        <v>1</v>
      </c>
    </row>
    <row r="44" spans="1:6">
      <c r="A44" s="96" t="s">
        <v>3058</v>
      </c>
      <c r="B44" s="96" t="s">
        <v>71</v>
      </c>
      <c r="C44" s="311" t="s">
        <v>5020</v>
      </c>
      <c r="D44" s="81" t="s">
        <v>4944</v>
      </c>
      <c r="E44" s="90"/>
      <c r="F44" s="94">
        <v>1</v>
      </c>
    </row>
    <row r="45" spans="1:6">
      <c r="A45" s="96" t="s">
        <v>3058</v>
      </c>
      <c r="B45" s="96" t="s">
        <v>71</v>
      </c>
      <c r="C45" s="311" t="s">
        <v>5020</v>
      </c>
      <c r="D45" s="81" t="s">
        <v>4978</v>
      </c>
      <c r="E45" s="90"/>
      <c r="F45" s="94">
        <v>26</v>
      </c>
    </row>
    <row r="46" spans="1:6">
      <c r="A46" s="96" t="s">
        <v>3058</v>
      </c>
      <c r="B46" s="96" t="s">
        <v>71</v>
      </c>
      <c r="C46" s="311" t="s">
        <v>3334</v>
      </c>
      <c r="D46" s="81" t="s">
        <v>4944</v>
      </c>
      <c r="E46" s="90"/>
      <c r="F46" s="94">
        <v>6</v>
      </c>
    </row>
    <row r="47" spans="1:6">
      <c r="A47" s="96" t="s">
        <v>3058</v>
      </c>
      <c r="B47" s="96" t="s">
        <v>71</v>
      </c>
      <c r="C47" s="311" t="s">
        <v>3334</v>
      </c>
      <c r="D47" s="81" t="s">
        <v>4944</v>
      </c>
      <c r="E47" s="90"/>
      <c r="F47" s="94">
        <v>58</v>
      </c>
    </row>
    <row r="48" spans="1:6">
      <c r="A48" s="96" t="s">
        <v>3058</v>
      </c>
      <c r="B48" s="96" t="s">
        <v>71</v>
      </c>
      <c r="C48" s="311" t="s">
        <v>3308</v>
      </c>
      <c r="D48" s="81" t="s">
        <v>4944</v>
      </c>
      <c r="E48" s="90"/>
      <c r="F48" s="94">
        <v>1</v>
      </c>
    </row>
    <row r="49" spans="1:7">
      <c r="A49" s="96" t="s">
        <v>3058</v>
      </c>
      <c r="B49" s="96" t="s">
        <v>71</v>
      </c>
      <c r="C49" s="311" t="s">
        <v>5023</v>
      </c>
      <c r="D49" s="81" t="s">
        <v>4944</v>
      </c>
      <c r="E49" s="90"/>
      <c r="F49" s="94">
        <v>1</v>
      </c>
    </row>
    <row r="50" spans="1:7">
      <c r="A50" s="96" t="s">
        <v>3058</v>
      </c>
      <c r="B50" s="311" t="s">
        <v>202</v>
      </c>
      <c r="C50" s="311" t="s">
        <v>5026</v>
      </c>
      <c r="D50" s="81" t="s">
        <v>4944</v>
      </c>
      <c r="E50" s="90"/>
      <c r="F50" s="94">
        <v>41</v>
      </c>
    </row>
    <row r="51" spans="1:7">
      <c r="A51" s="96" t="s">
        <v>3058</v>
      </c>
      <c r="B51" s="311" t="s">
        <v>202</v>
      </c>
      <c r="C51" s="311" t="s">
        <v>4951</v>
      </c>
      <c r="D51" s="81">
        <v>35</v>
      </c>
      <c r="E51" s="90"/>
      <c r="F51" s="94">
        <v>35</v>
      </c>
    </row>
    <row r="52" spans="1:7">
      <c r="A52" s="96" t="s">
        <v>3058</v>
      </c>
      <c r="B52" s="311" t="s">
        <v>202</v>
      </c>
      <c r="C52" s="311" t="s">
        <v>5030</v>
      </c>
      <c r="D52" s="81" t="s">
        <v>4978</v>
      </c>
      <c r="E52" s="90"/>
      <c r="F52" s="94">
        <v>3</v>
      </c>
    </row>
    <row r="53" spans="1:7">
      <c r="A53" s="96" t="s">
        <v>3058</v>
      </c>
      <c r="B53" s="311" t="s">
        <v>202</v>
      </c>
      <c r="C53" s="311" t="s">
        <v>5031</v>
      </c>
      <c r="D53" s="81" t="s">
        <v>4978</v>
      </c>
      <c r="E53" s="90"/>
      <c r="F53" s="94">
        <v>55</v>
      </c>
    </row>
    <row r="54" spans="1:7">
      <c r="A54" s="96" t="s">
        <v>3058</v>
      </c>
      <c r="B54" s="311" t="s">
        <v>202</v>
      </c>
      <c r="C54" s="311" t="s">
        <v>3686</v>
      </c>
      <c r="D54" s="81" t="s">
        <v>4978</v>
      </c>
      <c r="E54" s="90"/>
      <c r="F54" s="94">
        <v>90</v>
      </c>
    </row>
    <row r="55" spans="1:7">
      <c r="A55" s="313" t="s">
        <v>3180</v>
      </c>
      <c r="B55" s="96" t="s">
        <v>1720</v>
      </c>
      <c r="C55" s="311" t="s">
        <v>5037</v>
      </c>
      <c r="D55" s="81" t="s">
        <v>4944</v>
      </c>
      <c r="E55" s="90"/>
      <c r="F55" s="94">
        <v>3</v>
      </c>
    </row>
    <row r="56" spans="1:7">
      <c r="A56" s="313" t="s">
        <v>3180</v>
      </c>
      <c r="B56" s="96" t="s">
        <v>1720</v>
      </c>
      <c r="C56" s="311" t="s">
        <v>5037</v>
      </c>
      <c r="D56" s="81" t="s">
        <v>4944</v>
      </c>
      <c r="E56" s="90"/>
      <c r="F56" s="94">
        <v>1</v>
      </c>
    </row>
    <row r="57" spans="1:7">
      <c r="A57" s="313" t="s">
        <v>3180</v>
      </c>
      <c r="B57" s="96" t="s">
        <v>169</v>
      </c>
      <c r="C57" s="311" t="s">
        <v>5039</v>
      </c>
      <c r="D57" s="81" t="s">
        <v>4978</v>
      </c>
      <c r="E57" s="90"/>
      <c r="F57" s="94">
        <v>1</v>
      </c>
    </row>
    <row r="58" spans="1:7">
      <c r="A58" s="313" t="s">
        <v>3180</v>
      </c>
      <c r="B58" s="96" t="s">
        <v>169</v>
      </c>
      <c r="C58" s="311" t="s">
        <v>5040</v>
      </c>
      <c r="D58" s="81" t="s">
        <v>4944</v>
      </c>
      <c r="E58" s="90"/>
      <c r="F58" s="94">
        <v>1</v>
      </c>
    </row>
    <row r="59" spans="1:7">
      <c r="A59" s="313" t="s">
        <v>3180</v>
      </c>
      <c r="B59" s="96" t="s">
        <v>169</v>
      </c>
      <c r="C59" s="311" t="s">
        <v>5041</v>
      </c>
      <c r="D59" s="81" t="s">
        <v>4978</v>
      </c>
      <c r="E59" s="90"/>
      <c r="F59" s="94">
        <v>1</v>
      </c>
    </row>
    <row r="60" spans="1:7">
      <c r="A60" s="313" t="s">
        <v>3180</v>
      </c>
      <c r="B60" s="96" t="s">
        <v>169</v>
      </c>
      <c r="C60" s="311" t="s">
        <v>5042</v>
      </c>
      <c r="D60" s="81" t="s">
        <v>4944</v>
      </c>
      <c r="E60" s="90"/>
      <c r="F60" s="94">
        <v>1</v>
      </c>
    </row>
    <row r="61" spans="1:7">
      <c r="A61" s="96" t="s">
        <v>3060</v>
      </c>
      <c r="B61" s="96" t="s">
        <v>465</v>
      </c>
      <c r="C61" s="311" t="s">
        <v>5048</v>
      </c>
      <c r="D61" s="81" t="s">
        <v>4944</v>
      </c>
      <c r="E61" s="90"/>
      <c r="F61" s="94">
        <v>1</v>
      </c>
    </row>
    <row r="62" spans="1:7">
      <c r="A62" s="96" t="s">
        <v>3060</v>
      </c>
      <c r="B62" s="96" t="s">
        <v>19</v>
      </c>
      <c r="C62" s="311" t="s">
        <v>463</v>
      </c>
      <c r="D62" s="81" t="s">
        <v>4944</v>
      </c>
      <c r="E62" s="90"/>
      <c r="F62" s="94">
        <v>1</v>
      </c>
    </row>
    <row r="63" spans="1:7">
      <c r="A63" s="96" t="s">
        <v>3060</v>
      </c>
      <c r="B63" s="96" t="s">
        <v>86</v>
      </c>
      <c r="C63" s="311" t="s">
        <v>5052</v>
      </c>
      <c r="D63" s="81" t="s">
        <v>4944</v>
      </c>
      <c r="E63" s="90"/>
      <c r="F63" s="94">
        <v>1</v>
      </c>
      <c r="G63"/>
    </row>
    <row r="64" spans="1:7" ht="15.75" thickBot="1">
      <c r="A64" s="323" t="s">
        <v>3060</v>
      </c>
      <c r="B64" s="323" t="s">
        <v>86</v>
      </c>
      <c r="C64" s="324" t="s">
        <v>5054</v>
      </c>
      <c r="D64" s="325" t="s">
        <v>4944</v>
      </c>
      <c r="E64" s="326"/>
      <c r="F64" s="327">
        <v>1</v>
      </c>
      <c r="G64"/>
    </row>
    <row r="65" spans="1:7">
      <c r="A65" s="95"/>
      <c r="B65" s="95"/>
      <c r="C65" s="312"/>
      <c r="D65" s="370" t="s">
        <v>5232</v>
      </c>
      <c r="E65" s="322">
        <f>SUM(E2:E64)</f>
        <v>0</v>
      </c>
      <c r="F65" s="322">
        <f>SUM(F2:F64)</f>
        <v>780</v>
      </c>
      <c r="G65"/>
    </row>
    <row r="66" spans="1:7">
      <c r="A66" s="313" t="s">
        <v>3058</v>
      </c>
      <c r="B66" s="313" t="s">
        <v>218</v>
      </c>
      <c r="C66" s="312" t="s">
        <v>5086</v>
      </c>
      <c r="D66" s="81"/>
      <c r="E66" s="314">
        <v>3</v>
      </c>
      <c r="F66" s="90">
        <v>3</v>
      </c>
      <c r="G66"/>
    </row>
    <row r="67" spans="1:7">
      <c r="A67" s="313" t="s">
        <v>3058</v>
      </c>
      <c r="B67" s="313" t="s">
        <v>218</v>
      </c>
      <c r="C67" s="312" t="s">
        <v>5087</v>
      </c>
      <c r="D67" s="81"/>
      <c r="E67" s="91">
        <v>4</v>
      </c>
      <c r="F67" s="90">
        <v>1</v>
      </c>
    </row>
    <row r="68" spans="1:7">
      <c r="A68" s="313" t="s">
        <v>3058</v>
      </c>
      <c r="B68" s="313" t="s">
        <v>218</v>
      </c>
      <c r="C68" s="312" t="s">
        <v>5088</v>
      </c>
      <c r="D68" s="81"/>
      <c r="E68" s="91">
        <v>7</v>
      </c>
      <c r="F68" s="90">
        <v>1</v>
      </c>
    </row>
    <row r="69" spans="1:7">
      <c r="A69" s="313" t="s">
        <v>3058</v>
      </c>
      <c r="B69" s="313" t="s">
        <v>71</v>
      </c>
      <c r="C69" s="312" t="s">
        <v>3308</v>
      </c>
      <c r="D69" s="81"/>
      <c r="E69" s="91">
        <v>58</v>
      </c>
      <c r="F69" s="90">
        <v>144</v>
      </c>
    </row>
    <row r="70" spans="1:7">
      <c r="A70" s="313" t="s">
        <v>3058</v>
      </c>
      <c r="B70" s="313" t="s">
        <v>71</v>
      </c>
      <c r="C70" s="312" t="s">
        <v>5090</v>
      </c>
      <c r="D70" s="81"/>
      <c r="E70" s="91">
        <v>4</v>
      </c>
      <c r="F70" s="90">
        <v>28</v>
      </c>
    </row>
    <row r="71" spans="1:7">
      <c r="A71" s="313" t="s">
        <v>3058</v>
      </c>
      <c r="B71" s="313" t="s">
        <v>71</v>
      </c>
      <c r="C71" s="312" t="s">
        <v>1819</v>
      </c>
      <c r="D71" s="81"/>
      <c r="E71" s="91">
        <v>30</v>
      </c>
      <c r="F71" s="90">
        <v>78</v>
      </c>
    </row>
    <row r="72" spans="1:7">
      <c r="A72" s="313" t="s">
        <v>3058</v>
      </c>
      <c r="B72" s="313" t="s">
        <v>71</v>
      </c>
      <c r="C72" s="312" t="s">
        <v>5091</v>
      </c>
      <c r="D72" s="81"/>
      <c r="E72" s="91">
        <v>10</v>
      </c>
      <c r="F72" s="90">
        <v>15</v>
      </c>
    </row>
    <row r="73" spans="1:7">
      <c r="A73" s="313" t="s">
        <v>3058</v>
      </c>
      <c r="B73" s="313" t="s">
        <v>71</v>
      </c>
      <c r="C73" s="312" t="s">
        <v>5092</v>
      </c>
      <c r="D73" s="81"/>
      <c r="E73" s="91">
        <v>4</v>
      </c>
      <c r="F73" s="90">
        <v>11</v>
      </c>
    </row>
    <row r="74" spans="1:7">
      <c r="A74" s="313" t="s">
        <v>3058</v>
      </c>
      <c r="B74" s="313" t="s">
        <v>71</v>
      </c>
      <c r="C74" s="312" t="s">
        <v>3315</v>
      </c>
      <c r="D74" s="81"/>
      <c r="E74" s="91">
        <v>8</v>
      </c>
      <c r="F74" s="90">
        <v>23</v>
      </c>
    </row>
    <row r="75" spans="1:7">
      <c r="A75" s="313" t="s">
        <v>3058</v>
      </c>
      <c r="B75" s="313" t="s">
        <v>71</v>
      </c>
      <c r="C75" s="312" t="s">
        <v>3314</v>
      </c>
      <c r="D75" s="81"/>
      <c r="E75" s="91">
        <v>4</v>
      </c>
      <c r="F75" s="90">
        <v>4</v>
      </c>
    </row>
    <row r="76" spans="1:7">
      <c r="A76" s="313" t="s">
        <v>3058</v>
      </c>
      <c r="B76" s="313" t="s">
        <v>71</v>
      </c>
      <c r="C76" s="312" t="s">
        <v>5093</v>
      </c>
      <c r="D76" s="81"/>
      <c r="E76" s="91">
        <v>17</v>
      </c>
      <c r="F76" s="90">
        <v>91</v>
      </c>
    </row>
    <row r="77" spans="1:7">
      <c r="A77" s="313" t="s">
        <v>3058</v>
      </c>
      <c r="B77" s="313" t="s">
        <v>71</v>
      </c>
      <c r="C77" s="312" t="s">
        <v>3292</v>
      </c>
      <c r="D77" s="81"/>
      <c r="E77" s="91">
        <v>10</v>
      </c>
      <c r="F77" s="90">
        <v>7</v>
      </c>
    </row>
    <row r="78" spans="1:7">
      <c r="A78" s="313" t="s">
        <v>3058</v>
      </c>
      <c r="B78" s="95" t="s">
        <v>2621</v>
      </c>
      <c r="C78" s="95" t="s">
        <v>2598</v>
      </c>
      <c r="D78" s="81"/>
      <c r="E78" s="91">
        <v>42</v>
      </c>
      <c r="F78" s="90">
        <v>138</v>
      </c>
    </row>
    <row r="79" spans="1:7">
      <c r="A79" s="313" t="s">
        <v>3058</v>
      </c>
      <c r="B79" s="95" t="s">
        <v>2427</v>
      </c>
      <c r="C79" s="312" t="s">
        <v>5095</v>
      </c>
      <c r="D79" s="81"/>
      <c r="E79" s="91">
        <v>0</v>
      </c>
      <c r="F79" s="91">
        <v>6</v>
      </c>
    </row>
    <row r="80" spans="1:7">
      <c r="A80" s="313" t="s">
        <v>3058</v>
      </c>
      <c r="B80" s="95" t="s">
        <v>2427</v>
      </c>
      <c r="C80" s="312" t="s">
        <v>19</v>
      </c>
      <c r="D80" s="81"/>
      <c r="E80" s="91">
        <v>6</v>
      </c>
      <c r="F80" s="91">
        <v>10</v>
      </c>
    </row>
    <row r="81" spans="1:6">
      <c r="A81" s="313" t="s">
        <v>3058</v>
      </c>
      <c r="B81" s="95" t="s">
        <v>2427</v>
      </c>
      <c r="C81" s="312" t="s">
        <v>473</v>
      </c>
      <c r="D81" s="81"/>
      <c r="E81" s="91">
        <v>3</v>
      </c>
      <c r="F81" s="91">
        <v>11</v>
      </c>
    </row>
    <row r="82" spans="1:6">
      <c r="A82" s="313" t="s">
        <v>3058</v>
      </c>
      <c r="B82" s="95" t="s">
        <v>2427</v>
      </c>
      <c r="C82" s="312" t="s">
        <v>5096</v>
      </c>
      <c r="D82" s="81"/>
      <c r="E82" s="91">
        <v>2</v>
      </c>
      <c r="F82" s="91">
        <v>8</v>
      </c>
    </row>
    <row r="83" spans="1:6">
      <c r="A83" s="313" t="s">
        <v>3058</v>
      </c>
      <c r="B83" s="95" t="s">
        <v>2427</v>
      </c>
      <c r="C83" s="312" t="s">
        <v>5097</v>
      </c>
      <c r="D83" s="81"/>
      <c r="E83" s="91">
        <v>0</v>
      </c>
      <c r="F83" s="91">
        <v>3</v>
      </c>
    </row>
    <row r="84" spans="1:6">
      <c r="A84" s="313" t="s">
        <v>3058</v>
      </c>
      <c r="B84" s="95" t="s">
        <v>2427</v>
      </c>
      <c r="C84" s="312" t="s">
        <v>5098</v>
      </c>
      <c r="D84" s="81"/>
      <c r="E84" s="91">
        <v>0</v>
      </c>
      <c r="F84" s="91">
        <v>2</v>
      </c>
    </row>
    <row r="85" spans="1:6">
      <c r="A85" s="313" t="s">
        <v>3058</v>
      </c>
      <c r="B85" s="95" t="s">
        <v>2427</v>
      </c>
      <c r="C85" s="312" t="s">
        <v>2618</v>
      </c>
      <c r="D85" s="81"/>
      <c r="E85" s="91">
        <v>4</v>
      </c>
      <c r="F85" s="91">
        <v>11</v>
      </c>
    </row>
    <row r="86" spans="1:6">
      <c r="A86" s="313" t="s">
        <v>3058</v>
      </c>
      <c r="B86" s="95" t="s">
        <v>2427</v>
      </c>
      <c r="C86" s="312" t="s">
        <v>5099</v>
      </c>
      <c r="D86" s="81"/>
      <c r="E86" s="91">
        <v>1</v>
      </c>
      <c r="F86" s="91">
        <v>4</v>
      </c>
    </row>
    <row r="87" spans="1:6">
      <c r="A87" s="313" t="s">
        <v>3058</v>
      </c>
      <c r="B87" s="95" t="s">
        <v>2427</v>
      </c>
      <c r="C87" s="312" t="s">
        <v>5100</v>
      </c>
      <c r="D87" s="81"/>
      <c r="E87" s="91">
        <v>4</v>
      </c>
      <c r="F87" s="91">
        <v>8</v>
      </c>
    </row>
    <row r="88" spans="1:6">
      <c r="A88" s="313" t="s">
        <v>3058</v>
      </c>
      <c r="B88" s="95" t="s">
        <v>2427</v>
      </c>
      <c r="C88" s="312" t="s">
        <v>5101</v>
      </c>
      <c r="D88" s="81"/>
      <c r="E88" s="91">
        <v>3</v>
      </c>
      <c r="F88" s="91">
        <v>9</v>
      </c>
    </row>
    <row r="89" spans="1:6">
      <c r="A89" s="313" t="s">
        <v>3058</v>
      </c>
      <c r="B89" s="95" t="s">
        <v>2427</v>
      </c>
      <c r="C89" s="312" t="s">
        <v>28</v>
      </c>
      <c r="D89" s="81"/>
      <c r="E89" s="91">
        <v>3</v>
      </c>
      <c r="F89" s="91">
        <v>44</v>
      </c>
    </row>
    <row r="90" spans="1:6">
      <c r="A90" s="313" t="s">
        <v>3058</v>
      </c>
      <c r="B90" s="95" t="s">
        <v>2427</v>
      </c>
      <c r="C90" s="312" t="s">
        <v>5102</v>
      </c>
      <c r="D90" s="81"/>
      <c r="E90" s="91">
        <v>1</v>
      </c>
      <c r="F90" s="91">
        <v>4</v>
      </c>
    </row>
    <row r="91" spans="1:6">
      <c r="A91" s="313" t="s">
        <v>3058</v>
      </c>
      <c r="B91" s="95" t="s">
        <v>2427</v>
      </c>
      <c r="C91" s="312" t="s">
        <v>5103</v>
      </c>
      <c r="D91" s="81"/>
      <c r="E91" s="91">
        <v>3</v>
      </c>
      <c r="F91" s="91">
        <v>5</v>
      </c>
    </row>
    <row r="92" spans="1:6">
      <c r="A92" s="313" t="s">
        <v>3058</v>
      </c>
      <c r="B92" s="95" t="s">
        <v>2427</v>
      </c>
      <c r="C92" s="312" t="s">
        <v>5104</v>
      </c>
      <c r="D92" s="81"/>
      <c r="E92" s="91">
        <v>20</v>
      </c>
      <c r="F92" s="91">
        <v>60</v>
      </c>
    </row>
    <row r="93" spans="1:6">
      <c r="A93" s="95" t="s">
        <v>3180</v>
      </c>
      <c r="B93" s="95" t="s">
        <v>3191</v>
      </c>
      <c r="C93" s="312" t="s">
        <v>5107</v>
      </c>
      <c r="D93" s="81"/>
      <c r="E93" s="91">
        <v>39</v>
      </c>
      <c r="F93" s="91">
        <v>8</v>
      </c>
    </row>
    <row r="94" spans="1:6">
      <c r="A94" s="95" t="s">
        <v>3180</v>
      </c>
      <c r="B94" s="95" t="s">
        <v>3191</v>
      </c>
      <c r="C94" s="312" t="s">
        <v>5108</v>
      </c>
      <c r="D94" s="81"/>
      <c r="E94" s="91">
        <v>34</v>
      </c>
      <c r="F94" s="91">
        <v>7</v>
      </c>
    </row>
    <row r="95" spans="1:6">
      <c r="A95" s="95" t="s">
        <v>3180</v>
      </c>
      <c r="B95" s="95" t="s">
        <v>3191</v>
      </c>
      <c r="C95" s="312" t="s">
        <v>5109</v>
      </c>
      <c r="D95" s="81"/>
      <c r="E95" s="91">
        <v>38</v>
      </c>
      <c r="F95" s="91">
        <v>0</v>
      </c>
    </row>
    <row r="96" spans="1:6">
      <c r="A96" s="95" t="s">
        <v>3180</v>
      </c>
      <c r="B96" s="95" t="s">
        <v>3191</v>
      </c>
      <c r="C96" s="312" t="s">
        <v>5110</v>
      </c>
      <c r="D96" s="81"/>
      <c r="E96" s="91">
        <v>488</v>
      </c>
      <c r="F96" s="91">
        <v>229</v>
      </c>
    </row>
    <row r="97" spans="1:7">
      <c r="A97" s="95"/>
      <c r="B97" s="95"/>
      <c r="C97" s="312"/>
      <c r="D97" s="372" t="s">
        <v>5235</v>
      </c>
      <c r="E97" s="321">
        <f>SUM(E66:E96)</f>
        <v>850</v>
      </c>
      <c r="F97" s="321">
        <f>SUM(F66:F96)</f>
        <v>973</v>
      </c>
    </row>
    <row r="98" spans="1:7">
      <c r="A98" s="95"/>
      <c r="B98" s="95"/>
      <c r="C98" s="312"/>
      <c r="D98" s="372" t="s">
        <v>5233</v>
      </c>
      <c r="E98" s="322">
        <f>SUM(E65,E97)</f>
        <v>850</v>
      </c>
      <c r="F98" s="322">
        <f>SUM(F65,F97)</f>
        <v>1753</v>
      </c>
    </row>
    <row r="99" spans="1:7">
      <c r="A99" s="95"/>
      <c r="B99" s="95"/>
      <c r="C99" s="312"/>
      <c r="D99" s="372" t="s">
        <v>5236</v>
      </c>
      <c r="E99" s="375">
        <v>0</v>
      </c>
      <c r="F99" s="375">
        <v>179</v>
      </c>
      <c r="G99" s="21" t="s">
        <v>5239</v>
      </c>
    </row>
    <row r="100" spans="1:7" ht="15.75">
      <c r="A100" s="95"/>
      <c r="B100" s="95"/>
      <c r="C100" s="373"/>
      <c r="D100" s="374" t="s">
        <v>5234</v>
      </c>
      <c r="E100" s="371">
        <f>SUM(E98:E99)</f>
        <v>850</v>
      </c>
      <c r="F100" s="371">
        <f>SUM(F98:F99)</f>
        <v>1932</v>
      </c>
      <c r="G100" s="21" t="s">
        <v>5237</v>
      </c>
    </row>
    <row r="101" spans="1:7">
      <c r="A101" s="95"/>
      <c r="B101" s="95"/>
      <c r="C101" s="312"/>
      <c r="D101" s="320"/>
      <c r="E101" s="2"/>
      <c r="F101" s="2"/>
    </row>
    <row r="102" spans="1:7">
      <c r="A102" s="95"/>
      <c r="B102" s="95"/>
      <c r="C102" s="312"/>
      <c r="D102" s="320"/>
      <c r="E102"/>
      <c r="F102" s="2"/>
    </row>
    <row r="103" spans="1:7">
      <c r="A103" s="310" t="s">
        <v>5057</v>
      </c>
      <c r="B103" s="310"/>
      <c r="C103" s="310"/>
      <c r="D103" s="308"/>
      <c r="E103"/>
    </row>
    <row r="104" spans="1:7">
      <c r="A104" s="310">
        <v>1</v>
      </c>
      <c r="B104" s="310"/>
      <c r="C104" s="310" t="s">
        <v>5125</v>
      </c>
      <c r="D104" s="308" t="s">
        <v>5192</v>
      </c>
      <c r="E104"/>
    </row>
    <row r="105" spans="1:7">
      <c r="A105" s="310">
        <v>2</v>
      </c>
      <c r="B105" s="310"/>
      <c r="C105" s="310" t="s">
        <v>5119</v>
      </c>
      <c r="D105" s="308" t="s">
        <v>5193</v>
      </c>
      <c r="E105"/>
    </row>
    <row r="106" spans="1:7">
      <c r="A106" s="310">
        <v>3</v>
      </c>
      <c r="B106" s="310"/>
      <c r="C106" s="310" t="s">
        <v>5045</v>
      </c>
      <c r="D106" s="308" t="s">
        <v>5194</v>
      </c>
      <c r="E106"/>
    </row>
    <row r="107" spans="1:7">
      <c r="A107" s="310">
        <v>4</v>
      </c>
      <c r="B107" s="310"/>
      <c r="C107" s="310" t="s">
        <v>5123</v>
      </c>
      <c r="D107" s="308"/>
      <c r="E107"/>
    </row>
    <row r="108" spans="1:7" customFormat="1"/>
    <row r="109" spans="1:7">
      <c r="A109" s="310" t="s">
        <v>5133</v>
      </c>
      <c r="B109" s="310"/>
      <c r="C109" s="310"/>
      <c r="D109" s="308"/>
      <c r="E109"/>
    </row>
    <row r="110" spans="1:7">
      <c r="A110" s="310">
        <v>1</v>
      </c>
      <c r="B110" s="310"/>
      <c r="C110" s="310" t="s">
        <v>5125</v>
      </c>
      <c r="D110" s="308" t="s">
        <v>5195</v>
      </c>
      <c r="E110"/>
    </row>
    <row r="111" spans="1:7">
      <c r="A111" s="310">
        <v>2</v>
      </c>
      <c r="B111" s="310"/>
      <c r="C111" s="310" t="s">
        <v>5119</v>
      </c>
      <c r="D111" s="308" t="s">
        <v>5196</v>
      </c>
      <c r="E111"/>
    </row>
    <row r="112" spans="1:7">
      <c r="A112" s="310">
        <v>3</v>
      </c>
      <c r="B112" s="310"/>
      <c r="C112" s="310" t="s">
        <v>5045</v>
      </c>
      <c r="D112" s="308" t="s">
        <v>5197</v>
      </c>
      <c r="E112"/>
    </row>
    <row r="113" spans="1:5">
      <c r="A113" s="310">
        <v>4</v>
      </c>
      <c r="B113" s="310"/>
      <c r="C113" s="310" t="s">
        <v>5123</v>
      </c>
      <c r="D113" s="308"/>
      <c r="E113"/>
    </row>
  </sheetData>
  <pageMargins left="0.7" right="0.7" top="0.75" bottom="0.75" header="0.3" footer="0.3"/>
  <pageSetup paperSize="9" orientation="portrait" r:id="rId1"/>
  <ignoredErrors>
    <ignoredError sqref="F97" formulaRange="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sheetPr>
  <dimension ref="A1:L45"/>
  <sheetViews>
    <sheetView workbookViewId="0">
      <selection activeCell="E18" sqref="E18"/>
    </sheetView>
  </sheetViews>
  <sheetFormatPr defaultRowHeight="12.75"/>
  <cols>
    <col min="1" max="1" width="13.42578125" style="40" customWidth="1"/>
    <col min="2" max="5" width="19.5703125" style="40" customWidth="1"/>
    <col min="6" max="8" width="15" style="40" customWidth="1"/>
    <col min="9" max="9" width="9.42578125" style="40" customWidth="1"/>
    <col min="10" max="10" width="12.42578125" style="79" customWidth="1"/>
    <col min="11" max="256" width="9.140625" style="40"/>
    <col min="257" max="257" width="10.7109375" style="40" customWidth="1"/>
    <col min="258" max="260" width="19.5703125" style="40" customWidth="1"/>
    <col min="261" max="512" width="9.140625" style="40"/>
    <col min="513" max="513" width="10.7109375" style="40" customWidth="1"/>
    <col min="514" max="516" width="19.5703125" style="40" customWidth="1"/>
    <col min="517" max="768" width="9.140625" style="40"/>
    <col min="769" max="769" width="10.7109375" style="40" customWidth="1"/>
    <col min="770" max="772" width="19.5703125" style="40" customWidth="1"/>
    <col min="773" max="1024" width="9.140625" style="40"/>
    <col min="1025" max="1025" width="10.7109375" style="40" customWidth="1"/>
    <col min="1026" max="1028" width="19.5703125" style="40" customWidth="1"/>
    <col min="1029" max="1280" width="9.140625" style="40"/>
    <col min="1281" max="1281" width="10.7109375" style="40" customWidth="1"/>
    <col min="1282" max="1284" width="19.5703125" style="40" customWidth="1"/>
    <col min="1285" max="1536" width="9.140625" style="40"/>
    <col min="1537" max="1537" width="10.7109375" style="40" customWidth="1"/>
    <col min="1538" max="1540" width="19.5703125" style="40" customWidth="1"/>
    <col min="1541" max="1792" width="9.140625" style="40"/>
    <col min="1793" max="1793" width="10.7109375" style="40" customWidth="1"/>
    <col min="1794" max="1796" width="19.5703125" style="40" customWidth="1"/>
    <col min="1797" max="2048" width="9.140625" style="40"/>
    <col min="2049" max="2049" width="10.7109375" style="40" customWidth="1"/>
    <col min="2050" max="2052" width="19.5703125" style="40" customWidth="1"/>
    <col min="2053" max="2304" width="9.140625" style="40"/>
    <col min="2305" max="2305" width="10.7109375" style="40" customWidth="1"/>
    <col min="2306" max="2308" width="19.5703125" style="40" customWidth="1"/>
    <col min="2309" max="2560" width="9.140625" style="40"/>
    <col min="2561" max="2561" width="10.7109375" style="40" customWidth="1"/>
    <col min="2562" max="2564" width="19.5703125" style="40" customWidth="1"/>
    <col min="2565" max="2816" width="9.140625" style="40"/>
    <col min="2817" max="2817" width="10.7109375" style="40" customWidth="1"/>
    <col min="2818" max="2820" width="19.5703125" style="40" customWidth="1"/>
    <col min="2821" max="3072" width="9.140625" style="40"/>
    <col min="3073" max="3073" width="10.7109375" style="40" customWidth="1"/>
    <col min="3074" max="3076" width="19.5703125" style="40" customWidth="1"/>
    <col min="3077" max="3328" width="9.140625" style="40"/>
    <col min="3329" max="3329" width="10.7109375" style="40" customWidth="1"/>
    <col min="3330" max="3332" width="19.5703125" style="40" customWidth="1"/>
    <col min="3333" max="3584" width="9.140625" style="40"/>
    <col min="3585" max="3585" width="10.7109375" style="40" customWidth="1"/>
    <col min="3586" max="3588" width="19.5703125" style="40" customWidth="1"/>
    <col min="3589" max="3840" width="9.140625" style="40"/>
    <col min="3841" max="3841" width="10.7109375" style="40" customWidth="1"/>
    <col min="3842" max="3844" width="19.5703125" style="40" customWidth="1"/>
    <col min="3845" max="4096" width="9.140625" style="40"/>
    <col min="4097" max="4097" width="10.7109375" style="40" customWidth="1"/>
    <col min="4098" max="4100" width="19.5703125" style="40" customWidth="1"/>
    <col min="4101" max="4352" width="9.140625" style="40"/>
    <col min="4353" max="4353" width="10.7109375" style="40" customWidth="1"/>
    <col min="4354" max="4356" width="19.5703125" style="40" customWidth="1"/>
    <col min="4357" max="4608" width="9.140625" style="40"/>
    <col min="4609" max="4609" width="10.7109375" style="40" customWidth="1"/>
    <col min="4610" max="4612" width="19.5703125" style="40" customWidth="1"/>
    <col min="4613" max="4864" width="9.140625" style="40"/>
    <col min="4865" max="4865" width="10.7109375" style="40" customWidth="1"/>
    <col min="4866" max="4868" width="19.5703125" style="40" customWidth="1"/>
    <col min="4869" max="5120" width="9.140625" style="40"/>
    <col min="5121" max="5121" width="10.7109375" style="40" customWidth="1"/>
    <col min="5122" max="5124" width="19.5703125" style="40" customWidth="1"/>
    <col min="5125" max="5376" width="9.140625" style="40"/>
    <col min="5377" max="5377" width="10.7109375" style="40" customWidth="1"/>
    <col min="5378" max="5380" width="19.5703125" style="40" customWidth="1"/>
    <col min="5381" max="5632" width="9.140625" style="40"/>
    <col min="5633" max="5633" width="10.7109375" style="40" customWidth="1"/>
    <col min="5634" max="5636" width="19.5703125" style="40" customWidth="1"/>
    <col min="5637" max="5888" width="9.140625" style="40"/>
    <col min="5889" max="5889" width="10.7109375" style="40" customWidth="1"/>
    <col min="5890" max="5892" width="19.5703125" style="40" customWidth="1"/>
    <col min="5893" max="6144" width="9.140625" style="40"/>
    <col min="6145" max="6145" width="10.7109375" style="40" customWidth="1"/>
    <col min="6146" max="6148" width="19.5703125" style="40" customWidth="1"/>
    <col min="6149" max="6400" width="9.140625" style="40"/>
    <col min="6401" max="6401" width="10.7109375" style="40" customWidth="1"/>
    <col min="6402" max="6404" width="19.5703125" style="40" customWidth="1"/>
    <col min="6405" max="6656" width="9.140625" style="40"/>
    <col min="6657" max="6657" width="10.7109375" style="40" customWidth="1"/>
    <col min="6658" max="6660" width="19.5703125" style="40" customWidth="1"/>
    <col min="6661" max="6912" width="9.140625" style="40"/>
    <col min="6913" max="6913" width="10.7109375" style="40" customWidth="1"/>
    <col min="6914" max="6916" width="19.5703125" style="40" customWidth="1"/>
    <col min="6917" max="7168" width="9.140625" style="40"/>
    <col min="7169" max="7169" width="10.7109375" style="40" customWidth="1"/>
    <col min="7170" max="7172" width="19.5703125" style="40" customWidth="1"/>
    <col min="7173" max="7424" width="9.140625" style="40"/>
    <col min="7425" max="7425" width="10.7109375" style="40" customWidth="1"/>
    <col min="7426" max="7428" width="19.5703125" style="40" customWidth="1"/>
    <col min="7429" max="7680" width="9.140625" style="40"/>
    <col min="7681" max="7681" width="10.7109375" style="40" customWidth="1"/>
    <col min="7682" max="7684" width="19.5703125" style="40" customWidth="1"/>
    <col min="7685" max="7936" width="9.140625" style="40"/>
    <col min="7937" max="7937" width="10.7109375" style="40" customWidth="1"/>
    <col min="7938" max="7940" width="19.5703125" style="40" customWidth="1"/>
    <col min="7941" max="8192" width="9.140625" style="40"/>
    <col min="8193" max="8193" width="10.7109375" style="40" customWidth="1"/>
    <col min="8194" max="8196" width="19.5703125" style="40" customWidth="1"/>
    <col min="8197" max="8448" width="9.140625" style="40"/>
    <col min="8449" max="8449" width="10.7109375" style="40" customWidth="1"/>
    <col min="8450" max="8452" width="19.5703125" style="40" customWidth="1"/>
    <col min="8453" max="8704" width="9.140625" style="40"/>
    <col min="8705" max="8705" width="10.7109375" style="40" customWidth="1"/>
    <col min="8706" max="8708" width="19.5703125" style="40" customWidth="1"/>
    <col min="8709" max="8960" width="9.140625" style="40"/>
    <col min="8961" max="8961" width="10.7109375" style="40" customWidth="1"/>
    <col min="8962" max="8964" width="19.5703125" style="40" customWidth="1"/>
    <col min="8965" max="9216" width="9.140625" style="40"/>
    <col min="9217" max="9217" width="10.7109375" style="40" customWidth="1"/>
    <col min="9218" max="9220" width="19.5703125" style="40" customWidth="1"/>
    <col min="9221" max="9472" width="9.140625" style="40"/>
    <col min="9473" max="9473" width="10.7109375" style="40" customWidth="1"/>
    <col min="9474" max="9476" width="19.5703125" style="40" customWidth="1"/>
    <col min="9477" max="9728" width="9.140625" style="40"/>
    <col min="9729" max="9729" width="10.7109375" style="40" customWidth="1"/>
    <col min="9730" max="9732" width="19.5703125" style="40" customWidth="1"/>
    <col min="9733" max="9984" width="9.140625" style="40"/>
    <col min="9985" max="9985" width="10.7109375" style="40" customWidth="1"/>
    <col min="9986" max="9988" width="19.5703125" style="40" customWidth="1"/>
    <col min="9989" max="10240" width="9.140625" style="40"/>
    <col min="10241" max="10241" width="10.7109375" style="40" customWidth="1"/>
    <col min="10242" max="10244" width="19.5703125" style="40" customWidth="1"/>
    <col min="10245" max="10496" width="9.140625" style="40"/>
    <col min="10497" max="10497" width="10.7109375" style="40" customWidth="1"/>
    <col min="10498" max="10500" width="19.5703125" style="40" customWidth="1"/>
    <col min="10501" max="10752" width="9.140625" style="40"/>
    <col min="10753" max="10753" width="10.7109375" style="40" customWidth="1"/>
    <col min="10754" max="10756" width="19.5703125" style="40" customWidth="1"/>
    <col min="10757" max="11008" width="9.140625" style="40"/>
    <col min="11009" max="11009" width="10.7109375" style="40" customWidth="1"/>
    <col min="11010" max="11012" width="19.5703125" style="40" customWidth="1"/>
    <col min="11013" max="11264" width="9.140625" style="40"/>
    <col min="11265" max="11265" width="10.7109375" style="40" customWidth="1"/>
    <col min="11266" max="11268" width="19.5703125" style="40" customWidth="1"/>
    <col min="11269" max="11520" width="9.140625" style="40"/>
    <col min="11521" max="11521" width="10.7109375" style="40" customWidth="1"/>
    <col min="11522" max="11524" width="19.5703125" style="40" customWidth="1"/>
    <col min="11525" max="11776" width="9.140625" style="40"/>
    <col min="11777" max="11777" width="10.7109375" style="40" customWidth="1"/>
    <col min="11778" max="11780" width="19.5703125" style="40" customWidth="1"/>
    <col min="11781" max="12032" width="9.140625" style="40"/>
    <col min="12033" max="12033" width="10.7109375" style="40" customWidth="1"/>
    <col min="12034" max="12036" width="19.5703125" style="40" customWidth="1"/>
    <col min="12037" max="12288" width="9.140625" style="40"/>
    <col min="12289" max="12289" width="10.7109375" style="40" customWidth="1"/>
    <col min="12290" max="12292" width="19.5703125" style="40" customWidth="1"/>
    <col min="12293" max="12544" width="9.140625" style="40"/>
    <col min="12545" max="12545" width="10.7109375" style="40" customWidth="1"/>
    <col min="12546" max="12548" width="19.5703125" style="40" customWidth="1"/>
    <col min="12549" max="12800" width="9.140625" style="40"/>
    <col min="12801" max="12801" width="10.7109375" style="40" customWidth="1"/>
    <col min="12802" max="12804" width="19.5703125" style="40" customWidth="1"/>
    <col min="12805" max="13056" width="9.140625" style="40"/>
    <col min="13057" max="13057" width="10.7109375" style="40" customWidth="1"/>
    <col min="13058" max="13060" width="19.5703125" style="40" customWidth="1"/>
    <col min="13061" max="13312" width="9.140625" style="40"/>
    <col min="13313" max="13313" width="10.7109375" style="40" customWidth="1"/>
    <col min="13314" max="13316" width="19.5703125" style="40" customWidth="1"/>
    <col min="13317" max="13568" width="9.140625" style="40"/>
    <col min="13569" max="13569" width="10.7109375" style="40" customWidth="1"/>
    <col min="13570" max="13572" width="19.5703125" style="40" customWidth="1"/>
    <col min="13573" max="13824" width="9.140625" style="40"/>
    <col min="13825" max="13825" width="10.7109375" style="40" customWidth="1"/>
    <col min="13826" max="13828" width="19.5703125" style="40" customWidth="1"/>
    <col min="13829" max="14080" width="9.140625" style="40"/>
    <col min="14081" max="14081" width="10.7109375" style="40" customWidth="1"/>
    <col min="14082" max="14084" width="19.5703125" style="40" customWidth="1"/>
    <col min="14085" max="14336" width="9.140625" style="40"/>
    <col min="14337" max="14337" width="10.7109375" style="40" customWidth="1"/>
    <col min="14338" max="14340" width="19.5703125" style="40" customWidth="1"/>
    <col min="14341" max="14592" width="9.140625" style="40"/>
    <col min="14593" max="14593" width="10.7109375" style="40" customWidth="1"/>
    <col min="14594" max="14596" width="19.5703125" style="40" customWidth="1"/>
    <col min="14597" max="14848" width="9.140625" style="40"/>
    <col min="14849" max="14849" width="10.7109375" style="40" customWidth="1"/>
    <col min="14850" max="14852" width="19.5703125" style="40" customWidth="1"/>
    <col min="14853" max="15104" width="9.140625" style="40"/>
    <col min="15105" max="15105" width="10.7109375" style="40" customWidth="1"/>
    <col min="15106" max="15108" width="19.5703125" style="40" customWidth="1"/>
    <col min="15109" max="15360" width="9.140625" style="40"/>
    <col min="15361" max="15361" width="10.7109375" style="40" customWidth="1"/>
    <col min="15362" max="15364" width="19.5703125" style="40" customWidth="1"/>
    <col min="15365" max="15616" width="9.140625" style="40"/>
    <col min="15617" max="15617" width="10.7109375" style="40" customWidth="1"/>
    <col min="15618" max="15620" width="19.5703125" style="40" customWidth="1"/>
    <col min="15621" max="15872" width="9.140625" style="40"/>
    <col min="15873" max="15873" width="10.7109375" style="40" customWidth="1"/>
    <col min="15874" max="15876" width="19.5703125" style="40" customWidth="1"/>
    <col min="15877" max="16128" width="9.140625" style="40"/>
    <col min="16129" max="16129" width="10.7109375" style="40" customWidth="1"/>
    <col min="16130" max="16132" width="19.5703125" style="40" customWidth="1"/>
    <col min="16133" max="16384" width="9.140625" style="40"/>
  </cols>
  <sheetData>
    <row r="1" spans="1:12" s="63" customFormat="1" ht="38.25">
      <c r="A1" s="64" t="s">
        <v>3046</v>
      </c>
      <c r="B1" s="60" t="s">
        <v>34</v>
      </c>
      <c r="C1" s="60" t="s">
        <v>3509</v>
      </c>
      <c r="D1" s="60" t="s">
        <v>3511</v>
      </c>
      <c r="E1" s="60" t="s">
        <v>3510</v>
      </c>
      <c r="F1" s="60" t="s">
        <v>3512</v>
      </c>
      <c r="G1" s="63" t="s">
        <v>3515</v>
      </c>
      <c r="H1" s="63" t="s">
        <v>3516</v>
      </c>
      <c r="J1" s="103" t="s">
        <v>4862</v>
      </c>
    </row>
    <row r="2" spans="1:12" ht="15">
      <c r="A2" s="40" t="s">
        <v>3060</v>
      </c>
      <c r="B2" s="71" t="s">
        <v>48</v>
      </c>
      <c r="C2" s="58">
        <v>160760</v>
      </c>
      <c r="D2" s="65">
        <f t="shared" ref="D2:D16" si="0">C2*1.0343</f>
        <v>166274.068</v>
      </c>
      <c r="E2" s="58">
        <v>31970</v>
      </c>
      <c r="F2" s="67"/>
      <c r="G2" s="40">
        <f>SUMIF('Housing Damage Data 7 March'!F:F,'provincial dataset'!B2,'Housing Damage Data 7 March'!G:G)</f>
        <v>5</v>
      </c>
      <c r="H2" s="40">
        <f>SUMIF('Housing Damage Data 7 March'!F:F,'provincial dataset'!B2,'Housing Damage Data 7 March'!H:H)</f>
        <v>16</v>
      </c>
      <c r="J2" s="199" t="s">
        <v>71</v>
      </c>
      <c r="K2"/>
      <c r="L2"/>
    </row>
    <row r="3" spans="1:12" ht="14.25">
      <c r="A3" s="40" t="s">
        <v>3060</v>
      </c>
      <c r="B3" s="57" t="s">
        <v>49</v>
      </c>
      <c r="C3" s="58">
        <v>6898</v>
      </c>
      <c r="D3" s="65">
        <f t="shared" si="0"/>
        <v>7134.6013999999996</v>
      </c>
      <c r="E3" s="58">
        <v>1345</v>
      </c>
      <c r="F3" s="67"/>
      <c r="G3" s="40">
        <f>SUMIF('Housing Damage Data 7 March'!F:F,'provincial dataset'!B3,'Housing Damage Data 7 March'!G:G)</f>
        <v>0</v>
      </c>
      <c r="H3" s="40">
        <f>SUMIF('Housing Damage Data 7 March'!F:F,'provincial dataset'!B3,'Housing Damage Data 7 March'!H:H)</f>
        <v>0</v>
      </c>
      <c r="J3" s="199" t="s">
        <v>63</v>
      </c>
    </row>
    <row r="4" spans="1:12" ht="14.25">
      <c r="A4" s="40" t="s">
        <v>3060</v>
      </c>
      <c r="B4" s="57" t="s">
        <v>50</v>
      </c>
      <c r="C4" s="58">
        <v>100995</v>
      </c>
      <c r="D4" s="65">
        <f t="shared" si="0"/>
        <v>104459.12850000001</v>
      </c>
      <c r="E4" s="58">
        <v>21046</v>
      </c>
      <c r="F4" s="67"/>
      <c r="G4" s="40">
        <f>SUMIF('Housing Damage Data 7 March'!F:F,'provincial dataset'!B4,'Housing Damage Data 7 March'!G:G)</f>
        <v>0</v>
      </c>
      <c r="H4" s="40">
        <f>SUMIF('Housing Damage Data 7 March'!F:F,'provincial dataset'!B4,'Housing Damage Data 7 March'!H:H)</f>
        <v>0</v>
      </c>
      <c r="J4" s="199" t="s">
        <v>64</v>
      </c>
    </row>
    <row r="5" spans="1:12" ht="14.25">
      <c r="A5" s="40" t="s">
        <v>3060</v>
      </c>
      <c r="B5" s="57" t="s">
        <v>51</v>
      </c>
      <c r="C5" s="58">
        <v>18249</v>
      </c>
      <c r="D5" s="65">
        <f t="shared" si="0"/>
        <v>18874.940699999999</v>
      </c>
      <c r="E5" s="58">
        <v>3758</v>
      </c>
      <c r="F5" s="67"/>
      <c r="G5" s="40">
        <f>SUMIF('Housing Damage Data 7 March'!F:F,'provincial dataset'!B5,'Housing Damage Data 7 March'!G:G)</f>
        <v>0</v>
      </c>
      <c r="H5" s="40">
        <f>SUMIF('Housing Damage Data 7 March'!F:F,'provincial dataset'!B5,'Housing Damage Data 7 March'!H:H)</f>
        <v>0</v>
      </c>
      <c r="J5" s="199" t="s">
        <v>58</v>
      </c>
    </row>
    <row r="6" spans="1:12" ht="14.25">
      <c r="A6" s="40" t="s">
        <v>3060</v>
      </c>
      <c r="B6" s="71" t="s">
        <v>52</v>
      </c>
      <c r="C6" s="76">
        <v>55692</v>
      </c>
      <c r="D6" s="77">
        <f t="shared" si="0"/>
        <v>57602.2356</v>
      </c>
      <c r="E6" s="76">
        <v>10976</v>
      </c>
      <c r="F6" s="78"/>
      <c r="G6" s="40">
        <f>SUMIF('Housing Damage Data 7 March'!F:F,'provincial dataset'!B6,'Housing Damage Data 7 March'!G:G)</f>
        <v>165</v>
      </c>
      <c r="H6" s="40">
        <f>SUMIF('Housing Damage Data 7 March'!F:F,'provincial dataset'!B6,'Housing Damage Data 7 March'!H:H)</f>
        <v>329</v>
      </c>
      <c r="J6" s="199" t="s">
        <v>59</v>
      </c>
    </row>
    <row r="7" spans="1:12" ht="14.25">
      <c r="A7" s="40" t="s">
        <v>3052</v>
      </c>
      <c r="B7" s="57" t="s">
        <v>57</v>
      </c>
      <c r="C7" s="58">
        <v>10167</v>
      </c>
      <c r="D7" s="65">
        <f t="shared" si="0"/>
        <v>10515.7281</v>
      </c>
      <c r="E7" s="58">
        <v>2236</v>
      </c>
      <c r="F7" s="67"/>
      <c r="G7" s="40">
        <f>SUMIF('Housing Damage Data 7 March'!F:F,'provincial dataset'!B7,'Housing Damage Data 7 March'!G:G)</f>
        <v>0</v>
      </c>
      <c r="H7" s="40">
        <f>SUMIF('Housing Damage Data 7 March'!F:F,'provincial dataset'!B7,'Housing Damage Data 7 March'!H:H)</f>
        <v>0</v>
      </c>
      <c r="J7" s="199" t="s">
        <v>65</v>
      </c>
    </row>
    <row r="8" spans="1:12" ht="14.25">
      <c r="A8" s="40" t="s">
        <v>3052</v>
      </c>
      <c r="B8" s="71" t="s">
        <v>58</v>
      </c>
      <c r="C8" s="58">
        <v>10683</v>
      </c>
      <c r="D8" s="65">
        <f t="shared" si="0"/>
        <v>11049.4269</v>
      </c>
      <c r="E8" s="58">
        <v>2276</v>
      </c>
      <c r="F8" s="67"/>
      <c r="G8" s="40">
        <f>SUMIF('Housing Damage Data 7 March'!F:F,'provincial dataset'!B8,'Housing Damage Data 7 March'!G:G)</f>
        <v>188</v>
      </c>
      <c r="H8" s="40">
        <f>SUMIF('Housing Damage Data 7 March'!F:F,'provincial dataset'!B8,'Housing Damage Data 7 March'!H:H)</f>
        <v>80</v>
      </c>
      <c r="J8" s="199" t="s">
        <v>72</v>
      </c>
    </row>
    <row r="9" spans="1:12" ht="14.25">
      <c r="A9" s="40" t="s">
        <v>3052</v>
      </c>
      <c r="B9" s="71" t="s">
        <v>59</v>
      </c>
      <c r="C9" s="58">
        <v>16253</v>
      </c>
      <c r="D9" s="65">
        <f t="shared" si="0"/>
        <v>16810.477900000002</v>
      </c>
      <c r="E9" s="58">
        <v>3353</v>
      </c>
      <c r="F9" s="67"/>
      <c r="G9" s="40">
        <f>SUMIF('Housing Damage Data 7 March'!F:F,'provincial dataset'!B9,'Housing Damage Data 7 March'!G:G)</f>
        <v>830</v>
      </c>
      <c r="H9" s="40">
        <f>SUMIF('Housing Damage Data 7 March'!F:F,'provincial dataset'!B9,'Housing Damage Data 7 March'!H:H)</f>
        <v>282</v>
      </c>
      <c r="J9" s="199" t="s">
        <v>48</v>
      </c>
    </row>
    <row r="10" spans="1:12" ht="14.25">
      <c r="A10" s="40" t="s">
        <v>3180</v>
      </c>
      <c r="B10" s="71" t="s">
        <v>63</v>
      </c>
      <c r="C10" s="58">
        <v>14176</v>
      </c>
      <c r="D10" s="65">
        <f t="shared" si="0"/>
        <v>14662.236800000001</v>
      </c>
      <c r="E10" s="58">
        <v>3000</v>
      </c>
      <c r="F10" s="67"/>
      <c r="G10" s="40">
        <f>SUMIF('Housing Damage Data 7 March'!F:F,'provincial dataset'!B10,'Housing Damage Data 7 March'!G:G)</f>
        <v>304</v>
      </c>
      <c r="H10" s="40">
        <f>SUMIF('Housing Damage Data 7 March'!F:F,'provincial dataset'!B10,'Housing Damage Data 7 March'!H:H)</f>
        <v>747</v>
      </c>
      <c r="J10" s="199" t="s">
        <v>73</v>
      </c>
    </row>
    <row r="11" spans="1:12" ht="14.25">
      <c r="A11" s="40" t="s">
        <v>3180</v>
      </c>
      <c r="B11" s="71" t="s">
        <v>64</v>
      </c>
      <c r="C11" s="58">
        <v>49344</v>
      </c>
      <c r="D11" s="65">
        <f t="shared" si="0"/>
        <v>51036.499199999998</v>
      </c>
      <c r="E11" s="58">
        <v>10069</v>
      </c>
      <c r="F11" s="67"/>
      <c r="G11" s="40">
        <f>SUMIF('Housing Damage Data 7 March'!F:F,'provincial dataset'!B11,'Housing Damage Data 7 March'!G:G)</f>
        <v>1321</v>
      </c>
      <c r="H11" s="40">
        <f>SUMIF('Housing Damage Data 7 March'!F:F,'provincial dataset'!B11,'Housing Damage Data 7 March'!H:H)</f>
        <v>2722</v>
      </c>
      <c r="J11" s="199" t="s">
        <v>52</v>
      </c>
    </row>
    <row r="12" spans="1:12" ht="14.25" customHeight="1">
      <c r="A12" s="40" t="s">
        <v>3180</v>
      </c>
      <c r="B12" s="71" t="s">
        <v>65</v>
      </c>
      <c r="C12" s="58">
        <v>72441</v>
      </c>
      <c r="D12" s="65">
        <f t="shared" si="0"/>
        <v>74925.726299999995</v>
      </c>
      <c r="E12" s="58">
        <v>15511</v>
      </c>
      <c r="F12" s="67"/>
      <c r="G12" s="40">
        <f>SUMIF('Housing Damage Data 7 March'!F:F,'provincial dataset'!B12,'Housing Damage Data 7 March'!G:G)</f>
        <v>0</v>
      </c>
      <c r="H12" s="40">
        <f>SUMIF('Housing Damage Data 7 March'!F:F,'provincial dataset'!B12,'Housing Damage Data 7 March'!H:H)</f>
        <v>0</v>
      </c>
      <c r="J12"/>
    </row>
    <row r="13" spans="1:12" ht="15">
      <c r="A13" s="40" t="s">
        <v>3180</v>
      </c>
      <c r="B13" s="80" t="s">
        <v>66</v>
      </c>
      <c r="C13" s="58">
        <v>2002</v>
      </c>
      <c r="D13" s="65">
        <f t="shared" si="0"/>
        <v>2070.6686</v>
      </c>
      <c r="E13" s="58">
        <v>448</v>
      </c>
      <c r="F13" s="67"/>
      <c r="G13" s="40">
        <f>SUMIF('Housing Damage Data 7 March'!F:F,'provincial dataset'!B13,'Housing Damage Data 7 March'!G:G)</f>
        <v>0</v>
      </c>
      <c r="H13" s="40">
        <f>SUMIF('Housing Damage Data 7 March'!F:F,'provincial dataset'!B13,'Housing Damage Data 7 March'!H:H)</f>
        <v>0</v>
      </c>
      <c r="J13"/>
    </row>
    <row r="14" spans="1:12" ht="15">
      <c r="A14" s="40" t="s">
        <v>3058</v>
      </c>
      <c r="B14" s="71" t="s">
        <v>71</v>
      </c>
      <c r="C14" s="58">
        <v>231760</v>
      </c>
      <c r="D14" s="65">
        <f t="shared" si="0"/>
        <v>239709.36799999999</v>
      </c>
      <c r="E14" s="58">
        <v>49859</v>
      </c>
      <c r="F14" s="67"/>
      <c r="G14" s="40">
        <f>SUMIF('Housing Damage Data 7 March'!F:F,'provincial dataset'!B14,'Housing Damage Data 7 March'!G:G)</f>
        <v>1887</v>
      </c>
      <c r="H14" s="40">
        <f>SUMIF('Housing Damage Data 7 March'!F:F,'provincial dataset'!B14,'Housing Damage Data 7 March'!H:H)</f>
        <v>5843</v>
      </c>
      <c r="J14"/>
    </row>
    <row r="15" spans="1:12" ht="15">
      <c r="A15" s="40" t="s">
        <v>3058</v>
      </c>
      <c r="B15" s="71" t="s">
        <v>72</v>
      </c>
      <c r="C15" s="58">
        <v>58387</v>
      </c>
      <c r="D15" s="65">
        <f t="shared" si="0"/>
        <v>60389.674099999997</v>
      </c>
      <c r="E15" s="58">
        <v>12161</v>
      </c>
      <c r="F15" s="67"/>
      <c r="G15" s="40">
        <f>SUMIF('Housing Damage Data 7 March'!F:F,'provincial dataset'!B15,'Housing Damage Data 7 March'!G:G)</f>
        <v>0</v>
      </c>
      <c r="H15" s="40">
        <f>SUMIF('Housing Damage Data 7 March'!F:F,'provincial dataset'!B15,'Housing Damage Data 7 March'!H:H)</f>
        <v>0</v>
      </c>
      <c r="J15"/>
    </row>
    <row r="16" spans="1:12" ht="15">
      <c r="A16" s="40" t="s">
        <v>3058</v>
      </c>
      <c r="B16" s="71" t="s">
        <v>73</v>
      </c>
      <c r="C16" s="72">
        <v>29464</v>
      </c>
      <c r="D16" s="73">
        <f t="shared" si="0"/>
        <v>30474.6152</v>
      </c>
      <c r="E16" s="72">
        <v>6415</v>
      </c>
      <c r="F16" s="74"/>
      <c r="G16" s="75">
        <f>SUMIF('Housing Damage Data 7 March'!F:F,'provincial dataset'!B16,'Housing Damage Data 7 March'!G:G)</f>
        <v>2555</v>
      </c>
      <c r="H16" s="75">
        <f>SUMIF('Housing Damage Data 7 March'!F:F,'provincial dataset'!B16,'Housing Damage Data 7 March'!H:H)</f>
        <v>1218</v>
      </c>
      <c r="J16"/>
    </row>
    <row r="17" spans="2:10" ht="15">
      <c r="B17" s="66" t="s">
        <v>39</v>
      </c>
      <c r="C17" s="68">
        <f t="shared" ref="C17:H17" si="1">SUM(C2:C16)</f>
        <v>837271</v>
      </c>
      <c r="D17" s="69">
        <f t="shared" si="1"/>
        <v>865989.39529999997</v>
      </c>
      <c r="E17" s="68">
        <f t="shared" si="1"/>
        <v>174423</v>
      </c>
      <c r="F17" s="69"/>
      <c r="G17" s="68">
        <f t="shared" si="1"/>
        <v>7255</v>
      </c>
      <c r="H17" s="68">
        <f t="shared" si="1"/>
        <v>11237</v>
      </c>
      <c r="J17"/>
    </row>
    <row r="18" spans="2:10" ht="15">
      <c r="J18"/>
    </row>
    <row r="19" spans="2:10" ht="15">
      <c r="J19"/>
    </row>
    <row r="20" spans="2:10" ht="15">
      <c r="J20"/>
    </row>
    <row r="21" spans="2:10" ht="15">
      <c r="J21"/>
    </row>
    <row r="22" spans="2:10" ht="15">
      <c r="J22"/>
    </row>
    <row r="23" spans="2:10" ht="15">
      <c r="J23"/>
    </row>
    <row r="24" spans="2:10" ht="15">
      <c r="J24"/>
    </row>
    <row r="25" spans="2:10" ht="15">
      <c r="J25"/>
    </row>
    <row r="26" spans="2:10" ht="15">
      <c r="J26"/>
    </row>
    <row r="27" spans="2:10" ht="15">
      <c r="J27"/>
    </row>
    <row r="28" spans="2:10" ht="15">
      <c r="J28"/>
    </row>
    <row r="29" spans="2:10" ht="15">
      <c r="J29"/>
    </row>
    <row r="30" spans="2:10" ht="15">
      <c r="J30"/>
    </row>
    <row r="31" spans="2:10" ht="15">
      <c r="J31"/>
    </row>
    <row r="32" spans="2:10" ht="15">
      <c r="J32"/>
    </row>
    <row r="33" spans="10:10" ht="15">
      <c r="J33"/>
    </row>
    <row r="34" spans="10:10" ht="15">
      <c r="J34"/>
    </row>
    <row r="35" spans="10:10" ht="15">
      <c r="J35"/>
    </row>
    <row r="36" spans="10:10" ht="15">
      <c r="J36"/>
    </row>
    <row r="37" spans="10:10" ht="15">
      <c r="J37"/>
    </row>
    <row r="38" spans="10:10" ht="15">
      <c r="J38"/>
    </row>
    <row r="39" spans="10:10" ht="15">
      <c r="J39"/>
    </row>
    <row r="40" spans="10:10" ht="15">
      <c r="J40"/>
    </row>
    <row r="41" spans="10:10" ht="15">
      <c r="J41"/>
    </row>
    <row r="42" spans="10:10" ht="15">
      <c r="J42"/>
    </row>
    <row r="43" spans="10:10" ht="15">
      <c r="J43"/>
    </row>
    <row r="44" spans="10:10" ht="15">
      <c r="J44"/>
    </row>
    <row r="45" spans="10:10" ht="15">
      <c r="J45"/>
    </row>
  </sheetData>
  <autoFilter ref="B1:H17"/>
  <sortState ref="J2:J11">
    <sortCondition ref="J2"/>
  </sortState>
  <printOptions gridLines="1" gridLinesSet="0"/>
  <pageMargins left="0.75" right="0.75" top="1" bottom="1" header="0.5" footer="0.5"/>
  <pageSetup paperSize="0" fitToWidth="0" fitToHeight="0" orientation="portrait"/>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3" tint="0.79998168889431442"/>
  </sheetPr>
  <dimension ref="A1:W203"/>
  <sheetViews>
    <sheetView topLeftCell="C84" workbookViewId="0">
      <selection activeCell="H92" sqref="H92"/>
    </sheetView>
  </sheetViews>
  <sheetFormatPr defaultColWidth="8.85546875" defaultRowHeight="15"/>
  <cols>
    <col min="1" max="1" width="3.42578125" style="120" customWidth="1"/>
    <col min="2" max="2" width="13.85546875" style="21" customWidth="1"/>
    <col min="3" max="3" width="13" style="21" customWidth="1"/>
    <col min="4" max="4" width="11.5703125" style="21" customWidth="1"/>
    <col min="5" max="5" width="13.85546875" style="21" customWidth="1"/>
    <col min="6" max="6" width="13.85546875" style="27" customWidth="1"/>
    <col min="7" max="7" width="9.140625" style="15" customWidth="1"/>
    <col min="8" max="8" width="10.140625" style="15" customWidth="1"/>
    <col min="9" max="9" width="12" customWidth="1"/>
    <col min="10" max="10" width="15.140625" style="33" customWidth="1"/>
    <col min="11" max="11" width="11" style="120" customWidth="1"/>
    <col min="12" max="12" width="10.28515625" style="120" customWidth="1"/>
    <col min="13" max="13" width="23.85546875" style="120" customWidth="1"/>
    <col min="14" max="14" width="17.28515625" style="120" customWidth="1"/>
    <col min="15" max="20" width="8.85546875" style="120"/>
    <col min="21" max="21" width="11.140625" style="377" customWidth="1"/>
    <col min="22" max="22" width="11.42578125" style="120" customWidth="1"/>
    <col min="23" max="16384" width="8.85546875" style="120"/>
  </cols>
  <sheetData>
    <row r="1" spans="1:23" s="24" customFormat="1" ht="38.25" customHeight="1">
      <c r="B1" s="118" t="s">
        <v>3356</v>
      </c>
      <c r="C1" s="118" t="s">
        <v>35</v>
      </c>
      <c r="D1" s="201" t="s">
        <v>3520</v>
      </c>
      <c r="E1" s="117" t="s">
        <v>4861</v>
      </c>
      <c r="F1" s="121" t="s">
        <v>3518</v>
      </c>
      <c r="G1" s="121" t="s">
        <v>4860</v>
      </c>
      <c r="H1" s="121" t="s">
        <v>5240</v>
      </c>
      <c r="I1" s="125"/>
      <c r="J1" s="118" t="s">
        <v>3356</v>
      </c>
      <c r="K1" s="118" t="s">
        <v>35</v>
      </c>
      <c r="L1" s="118" t="s">
        <v>3357</v>
      </c>
      <c r="M1" s="124" t="s">
        <v>3449</v>
      </c>
      <c r="N1" s="118" t="s">
        <v>4881</v>
      </c>
      <c r="O1" s="128"/>
      <c r="P1" s="24" t="s">
        <v>3046</v>
      </c>
      <c r="Q1" s="24" t="s">
        <v>34</v>
      </c>
      <c r="R1" s="24" t="s">
        <v>3045</v>
      </c>
      <c r="T1" s="128"/>
      <c r="U1" s="376" t="s">
        <v>3358</v>
      </c>
      <c r="V1" s="24" t="s">
        <v>3045</v>
      </c>
      <c r="W1" s="24" t="s">
        <v>5238</v>
      </c>
    </row>
    <row r="2" spans="1:23">
      <c r="B2" s="33" t="s">
        <v>3060</v>
      </c>
      <c r="C2" s="33" t="s">
        <v>48</v>
      </c>
      <c r="D2" s="33" t="s">
        <v>77</v>
      </c>
      <c r="E2" s="33">
        <v>4697</v>
      </c>
      <c r="F2" s="119">
        <f t="shared" ref="F2:F33" si="0">SUMIF(V:V,D2,W:W)</f>
        <v>4864</v>
      </c>
      <c r="G2" s="122">
        <f>SUMIF(New_Tikina!B:B,'tikina dataset'!D2,New_Tikina!C:C)</f>
        <v>946</v>
      </c>
      <c r="H2" s="431">
        <f>F2/(E2/G2)</f>
        <v>979.63466042154573</v>
      </c>
      <c r="I2" s="125"/>
      <c r="J2" s="33" t="s">
        <v>3060</v>
      </c>
      <c r="K2" s="33" t="s">
        <v>52</v>
      </c>
      <c r="L2" s="33" t="s">
        <v>89</v>
      </c>
      <c r="M2" s="33" t="s">
        <v>3451</v>
      </c>
      <c r="N2" s="33">
        <v>858</v>
      </c>
      <c r="O2" s="129"/>
      <c r="P2" s="6" t="s">
        <v>3060</v>
      </c>
      <c r="Q2" s="6" t="s">
        <v>52</v>
      </c>
      <c r="R2" s="6" t="s">
        <v>90</v>
      </c>
      <c r="T2" s="129"/>
      <c r="U2" s="377" t="s">
        <v>3391</v>
      </c>
      <c r="V2" s="120" t="s">
        <v>4878</v>
      </c>
      <c r="W2" s="120">
        <v>150</v>
      </c>
    </row>
    <row r="3" spans="1:23">
      <c r="B3" s="33" t="s">
        <v>3060</v>
      </c>
      <c r="C3" s="33" t="s">
        <v>48</v>
      </c>
      <c r="D3" s="33" t="s">
        <v>78</v>
      </c>
      <c r="E3" s="33">
        <v>3836</v>
      </c>
      <c r="F3" s="119">
        <f t="shared" si="0"/>
        <v>3972</v>
      </c>
      <c r="G3" s="122">
        <f>SUMIF(New_Tikina!B:B,'tikina dataset'!D3,New_Tikina!C:C)</f>
        <v>838</v>
      </c>
      <c r="H3" s="431">
        <f t="shared" ref="H3:H66" si="1">F3/(E3/G3)</f>
        <v>867.71011470281542</v>
      </c>
      <c r="I3" s="125"/>
      <c r="J3" s="33" t="s">
        <v>3060</v>
      </c>
      <c r="K3" s="33" t="s">
        <v>52</v>
      </c>
      <c r="L3" s="33" t="s">
        <v>92</v>
      </c>
      <c r="M3" s="33" t="s">
        <v>245</v>
      </c>
      <c r="N3" s="33">
        <v>1450</v>
      </c>
      <c r="O3" s="129"/>
      <c r="P3" s="6" t="s">
        <v>3060</v>
      </c>
      <c r="Q3" s="6" t="s">
        <v>48</v>
      </c>
      <c r="R3" s="6" t="s">
        <v>78</v>
      </c>
      <c r="T3" s="129"/>
      <c r="U3" s="377" t="s">
        <v>3397</v>
      </c>
      <c r="V3" s="120" t="s">
        <v>161</v>
      </c>
      <c r="W3" s="120">
        <v>2749</v>
      </c>
    </row>
    <row r="4" spans="1:23">
      <c r="B4" s="33" t="s">
        <v>3060</v>
      </c>
      <c r="C4" s="33" t="s">
        <v>48</v>
      </c>
      <c r="D4" s="33" t="s">
        <v>48</v>
      </c>
      <c r="E4" s="33">
        <v>144526</v>
      </c>
      <c r="F4" s="119">
        <f t="shared" si="0"/>
        <v>149658</v>
      </c>
      <c r="G4" s="122">
        <f>SUMIF(New_Tikina!B:B,'tikina dataset'!D4,New_Tikina!C:C)</f>
        <v>28550</v>
      </c>
      <c r="H4" s="431">
        <f t="shared" si="1"/>
        <v>29563.787138646334</v>
      </c>
      <c r="I4" s="125"/>
      <c r="J4" s="33" t="s">
        <v>3060</v>
      </c>
      <c r="K4" s="33" t="s">
        <v>51</v>
      </c>
      <c r="L4" s="33" t="s">
        <v>51</v>
      </c>
      <c r="M4" s="33" t="s">
        <v>3453</v>
      </c>
      <c r="N4" s="33">
        <v>11716</v>
      </c>
      <c r="O4" s="129"/>
      <c r="P4" s="6" t="s">
        <v>3060</v>
      </c>
      <c r="Q4" s="6" t="s">
        <v>48</v>
      </c>
      <c r="R4" s="6" t="s">
        <v>79</v>
      </c>
      <c r="T4" s="129"/>
      <c r="U4" s="377" t="s">
        <v>3372</v>
      </c>
      <c r="V4" s="120" t="s">
        <v>218</v>
      </c>
      <c r="W4" s="120">
        <v>14970</v>
      </c>
    </row>
    <row r="5" spans="1:23">
      <c r="B5" s="33" t="s">
        <v>3060</v>
      </c>
      <c r="C5" s="33" t="s">
        <v>48</v>
      </c>
      <c r="D5" s="33" t="s">
        <v>79</v>
      </c>
      <c r="E5" s="33">
        <v>3760</v>
      </c>
      <c r="F5" s="119">
        <f t="shared" si="0"/>
        <v>3894</v>
      </c>
      <c r="G5" s="122">
        <f>SUMIF(New_Tikina!B:B,'tikina dataset'!D5,New_Tikina!C:C)</f>
        <v>777</v>
      </c>
      <c r="H5" s="431">
        <f t="shared" si="1"/>
        <v>804.69095744680851</v>
      </c>
      <c r="I5" s="125"/>
      <c r="J5" s="33" t="s">
        <v>3060</v>
      </c>
      <c r="K5" s="33" t="s">
        <v>50</v>
      </c>
      <c r="L5" s="33" t="s">
        <v>50</v>
      </c>
      <c r="M5" s="33" t="s">
        <v>48</v>
      </c>
      <c r="N5" s="33">
        <v>167</v>
      </c>
      <c r="O5" s="129"/>
      <c r="P5" s="6" t="s">
        <v>3180</v>
      </c>
      <c r="Q5" s="6" t="s">
        <v>63</v>
      </c>
      <c r="R5" s="6" t="s">
        <v>159</v>
      </c>
      <c r="T5" s="129"/>
      <c r="U5" s="377" t="s">
        <v>3376</v>
      </c>
      <c r="V5" s="120" t="s">
        <v>50</v>
      </c>
      <c r="W5" s="120">
        <v>7859</v>
      </c>
    </row>
    <row r="6" spans="1:23">
      <c r="B6" s="33" t="s">
        <v>3060</v>
      </c>
      <c r="C6" s="33" t="s">
        <v>48</v>
      </c>
      <c r="D6" s="33" t="s">
        <v>80</v>
      </c>
      <c r="E6" s="33">
        <v>3941</v>
      </c>
      <c r="F6" s="119">
        <f t="shared" si="0"/>
        <v>4081</v>
      </c>
      <c r="G6" s="122">
        <f>SUMIF(New_Tikina!B:B,'tikina dataset'!D6,New_Tikina!C:C)</f>
        <v>859</v>
      </c>
      <c r="H6" s="431">
        <f t="shared" si="1"/>
        <v>889.51509769094139</v>
      </c>
      <c r="I6" s="125"/>
      <c r="J6" s="33" t="s">
        <v>3060</v>
      </c>
      <c r="K6" s="33" t="s">
        <v>52</v>
      </c>
      <c r="L6" s="33" t="s">
        <v>91</v>
      </c>
      <c r="M6" s="33" t="s">
        <v>406</v>
      </c>
      <c r="N6" s="33">
        <v>623</v>
      </c>
      <c r="O6" s="129"/>
      <c r="P6" s="6" t="s">
        <v>3180</v>
      </c>
      <c r="Q6" s="6" t="s">
        <v>64</v>
      </c>
      <c r="R6" s="6" t="s">
        <v>163</v>
      </c>
      <c r="T6" s="129"/>
      <c r="U6" s="377" t="s">
        <v>3438</v>
      </c>
      <c r="V6" s="120" t="s">
        <v>214</v>
      </c>
      <c r="W6" s="120">
        <v>4829</v>
      </c>
    </row>
    <row r="7" spans="1:23">
      <c r="B7" s="33" t="s">
        <v>3060</v>
      </c>
      <c r="C7" s="33" t="s">
        <v>49</v>
      </c>
      <c r="D7" s="33" t="s">
        <v>49</v>
      </c>
      <c r="E7" s="33">
        <v>964</v>
      </c>
      <c r="F7" s="119">
        <f t="shared" si="0"/>
        <v>998</v>
      </c>
      <c r="G7" s="122">
        <f>SUMIF(New_Tikina!B:B,'tikina dataset'!D7,New_Tikina!C:C)</f>
        <v>182</v>
      </c>
      <c r="H7" s="431">
        <f t="shared" si="1"/>
        <v>188.41908713692948</v>
      </c>
      <c r="I7" s="125"/>
      <c r="J7" s="33" t="s">
        <v>3060</v>
      </c>
      <c r="K7" s="33" t="s">
        <v>50</v>
      </c>
      <c r="L7" s="33" t="s">
        <v>85</v>
      </c>
      <c r="M7" s="33" t="s">
        <v>277</v>
      </c>
      <c r="N7" s="33">
        <v>866</v>
      </c>
      <c r="O7" s="129"/>
      <c r="P7" s="6" t="s">
        <v>3052</v>
      </c>
      <c r="Q7" s="6" t="s">
        <v>58</v>
      </c>
      <c r="R7" s="6" t="s">
        <v>128</v>
      </c>
      <c r="T7" s="129"/>
      <c r="U7" s="377" t="s">
        <v>3373</v>
      </c>
      <c r="V7" s="120" t="s">
        <v>219</v>
      </c>
      <c r="W7" s="120">
        <v>6782</v>
      </c>
    </row>
    <row r="8" spans="1:23">
      <c r="B8" s="33" t="s">
        <v>3060</v>
      </c>
      <c r="C8" s="33" t="s">
        <v>49</v>
      </c>
      <c r="D8" s="33" t="s">
        <v>81</v>
      </c>
      <c r="E8" s="33">
        <v>3607</v>
      </c>
      <c r="F8" s="119">
        <f t="shared" si="0"/>
        <v>3735</v>
      </c>
      <c r="G8" s="122">
        <f>SUMIF(New_Tikina!B:B,'tikina dataset'!D8,New_Tikina!C:C)</f>
        <v>680</v>
      </c>
      <c r="H8" s="431">
        <f t="shared" si="1"/>
        <v>704.13085666759071</v>
      </c>
      <c r="I8" s="125"/>
      <c r="J8" s="33" t="s">
        <v>3060</v>
      </c>
      <c r="K8" s="33" t="s">
        <v>52</v>
      </c>
      <c r="L8" s="33" t="s">
        <v>91</v>
      </c>
      <c r="M8" s="33" t="s">
        <v>3461</v>
      </c>
      <c r="N8" s="33">
        <v>663</v>
      </c>
      <c r="O8" s="129"/>
      <c r="P8" s="6" t="s">
        <v>3052</v>
      </c>
      <c r="Q8" s="6" t="s">
        <v>59</v>
      </c>
      <c r="R8" s="6" t="s">
        <v>131</v>
      </c>
      <c r="T8" s="129"/>
      <c r="U8" s="377" t="s">
        <v>3398</v>
      </c>
      <c r="V8" s="120" t="s">
        <v>162</v>
      </c>
      <c r="W8" s="120">
        <v>2675</v>
      </c>
    </row>
    <row r="9" spans="1:23">
      <c r="B9" s="33" t="s">
        <v>3060</v>
      </c>
      <c r="C9" s="33" t="s">
        <v>49</v>
      </c>
      <c r="D9" s="33" t="s">
        <v>82</v>
      </c>
      <c r="E9" s="33">
        <v>2327</v>
      </c>
      <c r="F9" s="119">
        <f t="shared" si="0"/>
        <v>2410</v>
      </c>
      <c r="G9" s="122">
        <f>SUMIF(New_Tikina!B:B,'tikina dataset'!D9,New_Tikina!C:C)</f>
        <v>483</v>
      </c>
      <c r="H9" s="431">
        <f t="shared" si="1"/>
        <v>500.22776106574992</v>
      </c>
      <c r="I9" s="125"/>
      <c r="J9" s="33" t="s">
        <v>3060</v>
      </c>
      <c r="K9" s="33" t="s">
        <v>52</v>
      </c>
      <c r="L9" s="33" t="s">
        <v>89</v>
      </c>
      <c r="M9" s="33" t="s">
        <v>89</v>
      </c>
      <c r="N9" s="33">
        <v>4060</v>
      </c>
      <c r="O9" s="129"/>
      <c r="P9" s="6" t="s">
        <v>3180</v>
      </c>
      <c r="Q9" s="6" t="s">
        <v>64</v>
      </c>
      <c r="R9" s="6" t="s">
        <v>161</v>
      </c>
      <c r="T9" s="129"/>
      <c r="U9" s="377" t="s">
        <v>3431</v>
      </c>
      <c r="V9" s="120" t="s">
        <v>170</v>
      </c>
      <c r="W9" s="120">
        <v>6262</v>
      </c>
    </row>
    <row r="10" spans="1:23">
      <c r="A10" s="15"/>
      <c r="B10" s="33" t="s">
        <v>3060</v>
      </c>
      <c r="C10" s="33" t="s">
        <v>50</v>
      </c>
      <c r="D10" s="33" t="s">
        <v>83</v>
      </c>
      <c r="E10" s="33">
        <v>1125</v>
      </c>
      <c r="F10" s="119">
        <f t="shared" si="0"/>
        <v>1165</v>
      </c>
      <c r="G10" s="122">
        <f>SUMIF(New_Tikina!B:B,'tikina dataset'!D10,New_Tikina!C:C)</f>
        <v>266</v>
      </c>
      <c r="H10" s="431">
        <f t="shared" si="1"/>
        <v>275.45777777777778</v>
      </c>
      <c r="I10" s="125"/>
      <c r="J10" s="33" t="s">
        <v>3060</v>
      </c>
      <c r="K10" s="33" t="s">
        <v>52</v>
      </c>
      <c r="L10" s="33" t="s">
        <v>88</v>
      </c>
      <c r="M10" s="33" t="s">
        <v>88</v>
      </c>
      <c r="N10" s="33">
        <v>3158</v>
      </c>
      <c r="O10" s="129"/>
      <c r="P10" s="6" t="s">
        <v>3060</v>
      </c>
      <c r="Q10" s="6" t="s">
        <v>48</v>
      </c>
      <c r="R10" s="6" t="s">
        <v>80</v>
      </c>
      <c r="T10" s="129"/>
      <c r="U10" s="377" t="s">
        <v>3406</v>
      </c>
      <c r="V10" s="120" t="s">
        <v>31</v>
      </c>
      <c r="W10" s="120">
        <v>4183</v>
      </c>
    </row>
    <row r="11" spans="1:23">
      <c r="B11" s="200" t="s">
        <v>3060</v>
      </c>
      <c r="C11" s="200" t="s">
        <v>50</v>
      </c>
      <c r="D11" s="200" t="s">
        <v>84</v>
      </c>
      <c r="E11" s="200">
        <v>20529</v>
      </c>
      <c r="F11" s="378">
        <f>E11*1.0343</f>
        <v>21233.144700000001</v>
      </c>
      <c r="G11" s="433">
        <f>SUM(E11/4.7)</f>
        <v>4367.8723404255315</v>
      </c>
      <c r="H11" s="433">
        <f>SUM(F11/4.7)</f>
        <v>4517.690361702128</v>
      </c>
      <c r="I11" s="125"/>
      <c r="J11" s="33" t="s">
        <v>3060</v>
      </c>
      <c r="K11" s="33" t="s">
        <v>50</v>
      </c>
      <c r="L11" s="33" t="s">
        <v>85</v>
      </c>
      <c r="M11" s="33" t="s">
        <v>251</v>
      </c>
      <c r="N11" s="33">
        <v>782</v>
      </c>
      <c r="O11" s="129"/>
      <c r="P11" s="6" t="s">
        <v>3060</v>
      </c>
      <c r="Q11" s="6" t="s">
        <v>48</v>
      </c>
      <c r="R11" s="6" t="s">
        <v>77</v>
      </c>
      <c r="T11" s="129"/>
      <c r="U11" s="377" t="s">
        <v>3418</v>
      </c>
      <c r="V11" s="120" t="s">
        <v>120</v>
      </c>
      <c r="W11" s="120">
        <v>730</v>
      </c>
    </row>
    <row r="12" spans="1:23">
      <c r="B12" s="33" t="s">
        <v>3060</v>
      </c>
      <c r="C12" s="33" t="s">
        <v>50</v>
      </c>
      <c r="D12" s="33" t="s">
        <v>85</v>
      </c>
      <c r="E12" s="33">
        <v>2656</v>
      </c>
      <c r="F12" s="119">
        <f t="shared" si="0"/>
        <v>3187</v>
      </c>
      <c r="G12" s="122">
        <f>SUMIF(New_Tikina!B:B,'tikina dataset'!D12,New_Tikina!C:C)</f>
        <v>605</v>
      </c>
      <c r="H12" s="431">
        <f t="shared" si="1"/>
        <v>725.95444277108436</v>
      </c>
      <c r="I12" s="125"/>
      <c r="J12" s="33" t="s">
        <v>3060</v>
      </c>
      <c r="K12" s="33" t="s">
        <v>48</v>
      </c>
      <c r="L12" s="33" t="s">
        <v>78</v>
      </c>
      <c r="M12" s="33" t="s">
        <v>306</v>
      </c>
      <c r="N12" s="33">
        <v>538</v>
      </c>
      <c r="O12" s="129"/>
      <c r="P12" s="6" t="s">
        <v>3052</v>
      </c>
      <c r="Q12" s="6" t="s">
        <v>58</v>
      </c>
      <c r="R12" s="6" t="s">
        <v>125</v>
      </c>
      <c r="T12" s="129"/>
      <c r="U12" s="377" t="s">
        <v>3399</v>
      </c>
      <c r="V12" s="120" t="s">
        <v>163</v>
      </c>
      <c r="W12" s="120">
        <v>3550</v>
      </c>
    </row>
    <row r="13" spans="1:23">
      <c r="B13" s="33" t="s">
        <v>3060</v>
      </c>
      <c r="C13" s="33" t="s">
        <v>50</v>
      </c>
      <c r="D13" s="33" t="s">
        <v>50</v>
      </c>
      <c r="E13" s="33">
        <v>7804</v>
      </c>
      <c r="F13" s="119">
        <f t="shared" si="0"/>
        <v>7859</v>
      </c>
      <c r="G13" s="122">
        <f>SUMIF(New_Tikina!B:B,'tikina dataset'!D13,New_Tikina!C:C)</f>
        <v>1538</v>
      </c>
      <c r="H13" s="431">
        <f t="shared" si="1"/>
        <v>1548.8393131727321</v>
      </c>
      <c r="I13" s="125"/>
      <c r="J13" s="33" t="s">
        <v>3060</v>
      </c>
      <c r="K13" s="33" t="s">
        <v>48</v>
      </c>
      <c r="L13" s="33" t="s">
        <v>80</v>
      </c>
      <c r="M13" s="33" t="s">
        <v>2448</v>
      </c>
      <c r="N13" s="33">
        <v>1107</v>
      </c>
      <c r="O13" s="129"/>
      <c r="P13" s="6" t="s">
        <v>3052</v>
      </c>
      <c r="Q13" s="6" t="s">
        <v>58</v>
      </c>
      <c r="R13" s="6" t="s">
        <v>124</v>
      </c>
      <c r="T13" s="129"/>
      <c r="U13" s="377" t="s">
        <v>3439</v>
      </c>
      <c r="V13" s="120" t="s">
        <v>215</v>
      </c>
      <c r="W13" s="120">
        <v>939</v>
      </c>
    </row>
    <row r="14" spans="1:23">
      <c r="B14" s="33" t="s">
        <v>3060</v>
      </c>
      <c r="C14" s="33" t="s">
        <v>50</v>
      </c>
      <c r="D14" s="33" t="s">
        <v>86</v>
      </c>
      <c r="E14" s="33">
        <v>68673</v>
      </c>
      <c r="F14" s="119">
        <f t="shared" si="0"/>
        <v>92369</v>
      </c>
      <c r="G14" s="122">
        <f>SUMIF(New_Tikina!B:B,'tikina dataset'!D14,New_Tikina!C:C)</f>
        <v>18637</v>
      </c>
      <c r="H14" s="431">
        <f t="shared" si="1"/>
        <v>25067.800343657625</v>
      </c>
      <c r="I14" s="125"/>
      <c r="J14" s="33" t="s">
        <v>3060</v>
      </c>
      <c r="K14" s="33" t="s">
        <v>48</v>
      </c>
      <c r="L14" s="33" t="s">
        <v>78</v>
      </c>
      <c r="M14" s="33" t="s">
        <v>3460</v>
      </c>
      <c r="N14" s="33">
        <v>1535</v>
      </c>
      <c r="O14" s="129"/>
      <c r="P14" s="6" t="s">
        <v>3052</v>
      </c>
      <c r="Q14" s="6" t="s">
        <v>59</v>
      </c>
      <c r="R14" s="6" t="s">
        <v>132</v>
      </c>
      <c r="T14" s="129"/>
      <c r="U14" s="377" t="s">
        <v>3400</v>
      </c>
      <c r="V14" s="120" t="s">
        <v>164</v>
      </c>
      <c r="W14" s="120">
        <v>4853</v>
      </c>
    </row>
    <row r="15" spans="1:23">
      <c r="B15" s="33" t="s">
        <v>3060</v>
      </c>
      <c r="C15" s="33" t="s">
        <v>51</v>
      </c>
      <c r="D15" s="33" t="s">
        <v>87</v>
      </c>
      <c r="E15" s="33">
        <v>3636</v>
      </c>
      <c r="F15" s="119">
        <f t="shared" si="0"/>
        <v>3765</v>
      </c>
      <c r="G15" s="122">
        <f>SUMIF(New_Tikina!B:B,'tikina dataset'!D15,New_Tikina!C:C)</f>
        <v>691</v>
      </c>
      <c r="H15" s="431">
        <f t="shared" si="1"/>
        <v>715.51567656765678</v>
      </c>
      <c r="I15" s="125"/>
      <c r="J15" s="33" t="s">
        <v>3060</v>
      </c>
      <c r="K15" s="33" t="s">
        <v>48</v>
      </c>
      <c r="L15" s="33" t="s">
        <v>78</v>
      </c>
      <c r="M15" s="33" t="s">
        <v>78</v>
      </c>
      <c r="N15" s="33">
        <v>936</v>
      </c>
      <c r="O15" s="129"/>
      <c r="P15" s="6" t="s">
        <v>3052</v>
      </c>
      <c r="Q15" s="6" t="s">
        <v>59</v>
      </c>
      <c r="R15" s="6" t="s">
        <v>133</v>
      </c>
      <c r="T15" s="129"/>
      <c r="U15" s="377" t="s">
        <v>3384</v>
      </c>
      <c r="V15" s="120" t="s">
        <v>91</v>
      </c>
      <c r="W15" s="120">
        <v>3853</v>
      </c>
    </row>
    <row r="16" spans="1:23">
      <c r="B16" s="33" t="s">
        <v>3060</v>
      </c>
      <c r="C16" s="33" t="s">
        <v>51</v>
      </c>
      <c r="D16" s="33" t="s">
        <v>51</v>
      </c>
      <c r="E16" s="33">
        <v>14613</v>
      </c>
      <c r="F16" s="119">
        <f t="shared" si="0"/>
        <v>15132</v>
      </c>
      <c r="G16" s="122">
        <f>SUMIF(New_Tikina!B:B,'tikina dataset'!D16,New_Tikina!C:C)</f>
        <v>3067</v>
      </c>
      <c r="H16" s="431">
        <f t="shared" si="1"/>
        <v>3175.9285567645247</v>
      </c>
      <c r="I16" s="125"/>
      <c r="J16" s="33" t="s">
        <v>3060</v>
      </c>
      <c r="K16" s="33" t="s">
        <v>48</v>
      </c>
      <c r="L16" s="33" t="s">
        <v>80</v>
      </c>
      <c r="M16" s="33" t="s">
        <v>3459</v>
      </c>
      <c r="N16" s="33">
        <v>972</v>
      </c>
      <c r="O16" s="129"/>
      <c r="P16" s="6" t="s">
        <v>3052</v>
      </c>
      <c r="Q16" s="6" t="s">
        <v>59</v>
      </c>
      <c r="R16" s="6" t="s">
        <v>129</v>
      </c>
      <c r="T16" s="129"/>
      <c r="U16" s="377" t="s">
        <v>3402</v>
      </c>
      <c r="V16" s="120" t="s">
        <v>166</v>
      </c>
      <c r="W16" s="120">
        <v>5076</v>
      </c>
    </row>
    <row r="17" spans="1:23">
      <c r="A17" s="15"/>
      <c r="B17" s="33" t="s">
        <v>3060</v>
      </c>
      <c r="C17" s="33" t="s">
        <v>52</v>
      </c>
      <c r="D17" s="33" t="s">
        <v>88</v>
      </c>
      <c r="E17" s="33">
        <v>26586</v>
      </c>
      <c r="F17" s="119">
        <f t="shared" si="0"/>
        <v>27530</v>
      </c>
      <c r="G17" s="122">
        <f>SUMIF(New_Tikina!B:B,'tikina dataset'!D17,New_Tikina!C:C)</f>
        <v>5350</v>
      </c>
      <c r="H17" s="431">
        <f t="shared" si="1"/>
        <v>5539.9646430452121</v>
      </c>
      <c r="I17" s="125"/>
      <c r="J17" s="33" t="s">
        <v>3060</v>
      </c>
      <c r="K17" s="33" t="s">
        <v>51</v>
      </c>
      <c r="L17" s="33" t="s">
        <v>87</v>
      </c>
      <c r="M17" s="33" t="s">
        <v>3450</v>
      </c>
      <c r="N17" s="33">
        <v>2672</v>
      </c>
      <c r="O17" s="129"/>
      <c r="P17" s="6" t="s">
        <v>3060</v>
      </c>
      <c r="Q17" s="6" t="s">
        <v>52</v>
      </c>
      <c r="R17" s="6" t="s">
        <v>89</v>
      </c>
      <c r="T17" s="129"/>
      <c r="U17" s="377" t="s">
        <v>3361</v>
      </c>
      <c r="V17" s="120" t="s">
        <v>82</v>
      </c>
      <c r="W17" s="120">
        <v>2410</v>
      </c>
    </row>
    <row r="18" spans="1:23">
      <c r="B18" s="33" t="s">
        <v>3060</v>
      </c>
      <c r="C18" s="33" t="s">
        <v>52</v>
      </c>
      <c r="D18" s="33" t="s">
        <v>89</v>
      </c>
      <c r="E18" s="33">
        <v>9226</v>
      </c>
      <c r="F18" s="119">
        <f t="shared" si="0"/>
        <v>9554</v>
      </c>
      <c r="G18" s="122">
        <f>SUMIF(New_Tikina!B:B,'tikina dataset'!D18,New_Tikina!C:C)</f>
        <v>1757</v>
      </c>
      <c r="H18" s="431">
        <f t="shared" si="1"/>
        <v>1819.464339908953</v>
      </c>
      <c r="I18" s="125"/>
      <c r="J18" s="33" t="s">
        <v>3060</v>
      </c>
      <c r="K18" s="33" t="s">
        <v>52</v>
      </c>
      <c r="L18" s="33" t="s">
        <v>88</v>
      </c>
      <c r="M18" s="33" t="s">
        <v>274</v>
      </c>
      <c r="N18" s="33">
        <v>1558</v>
      </c>
      <c r="O18" s="129"/>
      <c r="P18" s="6" t="s">
        <v>3060</v>
      </c>
      <c r="Q18" s="6" t="s">
        <v>52</v>
      </c>
      <c r="R18" s="6" t="s">
        <v>91</v>
      </c>
      <c r="T18" s="129"/>
      <c r="U18" s="377" t="s">
        <v>3444</v>
      </c>
      <c r="V18" s="120" t="s">
        <v>80</v>
      </c>
      <c r="W18" s="120">
        <v>4081</v>
      </c>
    </row>
    <row r="19" spans="1:23">
      <c r="B19" s="33" t="s">
        <v>3060</v>
      </c>
      <c r="C19" s="33" t="s">
        <v>52</v>
      </c>
      <c r="D19" s="33" t="s">
        <v>92</v>
      </c>
      <c r="E19" s="33">
        <v>6578</v>
      </c>
      <c r="F19" s="119">
        <f t="shared" si="0"/>
        <v>6812</v>
      </c>
      <c r="G19" s="122">
        <f>SUMIF(New_Tikina!B:B,'tikina dataset'!D19,New_Tikina!C:C)</f>
        <v>1105</v>
      </c>
      <c r="H19" s="431">
        <f t="shared" si="1"/>
        <v>1144.308300395257</v>
      </c>
      <c r="I19" s="125"/>
      <c r="J19" s="33" t="s">
        <v>3060</v>
      </c>
      <c r="K19" s="33" t="s">
        <v>48</v>
      </c>
      <c r="L19" s="33" t="s">
        <v>77</v>
      </c>
      <c r="M19" s="33" t="s">
        <v>3458</v>
      </c>
      <c r="N19" s="33">
        <v>1230</v>
      </c>
      <c r="O19" s="129"/>
      <c r="P19" s="6" t="s">
        <v>3052</v>
      </c>
      <c r="Q19" s="6" t="s">
        <v>59</v>
      </c>
      <c r="R19" s="6" t="s">
        <v>33</v>
      </c>
      <c r="T19" s="129"/>
      <c r="U19" s="377" t="s">
        <v>3394</v>
      </c>
      <c r="V19" s="120" t="s">
        <v>159</v>
      </c>
      <c r="W19" s="120">
        <v>3961</v>
      </c>
    </row>
    <row r="20" spans="1:23">
      <c r="B20" s="33" t="s">
        <v>3060</v>
      </c>
      <c r="C20" s="33" t="s">
        <v>52</v>
      </c>
      <c r="D20" s="33" t="s">
        <v>90</v>
      </c>
      <c r="E20" s="33">
        <v>9581</v>
      </c>
      <c r="F20" s="119">
        <f t="shared" si="0"/>
        <v>9921</v>
      </c>
      <c r="G20" s="122">
        <f>SUMIF(New_Tikina!B:B,'tikina dataset'!D20,New_Tikina!C:C)</f>
        <v>1958</v>
      </c>
      <c r="H20" s="431">
        <f t="shared" si="1"/>
        <v>2027.4833524684273</v>
      </c>
      <c r="I20" s="125"/>
      <c r="J20" s="33" t="s">
        <v>3060</v>
      </c>
      <c r="K20" s="33" t="s">
        <v>48</v>
      </c>
      <c r="L20" s="33" t="s">
        <v>48</v>
      </c>
      <c r="M20" s="33" t="s">
        <v>48</v>
      </c>
      <c r="N20" s="33">
        <v>142558</v>
      </c>
      <c r="O20" s="129"/>
      <c r="P20" s="6" t="s">
        <v>3180</v>
      </c>
      <c r="Q20" s="6" t="s">
        <v>63</v>
      </c>
      <c r="R20" s="6" t="s">
        <v>158</v>
      </c>
      <c r="T20" s="129"/>
      <c r="U20" s="377" t="s">
        <v>3369</v>
      </c>
      <c r="V20" s="120" t="s">
        <v>207</v>
      </c>
      <c r="W20" s="120">
        <v>2717</v>
      </c>
    </row>
    <row r="21" spans="1:23">
      <c r="B21" s="33" t="s">
        <v>3060</v>
      </c>
      <c r="C21" s="33" t="s">
        <v>52</v>
      </c>
      <c r="D21" s="33" t="s">
        <v>91</v>
      </c>
      <c r="E21" s="33">
        <v>3721</v>
      </c>
      <c r="F21" s="119">
        <f t="shared" si="0"/>
        <v>3853</v>
      </c>
      <c r="G21" s="122">
        <f>SUMIF(New_Tikina!B:B,'tikina dataset'!D21,New_Tikina!C:C)</f>
        <v>806</v>
      </c>
      <c r="H21" s="431">
        <f t="shared" si="1"/>
        <v>834.59231389411445</v>
      </c>
      <c r="I21" s="125"/>
      <c r="J21" s="33" t="s">
        <v>3060</v>
      </c>
      <c r="K21" s="33" t="s">
        <v>52</v>
      </c>
      <c r="L21" s="33" t="s">
        <v>88</v>
      </c>
      <c r="M21" s="33" t="s">
        <v>89</v>
      </c>
      <c r="N21" s="33">
        <v>638</v>
      </c>
      <c r="O21" s="129"/>
      <c r="P21" s="6" t="s">
        <v>3180</v>
      </c>
      <c r="Q21" s="6" t="s">
        <v>64</v>
      </c>
      <c r="R21" s="6" t="s">
        <v>160</v>
      </c>
      <c r="T21" s="129"/>
    </row>
    <row r="22" spans="1:23">
      <c r="B22" s="33" t="s">
        <v>3052</v>
      </c>
      <c r="C22" s="33" t="s">
        <v>57</v>
      </c>
      <c r="D22" s="33" t="s">
        <v>113</v>
      </c>
      <c r="E22" s="33">
        <v>2257</v>
      </c>
      <c r="F22" s="119">
        <f t="shared" si="0"/>
        <v>2337</v>
      </c>
      <c r="G22" s="122">
        <f>SUMIF(New_Tikina!B:B,'tikina dataset'!D22,New_Tikina!C:C)</f>
        <v>512</v>
      </c>
      <c r="H22" s="431">
        <f t="shared" si="1"/>
        <v>530.14798404962335</v>
      </c>
      <c r="I22" s="125"/>
      <c r="J22" s="33" t="s">
        <v>3060</v>
      </c>
      <c r="K22" s="33" t="s">
        <v>52</v>
      </c>
      <c r="L22" s="33" t="s">
        <v>89</v>
      </c>
      <c r="M22" s="33" t="s">
        <v>87</v>
      </c>
      <c r="N22" s="33">
        <v>2229</v>
      </c>
      <c r="O22" s="129"/>
      <c r="P22" s="6" t="s">
        <v>3058</v>
      </c>
      <c r="Q22" s="6" t="s">
        <v>71</v>
      </c>
      <c r="R22" s="6" t="s">
        <v>202</v>
      </c>
      <c r="T22" s="129"/>
      <c r="U22" s="377" t="s">
        <v>3420</v>
      </c>
      <c r="V22" s="120" t="s">
        <v>4876</v>
      </c>
      <c r="W22" s="120">
        <v>238</v>
      </c>
    </row>
    <row r="23" spans="1:23">
      <c r="B23" s="33" t="s">
        <v>3052</v>
      </c>
      <c r="C23" s="33" t="s">
        <v>57</v>
      </c>
      <c r="D23" s="33" t="s">
        <v>114</v>
      </c>
      <c r="E23" s="33">
        <v>1722</v>
      </c>
      <c r="F23" s="119">
        <f t="shared" si="0"/>
        <v>1783</v>
      </c>
      <c r="G23" s="122">
        <f>SUMIF(New_Tikina!B:B,'tikina dataset'!D23,New_Tikina!C:C)</f>
        <v>379</v>
      </c>
      <c r="H23" s="431">
        <f t="shared" si="1"/>
        <v>392.42566782810684</v>
      </c>
      <c r="I23" s="125"/>
      <c r="J23" s="33" t="s">
        <v>3060</v>
      </c>
      <c r="K23" s="33" t="s">
        <v>48</v>
      </c>
      <c r="L23" s="33" t="s">
        <v>77</v>
      </c>
      <c r="M23" s="33" t="s">
        <v>3474</v>
      </c>
      <c r="N23" s="33">
        <v>757</v>
      </c>
      <c r="O23" s="129"/>
      <c r="P23" s="6" t="s">
        <v>3058</v>
      </c>
      <c r="Q23" s="6" t="s">
        <v>72</v>
      </c>
      <c r="R23" s="6" t="s">
        <v>211</v>
      </c>
      <c r="T23" s="129"/>
      <c r="U23" s="377" t="s">
        <v>3426</v>
      </c>
      <c r="V23" s="120" t="s">
        <v>4877</v>
      </c>
      <c r="W23" s="120">
        <v>330</v>
      </c>
    </row>
    <row r="24" spans="1:23">
      <c r="B24" s="33" t="s">
        <v>3052</v>
      </c>
      <c r="C24" s="33" t="s">
        <v>57</v>
      </c>
      <c r="D24" s="33" t="s">
        <v>115</v>
      </c>
      <c r="E24" s="33">
        <v>2148</v>
      </c>
      <c r="F24" s="119">
        <f t="shared" si="0"/>
        <v>2224</v>
      </c>
      <c r="G24" s="122">
        <f>SUMIF(New_Tikina!B:B,'tikina dataset'!D24,New_Tikina!C:C)</f>
        <v>480</v>
      </c>
      <c r="H24" s="431">
        <f t="shared" si="1"/>
        <v>496.98324022346372</v>
      </c>
      <c r="I24" s="125"/>
      <c r="J24" s="33" t="s">
        <v>3060</v>
      </c>
      <c r="K24" s="33" t="s">
        <v>50</v>
      </c>
      <c r="L24" s="33" t="s">
        <v>84</v>
      </c>
      <c r="M24" s="33" t="s">
        <v>50</v>
      </c>
      <c r="N24" s="33">
        <v>20529</v>
      </c>
      <c r="O24" s="129"/>
      <c r="P24" s="6" t="s">
        <v>3058</v>
      </c>
      <c r="Q24" s="6" t="s">
        <v>73</v>
      </c>
      <c r="R24" s="6" t="s">
        <v>219</v>
      </c>
      <c r="T24" s="129"/>
      <c r="U24" s="377" t="s">
        <v>3440</v>
      </c>
      <c r="V24" s="120" t="s">
        <v>77</v>
      </c>
      <c r="W24" s="120">
        <v>4864</v>
      </c>
    </row>
    <row r="25" spans="1:23">
      <c r="B25" s="33" t="s">
        <v>3052</v>
      </c>
      <c r="C25" s="33" t="s">
        <v>57</v>
      </c>
      <c r="D25" s="33" t="s">
        <v>31</v>
      </c>
      <c r="E25" s="33">
        <v>4040</v>
      </c>
      <c r="F25" s="119">
        <f t="shared" si="0"/>
        <v>4183</v>
      </c>
      <c r="G25" s="122">
        <f>SUMIF(New_Tikina!B:B,'tikina dataset'!D25,New_Tikina!C:C)</f>
        <v>865</v>
      </c>
      <c r="H25" s="431">
        <f t="shared" si="1"/>
        <v>895.61757425742576</v>
      </c>
      <c r="I25" s="125"/>
      <c r="J25" s="33" t="s">
        <v>3060</v>
      </c>
      <c r="K25" s="33" t="s">
        <v>50</v>
      </c>
      <c r="L25" s="33" t="s">
        <v>83</v>
      </c>
      <c r="M25" s="33" t="s">
        <v>3479</v>
      </c>
      <c r="N25" s="33">
        <v>589</v>
      </c>
      <c r="O25" s="129"/>
      <c r="P25" s="6" t="s">
        <v>3058</v>
      </c>
      <c r="Q25" s="6" t="s">
        <v>73</v>
      </c>
      <c r="R25" s="6" t="s">
        <v>217</v>
      </c>
      <c r="T25" s="129"/>
      <c r="U25" s="377" t="s">
        <v>3410</v>
      </c>
      <c r="V25" s="120" t="s">
        <v>125</v>
      </c>
      <c r="W25" s="120">
        <v>979</v>
      </c>
    </row>
    <row r="26" spans="1:23">
      <c r="B26" s="33" t="s">
        <v>3052</v>
      </c>
      <c r="C26" s="33" t="s">
        <v>58</v>
      </c>
      <c r="D26" s="33" t="s">
        <v>116</v>
      </c>
      <c r="E26" s="33">
        <v>1024</v>
      </c>
      <c r="F26" s="119">
        <f t="shared" si="0"/>
        <v>1060</v>
      </c>
      <c r="G26" s="122">
        <f>SUMIF(New_Tikina!B:B,'tikina dataset'!D26,New_Tikina!C:C)</f>
        <v>208</v>
      </c>
      <c r="H26" s="431">
        <f t="shared" si="1"/>
        <v>215.3125</v>
      </c>
      <c r="I26" s="125"/>
      <c r="J26" s="33" t="s">
        <v>3060</v>
      </c>
      <c r="K26" s="33" t="s">
        <v>52</v>
      </c>
      <c r="L26" s="33" t="s">
        <v>88</v>
      </c>
      <c r="M26" s="33" t="s">
        <v>1122</v>
      </c>
      <c r="N26" s="33">
        <v>938</v>
      </c>
      <c r="O26" s="129"/>
      <c r="P26" s="6" t="s">
        <v>3180</v>
      </c>
      <c r="Q26" s="6" t="s">
        <v>64</v>
      </c>
      <c r="R26" s="6" t="s">
        <v>165</v>
      </c>
      <c r="T26" s="129"/>
      <c r="U26" s="377" t="s">
        <v>3430</v>
      </c>
      <c r="V26" s="120" t="s">
        <v>65</v>
      </c>
      <c r="W26" s="120">
        <v>10072</v>
      </c>
    </row>
    <row r="27" spans="1:23">
      <c r="B27" s="33" t="s">
        <v>3052</v>
      </c>
      <c r="C27" s="33" t="s">
        <v>58</v>
      </c>
      <c r="D27" s="33" t="s">
        <v>122</v>
      </c>
      <c r="E27" s="33">
        <v>873</v>
      </c>
      <c r="F27" s="119">
        <f t="shared" si="0"/>
        <v>904</v>
      </c>
      <c r="G27" s="122">
        <f>SUMIF(New_Tikina!B:B,'tikina dataset'!D27,New_Tikina!C:C)</f>
        <v>160</v>
      </c>
      <c r="H27" s="431">
        <f t="shared" si="1"/>
        <v>165.68155784650631</v>
      </c>
      <c r="I27" s="125"/>
      <c r="J27" s="33" t="s">
        <v>3060</v>
      </c>
      <c r="K27" s="33" t="s">
        <v>52</v>
      </c>
      <c r="L27" s="33" t="s">
        <v>92</v>
      </c>
      <c r="M27" s="33" t="s">
        <v>3080</v>
      </c>
      <c r="N27" s="33">
        <v>2752</v>
      </c>
      <c r="O27" s="129"/>
      <c r="P27" s="6" t="s">
        <v>3180</v>
      </c>
      <c r="Q27" s="6" t="s">
        <v>63</v>
      </c>
      <c r="R27" s="6" t="s">
        <v>63</v>
      </c>
      <c r="T27" s="129"/>
      <c r="U27" s="377" t="s">
        <v>3363</v>
      </c>
      <c r="V27" s="120" t="s">
        <v>201</v>
      </c>
      <c r="W27" s="120">
        <v>6129</v>
      </c>
    </row>
    <row r="28" spans="1:23">
      <c r="B28" s="33" t="s">
        <v>3052</v>
      </c>
      <c r="C28" s="33" t="s">
        <v>58</v>
      </c>
      <c r="D28" s="33" t="s">
        <v>123</v>
      </c>
      <c r="E28" s="33">
        <v>1751</v>
      </c>
      <c r="F28" s="119">
        <f t="shared" si="0"/>
        <v>1813</v>
      </c>
      <c r="G28" s="122">
        <f>SUMIF(New_Tikina!B:B,'tikina dataset'!D28,New_Tikina!C:C)</f>
        <v>364</v>
      </c>
      <c r="H28" s="431">
        <f t="shared" si="1"/>
        <v>376.88863506567679</v>
      </c>
      <c r="I28" s="125"/>
      <c r="J28" s="33" t="s">
        <v>3060</v>
      </c>
      <c r="K28" s="33" t="s">
        <v>49</v>
      </c>
      <c r="L28" s="33" t="s">
        <v>82</v>
      </c>
      <c r="M28" s="33" t="s">
        <v>3464</v>
      </c>
      <c r="N28" s="33">
        <v>846</v>
      </c>
      <c r="O28" s="129"/>
      <c r="P28" s="6" t="s">
        <v>3180</v>
      </c>
      <c r="Q28" s="6" t="s">
        <v>64</v>
      </c>
      <c r="R28" s="6" t="s">
        <v>166</v>
      </c>
      <c r="T28" s="129"/>
      <c r="U28" s="377" t="s">
        <v>3388</v>
      </c>
      <c r="V28" s="120" t="s">
        <v>174</v>
      </c>
      <c r="W28" s="120">
        <v>250</v>
      </c>
    </row>
    <row r="29" spans="1:23">
      <c r="B29" s="33" t="s">
        <v>3052</v>
      </c>
      <c r="C29" s="33" t="s">
        <v>58</v>
      </c>
      <c r="D29" s="33" t="s">
        <v>4876</v>
      </c>
      <c r="E29" s="33">
        <v>230</v>
      </c>
      <c r="F29" s="119">
        <f t="shared" si="0"/>
        <v>238</v>
      </c>
      <c r="G29" s="122">
        <f>SUMIF(New_Tikina!B:B,'tikina dataset'!D29,New_Tikina!C:C)</f>
        <v>45</v>
      </c>
      <c r="H29" s="431">
        <f t="shared" si="1"/>
        <v>46.565217391304351</v>
      </c>
      <c r="I29" s="125"/>
      <c r="J29" s="33" t="s">
        <v>3060</v>
      </c>
      <c r="K29" s="33" t="s">
        <v>52</v>
      </c>
      <c r="L29" s="33" t="s">
        <v>91</v>
      </c>
      <c r="M29" s="33" t="s">
        <v>443</v>
      </c>
      <c r="N29" s="33">
        <v>685</v>
      </c>
      <c r="O29" s="129"/>
      <c r="P29" s="6" t="s">
        <v>3058</v>
      </c>
      <c r="Q29" s="6" t="s">
        <v>71</v>
      </c>
      <c r="R29" s="6" t="s">
        <v>71</v>
      </c>
      <c r="T29" s="129"/>
      <c r="U29" s="377" t="s">
        <v>3434</v>
      </c>
      <c r="V29" s="120" t="s">
        <v>210</v>
      </c>
      <c r="W29" s="120">
        <v>2897</v>
      </c>
    </row>
    <row r="30" spans="1:23">
      <c r="B30" s="33" t="s">
        <v>3052</v>
      </c>
      <c r="C30" s="33" t="s">
        <v>58</v>
      </c>
      <c r="D30" s="33" t="s">
        <v>125</v>
      </c>
      <c r="E30" s="33">
        <v>945</v>
      </c>
      <c r="F30" s="119">
        <f t="shared" si="0"/>
        <v>979</v>
      </c>
      <c r="G30" s="122">
        <f>SUMIF(New_Tikina!B:B,'tikina dataset'!D30,New_Tikina!C:C)</f>
        <v>226</v>
      </c>
      <c r="H30" s="431">
        <f t="shared" si="1"/>
        <v>234.1312169312169</v>
      </c>
      <c r="I30" s="125"/>
      <c r="J30" s="33" t="s">
        <v>3060</v>
      </c>
      <c r="K30" s="33" t="s">
        <v>48</v>
      </c>
      <c r="L30" s="33" t="s">
        <v>77</v>
      </c>
      <c r="M30" s="33" t="s">
        <v>3467</v>
      </c>
      <c r="N30" s="33">
        <v>1175</v>
      </c>
      <c r="O30" s="129"/>
      <c r="P30" s="6" t="s">
        <v>3058</v>
      </c>
      <c r="Q30" s="6" t="s">
        <v>71</v>
      </c>
      <c r="R30" s="6" t="s">
        <v>205</v>
      </c>
      <c r="T30" s="129"/>
      <c r="U30" s="377" t="s">
        <v>3435</v>
      </c>
      <c r="V30" s="120" t="s">
        <v>211</v>
      </c>
      <c r="W30" s="120">
        <v>16562</v>
      </c>
    </row>
    <row r="31" spans="1:23">
      <c r="B31" s="33" t="s">
        <v>3052</v>
      </c>
      <c r="C31" s="33" t="s">
        <v>58</v>
      </c>
      <c r="D31" s="33" t="s">
        <v>126</v>
      </c>
      <c r="E31" s="33">
        <v>672</v>
      </c>
      <c r="F31" s="119">
        <f t="shared" si="0"/>
        <v>696</v>
      </c>
      <c r="G31" s="122">
        <f>SUMIF(New_Tikina!B:B,'tikina dataset'!D31,New_Tikina!C:C)</f>
        <v>154</v>
      </c>
      <c r="H31" s="431">
        <f t="shared" si="1"/>
        <v>159.5</v>
      </c>
      <c r="I31" s="125"/>
      <c r="J31" s="33" t="s">
        <v>3060</v>
      </c>
      <c r="K31" s="33" t="s">
        <v>52</v>
      </c>
      <c r="L31" s="33" t="s">
        <v>91</v>
      </c>
      <c r="M31" s="33" t="s">
        <v>3468</v>
      </c>
      <c r="N31" s="33">
        <v>795</v>
      </c>
      <c r="O31" s="129"/>
      <c r="P31" s="6" t="s">
        <v>3058</v>
      </c>
      <c r="Q31" s="6" t="s">
        <v>71</v>
      </c>
      <c r="R31" s="6" t="s">
        <v>206</v>
      </c>
      <c r="T31" s="129"/>
      <c r="U31" s="377" t="s">
        <v>3441</v>
      </c>
      <c r="V31" s="120" t="s">
        <v>78</v>
      </c>
      <c r="W31" s="120">
        <v>3972</v>
      </c>
    </row>
    <row r="32" spans="1:23">
      <c r="B32" s="33" t="s">
        <v>3052</v>
      </c>
      <c r="C32" s="33" t="s">
        <v>58</v>
      </c>
      <c r="D32" s="33" t="s">
        <v>20</v>
      </c>
      <c r="E32" s="33">
        <v>1384</v>
      </c>
      <c r="F32" s="119">
        <f t="shared" si="0"/>
        <v>1433</v>
      </c>
      <c r="G32" s="122">
        <f>SUMIF(New_Tikina!B:B,'tikina dataset'!D32,New_Tikina!C:C)</f>
        <v>287</v>
      </c>
      <c r="H32" s="431">
        <f t="shared" si="1"/>
        <v>297.16112716763001</v>
      </c>
      <c r="I32" s="125"/>
      <c r="J32" s="33" t="s">
        <v>3060</v>
      </c>
      <c r="K32" s="33" t="s">
        <v>50</v>
      </c>
      <c r="L32" s="33" t="s">
        <v>85</v>
      </c>
      <c r="M32" s="33" t="s">
        <v>85</v>
      </c>
      <c r="N32" s="33">
        <v>1008</v>
      </c>
      <c r="O32" s="129"/>
      <c r="P32" s="6" t="s">
        <v>3058</v>
      </c>
      <c r="Q32" s="6" t="s">
        <v>71</v>
      </c>
      <c r="R32" s="6" t="s">
        <v>201</v>
      </c>
      <c r="T32" s="129"/>
      <c r="U32" s="377" t="s">
        <v>3411</v>
      </c>
      <c r="V32" s="120" t="s">
        <v>126</v>
      </c>
      <c r="W32" s="120">
        <v>696</v>
      </c>
    </row>
    <row r="33" spans="2:23">
      <c r="B33" s="33" t="s">
        <v>3052</v>
      </c>
      <c r="C33" s="33" t="s">
        <v>58</v>
      </c>
      <c r="D33" s="33" t="s">
        <v>127</v>
      </c>
      <c r="E33" s="33">
        <v>469</v>
      </c>
      <c r="F33" s="119">
        <f t="shared" si="0"/>
        <v>486</v>
      </c>
      <c r="G33" s="122">
        <f>SUMIF(New_Tikina!B:B,'tikina dataset'!D33,New_Tikina!C:C)</f>
        <v>102</v>
      </c>
      <c r="H33" s="431">
        <f t="shared" si="1"/>
        <v>105.69722814498935</v>
      </c>
      <c r="I33" s="125"/>
      <c r="J33" s="33" t="s">
        <v>3060</v>
      </c>
      <c r="K33" s="33" t="s">
        <v>48</v>
      </c>
      <c r="L33" s="33" t="s">
        <v>80</v>
      </c>
      <c r="M33" s="33" t="s">
        <v>3470</v>
      </c>
      <c r="N33" s="33">
        <v>1366</v>
      </c>
      <c r="O33" s="129"/>
      <c r="P33" s="6" t="s">
        <v>3058</v>
      </c>
      <c r="Q33" s="6" t="s">
        <v>71</v>
      </c>
      <c r="R33" s="6" t="s">
        <v>203</v>
      </c>
      <c r="T33" s="129"/>
      <c r="U33" s="377" t="s">
        <v>3412</v>
      </c>
      <c r="V33" s="120" t="s">
        <v>20</v>
      </c>
      <c r="W33" s="120">
        <v>1433</v>
      </c>
    </row>
    <row r="34" spans="2:23">
      <c r="B34" s="33" t="s">
        <v>3052</v>
      </c>
      <c r="C34" s="33" t="s">
        <v>58</v>
      </c>
      <c r="D34" s="33" t="s">
        <v>128</v>
      </c>
      <c r="E34" s="33">
        <v>1033</v>
      </c>
      <c r="F34" s="119">
        <f t="shared" ref="F34:F65" si="2">SUMIF(V:V,D34,W:W)</f>
        <v>1070</v>
      </c>
      <c r="G34" s="122">
        <f>SUMIF(New_Tikina!B:B,'tikina dataset'!D34,New_Tikina!C:C)</f>
        <v>234</v>
      </c>
      <c r="H34" s="431">
        <f t="shared" si="1"/>
        <v>242.3814133591481</v>
      </c>
      <c r="I34" s="125"/>
      <c r="J34" s="33" t="s">
        <v>3060</v>
      </c>
      <c r="K34" s="33" t="s">
        <v>51</v>
      </c>
      <c r="L34" s="33" t="s">
        <v>87</v>
      </c>
      <c r="M34" s="33" t="s">
        <v>87</v>
      </c>
      <c r="N34" s="33">
        <v>964</v>
      </c>
      <c r="O34" s="129"/>
      <c r="P34" s="6" t="s">
        <v>3058</v>
      </c>
      <c r="Q34" s="6" t="s">
        <v>71</v>
      </c>
      <c r="R34" s="6" t="s">
        <v>204</v>
      </c>
      <c r="T34" s="129"/>
      <c r="U34" s="377" t="s">
        <v>3413</v>
      </c>
      <c r="V34" s="120" t="s">
        <v>127</v>
      </c>
      <c r="W34" s="120">
        <v>486</v>
      </c>
    </row>
    <row r="35" spans="2:23">
      <c r="B35" s="33" t="s">
        <v>3052</v>
      </c>
      <c r="C35" s="33" t="s">
        <v>58</v>
      </c>
      <c r="D35" s="33" t="s">
        <v>117</v>
      </c>
      <c r="E35" s="33">
        <v>338</v>
      </c>
      <c r="F35" s="119">
        <f t="shared" si="2"/>
        <v>350</v>
      </c>
      <c r="G35" s="122">
        <f>SUMIF(New_Tikina!B:B,'tikina dataset'!D35,New_Tikina!C:C)</f>
        <v>87</v>
      </c>
      <c r="H35" s="431">
        <f t="shared" si="1"/>
        <v>90.088757396449708</v>
      </c>
      <c r="I35" s="125"/>
      <c r="J35" s="33" t="s">
        <v>3060</v>
      </c>
      <c r="K35" s="33" t="s">
        <v>50</v>
      </c>
      <c r="L35" s="33" t="s">
        <v>50</v>
      </c>
      <c r="M35" s="33" t="s">
        <v>50</v>
      </c>
      <c r="N35" s="33">
        <v>3085</v>
      </c>
      <c r="O35" s="129"/>
      <c r="P35" s="6" t="s">
        <v>3058</v>
      </c>
      <c r="Q35" s="6" t="s">
        <v>72</v>
      </c>
      <c r="R35" s="6" t="s">
        <v>210</v>
      </c>
      <c r="T35" s="129"/>
      <c r="U35" s="377" t="s">
        <v>3414</v>
      </c>
      <c r="V35" s="120" t="s">
        <v>128</v>
      </c>
      <c r="W35" s="120">
        <v>1070</v>
      </c>
    </row>
    <row r="36" spans="2:23">
      <c r="B36" s="33" t="s">
        <v>3052</v>
      </c>
      <c r="C36" s="33" t="s">
        <v>58</v>
      </c>
      <c r="D36" s="33" t="s">
        <v>118</v>
      </c>
      <c r="E36" s="33">
        <v>154</v>
      </c>
      <c r="F36" s="119">
        <f t="shared" si="2"/>
        <v>159</v>
      </c>
      <c r="G36" s="122">
        <f>SUMIF(New_Tikina!B:B,'tikina dataset'!D36,New_Tikina!C:C)</f>
        <v>33</v>
      </c>
      <c r="H36" s="431">
        <f t="shared" si="1"/>
        <v>34.071428571428569</v>
      </c>
      <c r="I36" s="125"/>
      <c r="J36" s="33" t="s">
        <v>3060</v>
      </c>
      <c r="K36" s="33" t="s">
        <v>50</v>
      </c>
      <c r="L36" s="33" t="s">
        <v>86</v>
      </c>
      <c r="M36" s="33" t="s">
        <v>50</v>
      </c>
      <c r="N36" s="33">
        <v>68673</v>
      </c>
      <c r="O36" s="129"/>
      <c r="P36" s="6" t="s">
        <v>3058</v>
      </c>
      <c r="Q36" s="6" t="s">
        <v>72</v>
      </c>
      <c r="R36" s="6" t="s">
        <v>213</v>
      </c>
      <c r="T36" s="129"/>
      <c r="U36" s="377" t="s">
        <v>3403</v>
      </c>
      <c r="V36" s="120" t="s">
        <v>113</v>
      </c>
      <c r="W36" s="120">
        <v>2337</v>
      </c>
    </row>
    <row r="37" spans="2:23">
      <c r="B37" s="33" t="s">
        <v>3052</v>
      </c>
      <c r="C37" s="33" t="s">
        <v>58</v>
      </c>
      <c r="D37" s="33" t="s">
        <v>119</v>
      </c>
      <c r="E37" s="33">
        <v>719</v>
      </c>
      <c r="F37" s="119">
        <f t="shared" si="2"/>
        <v>745</v>
      </c>
      <c r="G37" s="122">
        <f>SUMIF(New_Tikina!B:B,'tikina dataset'!D37,New_Tikina!C:C)</f>
        <v>150</v>
      </c>
      <c r="H37" s="431">
        <f t="shared" si="1"/>
        <v>155.42420027816414</v>
      </c>
      <c r="I37" s="125"/>
      <c r="J37" s="33" t="s">
        <v>3060</v>
      </c>
      <c r="K37" s="33" t="s">
        <v>52</v>
      </c>
      <c r="L37" s="33" t="s">
        <v>92</v>
      </c>
      <c r="M37" s="33" t="s">
        <v>92</v>
      </c>
      <c r="N37" s="33">
        <v>2376</v>
      </c>
      <c r="O37" s="129"/>
      <c r="P37" s="6" t="s">
        <v>3058</v>
      </c>
      <c r="Q37" s="6" t="s">
        <v>72</v>
      </c>
      <c r="R37" s="6" t="s">
        <v>214</v>
      </c>
      <c r="T37" s="129"/>
      <c r="U37" s="377" t="s">
        <v>3404</v>
      </c>
      <c r="V37" s="120" t="s">
        <v>114</v>
      </c>
      <c r="W37" s="120">
        <v>1783</v>
      </c>
    </row>
    <row r="38" spans="2:23">
      <c r="B38" s="33" t="s">
        <v>3052</v>
      </c>
      <c r="C38" s="33" t="s">
        <v>58</v>
      </c>
      <c r="D38" s="33" t="s">
        <v>120</v>
      </c>
      <c r="E38" s="33">
        <v>705</v>
      </c>
      <c r="F38" s="119">
        <f t="shared" si="2"/>
        <v>730</v>
      </c>
      <c r="G38" s="122">
        <f>SUMIF(New_Tikina!B:B,'tikina dataset'!D38,New_Tikina!C:C)</f>
        <v>148</v>
      </c>
      <c r="H38" s="431">
        <f t="shared" si="1"/>
        <v>153.24822695035462</v>
      </c>
      <c r="I38" s="125"/>
      <c r="J38" s="33" t="s">
        <v>3060</v>
      </c>
      <c r="K38" s="33" t="s">
        <v>51</v>
      </c>
      <c r="L38" s="33" t="s">
        <v>51</v>
      </c>
      <c r="M38" s="33" t="s">
        <v>51</v>
      </c>
      <c r="N38" s="33">
        <v>2897</v>
      </c>
      <c r="O38" s="129"/>
      <c r="P38" s="6" t="s">
        <v>3058</v>
      </c>
      <c r="Q38" s="6" t="s">
        <v>71</v>
      </c>
      <c r="R38" s="6" t="s">
        <v>207</v>
      </c>
      <c r="T38" s="129"/>
      <c r="U38" s="377" t="s">
        <v>3364</v>
      </c>
      <c r="V38" s="120" t="s">
        <v>202</v>
      </c>
      <c r="W38" s="120">
        <v>53558</v>
      </c>
    </row>
    <row r="39" spans="2:23">
      <c r="B39" s="33" t="s">
        <v>3052</v>
      </c>
      <c r="C39" s="33" t="s">
        <v>58</v>
      </c>
      <c r="D39" s="33" t="s">
        <v>121</v>
      </c>
      <c r="E39" s="33">
        <v>386</v>
      </c>
      <c r="F39" s="119">
        <f t="shared" si="2"/>
        <v>400</v>
      </c>
      <c r="G39" s="122">
        <f>SUMIF(New_Tikina!B:B,'tikina dataset'!D39,New_Tikina!C:C)</f>
        <v>78</v>
      </c>
      <c r="H39" s="431">
        <f t="shared" si="1"/>
        <v>80.829015544041454</v>
      </c>
      <c r="I39" s="125"/>
      <c r="J39" s="33" t="s">
        <v>3060</v>
      </c>
      <c r="K39" s="33" t="s">
        <v>48</v>
      </c>
      <c r="L39" s="33" t="s">
        <v>79</v>
      </c>
      <c r="M39" s="33" t="s">
        <v>3482</v>
      </c>
      <c r="N39" s="33">
        <v>768</v>
      </c>
      <c r="O39" s="129"/>
      <c r="T39" s="129"/>
      <c r="U39" s="377" t="s">
        <v>3424</v>
      </c>
      <c r="V39" s="120" t="s">
        <v>132</v>
      </c>
      <c r="W39" s="120">
        <v>623</v>
      </c>
    </row>
    <row r="40" spans="2:23">
      <c r="B40" s="33" t="s">
        <v>3052</v>
      </c>
      <c r="C40" s="33" t="s">
        <v>59</v>
      </c>
      <c r="D40" s="33" t="s">
        <v>129</v>
      </c>
      <c r="E40" s="33">
        <v>483</v>
      </c>
      <c r="F40" s="119">
        <f t="shared" si="2"/>
        <v>266</v>
      </c>
      <c r="G40" s="122">
        <f>SUMIF(New_Tikina!B:B,'tikina dataset'!D40,New_Tikina!C:C)</f>
        <v>56</v>
      </c>
      <c r="H40" s="431">
        <f t="shared" si="1"/>
        <v>30.840579710144926</v>
      </c>
      <c r="I40" s="125"/>
      <c r="J40" s="33" t="s">
        <v>3060</v>
      </c>
      <c r="K40" s="33" t="s">
        <v>52</v>
      </c>
      <c r="L40" s="33" t="s">
        <v>90</v>
      </c>
      <c r="M40" s="33" t="s">
        <v>409</v>
      </c>
      <c r="N40" s="33">
        <v>4400</v>
      </c>
      <c r="O40" s="129"/>
      <c r="P40" s="6" t="s">
        <v>3180</v>
      </c>
      <c r="Q40" s="6" t="s">
        <v>64</v>
      </c>
      <c r="R40" s="6" t="s">
        <v>64</v>
      </c>
      <c r="T40" s="129"/>
      <c r="U40" s="377" t="s">
        <v>3442</v>
      </c>
      <c r="V40" s="120" t="s">
        <v>48</v>
      </c>
      <c r="W40" s="120">
        <v>149658</v>
      </c>
    </row>
    <row r="41" spans="2:23">
      <c r="B41" s="33" t="s">
        <v>3052</v>
      </c>
      <c r="C41" s="33" t="s">
        <v>59</v>
      </c>
      <c r="D41" s="33" t="s">
        <v>130</v>
      </c>
      <c r="E41" s="33">
        <v>2385</v>
      </c>
      <c r="F41" s="119">
        <f t="shared" si="2"/>
        <v>2704</v>
      </c>
      <c r="G41" s="122">
        <f>SUMIF(New_Tikina!B:B,'tikina dataset'!D41,New_Tikina!C:C)</f>
        <v>549</v>
      </c>
      <c r="H41" s="431">
        <f t="shared" si="1"/>
        <v>622.43018867924525</v>
      </c>
      <c r="I41" s="125"/>
      <c r="J41" s="33" t="s">
        <v>3060</v>
      </c>
      <c r="K41" s="33" t="s">
        <v>52</v>
      </c>
      <c r="L41" s="33" t="s">
        <v>88</v>
      </c>
      <c r="M41" s="33" t="s">
        <v>413</v>
      </c>
      <c r="N41" s="33">
        <v>2645</v>
      </c>
      <c r="O41" s="129"/>
      <c r="P41" s="6" t="s">
        <v>3180</v>
      </c>
      <c r="Q41" s="6" t="s">
        <v>65</v>
      </c>
      <c r="R41" s="6" t="s">
        <v>65</v>
      </c>
      <c r="T41" s="129"/>
      <c r="U41" s="377" t="s">
        <v>3405</v>
      </c>
      <c r="V41" s="120" t="s">
        <v>115</v>
      </c>
      <c r="W41" s="120">
        <v>2224</v>
      </c>
    </row>
    <row r="42" spans="2:23">
      <c r="B42" s="33" t="s">
        <v>3052</v>
      </c>
      <c r="C42" s="33" t="s">
        <v>59</v>
      </c>
      <c r="D42" s="33" t="s">
        <v>33</v>
      </c>
      <c r="E42" s="33">
        <v>3449</v>
      </c>
      <c r="F42" s="119">
        <f t="shared" si="2"/>
        <v>3356</v>
      </c>
      <c r="G42" s="122">
        <f>SUMIF(New_Tikina!B:B,'tikina dataset'!D42,New_Tikina!C:C)</f>
        <v>704</v>
      </c>
      <c r="H42" s="431">
        <f t="shared" si="1"/>
        <v>685.01710640765441</v>
      </c>
      <c r="I42" s="125"/>
      <c r="J42" s="33" t="s">
        <v>3060</v>
      </c>
      <c r="K42" s="33" t="s">
        <v>49</v>
      </c>
      <c r="L42" s="33" t="s">
        <v>49</v>
      </c>
      <c r="M42" s="33" t="s">
        <v>49</v>
      </c>
      <c r="N42" s="33">
        <v>964</v>
      </c>
      <c r="O42" s="129"/>
      <c r="P42" s="6" t="s">
        <v>3180</v>
      </c>
      <c r="Q42" s="6" t="s">
        <v>64</v>
      </c>
      <c r="R42" s="6" t="s">
        <v>164</v>
      </c>
      <c r="T42" s="129"/>
      <c r="U42" s="377" t="s">
        <v>3381</v>
      </c>
      <c r="V42" s="120" t="s">
        <v>89</v>
      </c>
      <c r="W42" s="120">
        <v>9554</v>
      </c>
    </row>
    <row r="43" spans="2:23">
      <c r="B43" s="33" t="s">
        <v>3052</v>
      </c>
      <c r="C43" s="33" t="s">
        <v>59</v>
      </c>
      <c r="D43" s="33" t="s">
        <v>4877</v>
      </c>
      <c r="E43" s="33">
        <v>319</v>
      </c>
      <c r="F43" s="119">
        <f t="shared" si="2"/>
        <v>330</v>
      </c>
      <c r="G43" s="122">
        <f>SUMIF(New_Tikina!B:B,'tikina dataset'!D43,New_Tikina!C:C)</f>
        <v>69</v>
      </c>
      <c r="H43" s="431">
        <f t="shared" si="1"/>
        <v>71.379310344827587</v>
      </c>
      <c r="I43" s="125"/>
      <c r="J43" s="33" t="s">
        <v>3060</v>
      </c>
      <c r="K43" s="33" t="s">
        <v>52</v>
      </c>
      <c r="L43" s="33" t="s">
        <v>88</v>
      </c>
      <c r="M43" s="33" t="s">
        <v>465</v>
      </c>
      <c r="N43" s="33">
        <v>17649</v>
      </c>
      <c r="O43" s="129"/>
      <c r="P43" s="6" t="s">
        <v>3058</v>
      </c>
      <c r="Q43" s="6" t="s">
        <v>73</v>
      </c>
      <c r="R43" s="6" t="s">
        <v>216</v>
      </c>
      <c r="T43" s="129"/>
      <c r="U43" s="377" t="s">
        <v>3370</v>
      </c>
      <c r="V43" s="120" t="s">
        <v>216</v>
      </c>
      <c r="W43" s="120">
        <v>4348</v>
      </c>
    </row>
    <row r="44" spans="2:23">
      <c r="B44" s="33" t="s">
        <v>3052</v>
      </c>
      <c r="C44" s="33" t="s">
        <v>59</v>
      </c>
      <c r="D44" s="33" t="s">
        <v>132</v>
      </c>
      <c r="E44" s="33">
        <v>602</v>
      </c>
      <c r="F44" s="119">
        <f t="shared" si="2"/>
        <v>623</v>
      </c>
      <c r="G44" s="122">
        <f>SUMIF(New_Tikina!B:B,'tikina dataset'!D44,New_Tikina!C:C)</f>
        <v>131</v>
      </c>
      <c r="H44" s="431">
        <f t="shared" si="1"/>
        <v>135.56976744186045</v>
      </c>
      <c r="I44" s="125"/>
      <c r="J44" s="33" t="s">
        <v>3060</v>
      </c>
      <c r="K44" s="33" t="s">
        <v>50</v>
      </c>
      <c r="L44" s="33" t="s">
        <v>83</v>
      </c>
      <c r="M44" s="33" t="s">
        <v>1161</v>
      </c>
      <c r="N44" s="33">
        <v>536</v>
      </c>
      <c r="O44" s="129"/>
      <c r="P44" s="6" t="s">
        <v>3058</v>
      </c>
      <c r="Q44" s="6" t="s">
        <v>73</v>
      </c>
      <c r="R44" s="6" t="s">
        <v>218</v>
      </c>
      <c r="T44" s="129"/>
      <c r="U44" s="377" t="s">
        <v>3371</v>
      </c>
      <c r="V44" s="120" t="s">
        <v>217</v>
      </c>
      <c r="W44" s="120">
        <v>4410</v>
      </c>
    </row>
    <row r="45" spans="2:23" ht="15" customHeight="1">
      <c r="B45" s="33" t="s">
        <v>3052</v>
      </c>
      <c r="C45" s="33" t="s">
        <v>59</v>
      </c>
      <c r="D45" s="33" t="s">
        <v>133</v>
      </c>
      <c r="E45" s="33">
        <v>9223</v>
      </c>
      <c r="F45" s="119">
        <f t="shared" si="2"/>
        <v>9550</v>
      </c>
      <c r="G45" s="122">
        <f>SUMIF(New_Tikina!B:B,'tikina dataset'!D45,New_Tikina!C:C)</f>
        <v>1844</v>
      </c>
      <c r="H45" s="431">
        <f t="shared" si="1"/>
        <v>1909.3787270953053</v>
      </c>
      <c r="I45" s="125"/>
      <c r="J45" s="33" t="s">
        <v>3060</v>
      </c>
      <c r="K45" s="33" t="s">
        <v>52</v>
      </c>
      <c r="L45" s="33" t="s">
        <v>91</v>
      </c>
      <c r="M45" s="33" t="s">
        <v>92</v>
      </c>
      <c r="N45" s="33">
        <v>398</v>
      </c>
      <c r="O45" s="129"/>
      <c r="P45" s="6" t="s">
        <v>3058</v>
      </c>
      <c r="Q45" s="6" t="s">
        <v>72</v>
      </c>
      <c r="R45" s="6" t="s">
        <v>212</v>
      </c>
      <c r="T45" s="129"/>
      <c r="U45" s="377" t="s">
        <v>3359</v>
      </c>
      <c r="V45" s="120" t="s">
        <v>49</v>
      </c>
      <c r="W45" s="120">
        <v>998</v>
      </c>
    </row>
    <row r="46" spans="2:23">
      <c r="B46" s="33" t="s">
        <v>3180</v>
      </c>
      <c r="C46" s="33" t="s">
        <v>63</v>
      </c>
      <c r="D46" s="33" t="s">
        <v>63</v>
      </c>
      <c r="E46" s="33">
        <v>5780</v>
      </c>
      <c r="F46" s="119">
        <f t="shared" si="2"/>
        <v>5985</v>
      </c>
      <c r="G46" s="122">
        <f>SUMIF(New_Tikina!B:B,'tikina dataset'!D46,New_Tikina!C:C)</f>
        <v>1297</v>
      </c>
      <c r="H46" s="431">
        <f t="shared" si="1"/>
        <v>1343.000865051903</v>
      </c>
      <c r="I46" s="125"/>
      <c r="J46" s="33" t="s">
        <v>3060</v>
      </c>
      <c r="K46" s="33" t="s">
        <v>48</v>
      </c>
      <c r="L46" s="33" t="s">
        <v>80</v>
      </c>
      <c r="M46" s="33" t="s">
        <v>3482</v>
      </c>
      <c r="N46" s="33">
        <v>496</v>
      </c>
      <c r="O46" s="129"/>
      <c r="T46" s="129"/>
      <c r="U46" s="377" t="s">
        <v>3427</v>
      </c>
      <c r="V46" s="120" t="s">
        <v>167</v>
      </c>
      <c r="W46" s="120">
        <v>108</v>
      </c>
    </row>
    <row r="47" spans="2:23">
      <c r="B47" s="33" t="s">
        <v>3180</v>
      </c>
      <c r="C47" s="33" t="s">
        <v>63</v>
      </c>
      <c r="D47" s="33" t="s">
        <v>158</v>
      </c>
      <c r="E47" s="33">
        <v>4571</v>
      </c>
      <c r="F47" s="119">
        <f t="shared" si="2"/>
        <v>4733</v>
      </c>
      <c r="G47" s="122">
        <f>SUMIF(New_Tikina!B:B,'tikina dataset'!D47,New_Tikina!C:C)</f>
        <v>933</v>
      </c>
      <c r="H47" s="431">
        <f t="shared" si="1"/>
        <v>966.06628746444972</v>
      </c>
      <c r="I47" s="125"/>
      <c r="J47" s="33" t="s">
        <v>3052</v>
      </c>
      <c r="K47" s="33" t="s">
        <v>59</v>
      </c>
      <c r="L47" s="33" t="s">
        <v>33</v>
      </c>
      <c r="M47" s="33" t="s">
        <v>33</v>
      </c>
      <c r="N47" s="33">
        <v>3449</v>
      </c>
      <c r="O47" s="129"/>
      <c r="T47" s="129"/>
      <c r="U47" s="377" t="s">
        <v>3433</v>
      </c>
      <c r="V47" s="120" t="s">
        <v>209</v>
      </c>
      <c r="W47" s="120">
        <v>7555</v>
      </c>
    </row>
    <row r="48" spans="2:23">
      <c r="B48" s="33" t="s">
        <v>3180</v>
      </c>
      <c r="C48" s="33" t="s">
        <v>63</v>
      </c>
      <c r="D48" s="33" t="s">
        <v>159</v>
      </c>
      <c r="E48" s="33">
        <v>3825</v>
      </c>
      <c r="F48" s="119">
        <f t="shared" si="2"/>
        <v>3961</v>
      </c>
      <c r="G48" s="122">
        <f>SUMIF(New_Tikina!B:B,'tikina dataset'!D48,New_Tikina!C:C)</f>
        <v>770</v>
      </c>
      <c r="H48" s="431">
        <f t="shared" si="1"/>
        <v>797.37777777777785</v>
      </c>
      <c r="I48" s="125"/>
      <c r="J48" s="33" t="s">
        <v>3052</v>
      </c>
      <c r="K48" s="33" t="s">
        <v>58</v>
      </c>
      <c r="L48" s="33" t="s">
        <v>124</v>
      </c>
      <c r="M48" s="33" t="s">
        <v>125</v>
      </c>
      <c r="N48" s="33">
        <v>230</v>
      </c>
      <c r="O48" s="129"/>
      <c r="T48" s="129"/>
      <c r="U48" s="377" t="s">
        <v>3428</v>
      </c>
      <c r="V48" s="120" t="s">
        <v>168</v>
      </c>
      <c r="W48" s="120">
        <v>2190</v>
      </c>
    </row>
    <row r="49" spans="2:23">
      <c r="B49" s="33" t="s">
        <v>3180</v>
      </c>
      <c r="C49" s="33" t="s">
        <v>64</v>
      </c>
      <c r="D49" s="33" t="s">
        <v>64</v>
      </c>
      <c r="E49" s="33">
        <v>12798</v>
      </c>
      <c r="F49" s="119">
        <f t="shared" si="2"/>
        <v>13252</v>
      </c>
      <c r="G49" s="122">
        <f>SUMIF(New_Tikina!B:B,'tikina dataset'!D49,New_Tikina!C:C)</f>
        <v>2629</v>
      </c>
      <c r="H49" s="431">
        <f t="shared" si="1"/>
        <v>2722.2619159243632</v>
      </c>
      <c r="I49" s="125"/>
      <c r="J49" s="33" t="s">
        <v>3060</v>
      </c>
      <c r="K49" s="33" t="s">
        <v>52</v>
      </c>
      <c r="L49" s="33" t="s">
        <v>90</v>
      </c>
      <c r="M49" s="33" t="s">
        <v>3483</v>
      </c>
      <c r="N49" s="33">
        <v>787</v>
      </c>
      <c r="O49" s="129"/>
      <c r="T49" s="129"/>
      <c r="U49" s="377" t="s">
        <v>3422</v>
      </c>
      <c r="V49" s="120" t="s">
        <v>130</v>
      </c>
      <c r="W49" s="120">
        <v>2704</v>
      </c>
    </row>
    <row r="50" spans="2:23">
      <c r="B50" s="33" t="s">
        <v>3180</v>
      </c>
      <c r="C50" s="33" t="s">
        <v>64</v>
      </c>
      <c r="D50" s="33" t="s">
        <v>160</v>
      </c>
      <c r="E50" s="33">
        <v>11977</v>
      </c>
      <c r="F50" s="119">
        <f t="shared" si="2"/>
        <v>12400</v>
      </c>
      <c r="G50" s="122">
        <f>SUMIF(New_Tikina!B:B,'tikina dataset'!D50,New_Tikina!C:C)</f>
        <v>2541</v>
      </c>
      <c r="H50" s="431">
        <f t="shared" si="1"/>
        <v>2630.742255990649</v>
      </c>
      <c r="I50" s="125"/>
      <c r="J50" s="33" t="s">
        <v>3060</v>
      </c>
      <c r="K50" s="33" t="s">
        <v>50</v>
      </c>
      <c r="L50" s="33" t="s">
        <v>50</v>
      </c>
      <c r="M50" s="33" t="s">
        <v>3490</v>
      </c>
      <c r="N50" s="33">
        <v>322</v>
      </c>
      <c r="T50" s="129"/>
      <c r="U50" s="377" t="s">
        <v>3385</v>
      </c>
      <c r="V50" s="120" t="s">
        <v>171</v>
      </c>
      <c r="W50" s="120">
        <v>120</v>
      </c>
    </row>
    <row r="51" spans="2:23">
      <c r="B51" s="33" t="s">
        <v>3180</v>
      </c>
      <c r="C51" s="33" t="s">
        <v>64</v>
      </c>
      <c r="D51" s="33" t="s">
        <v>161</v>
      </c>
      <c r="E51" s="33">
        <v>2655</v>
      </c>
      <c r="F51" s="119">
        <f t="shared" si="2"/>
        <v>2749</v>
      </c>
      <c r="G51" s="122">
        <f>SUMIF(New_Tikina!B:B,'tikina dataset'!D51,New_Tikina!C:C)</f>
        <v>525</v>
      </c>
      <c r="H51" s="431">
        <f t="shared" si="1"/>
        <v>543.5875706214689</v>
      </c>
      <c r="I51" s="125"/>
      <c r="J51" s="33" t="s">
        <v>3060</v>
      </c>
      <c r="K51" s="33" t="s">
        <v>49</v>
      </c>
      <c r="L51" s="33" t="s">
        <v>82</v>
      </c>
      <c r="M51" s="33" t="s">
        <v>82</v>
      </c>
      <c r="N51" s="33">
        <v>688</v>
      </c>
      <c r="T51" s="129"/>
      <c r="U51" s="377" t="s">
        <v>3386</v>
      </c>
      <c r="V51" s="120" t="s">
        <v>172</v>
      </c>
      <c r="W51" s="120">
        <v>766</v>
      </c>
    </row>
    <row r="52" spans="2:23">
      <c r="B52" s="33" t="s">
        <v>3180</v>
      </c>
      <c r="C52" s="33" t="s">
        <v>64</v>
      </c>
      <c r="D52" s="33" t="s">
        <v>162</v>
      </c>
      <c r="E52" s="33">
        <v>2583</v>
      </c>
      <c r="F52" s="119">
        <f t="shared" si="2"/>
        <v>2675</v>
      </c>
      <c r="G52" s="122">
        <f>SUMIF(New_Tikina!B:B,'tikina dataset'!D52,New_Tikina!C:C)</f>
        <v>548</v>
      </c>
      <c r="H52" s="431">
        <f t="shared" si="1"/>
        <v>567.51838946960902</v>
      </c>
      <c r="I52" s="125"/>
      <c r="J52" s="33" t="s">
        <v>3052</v>
      </c>
      <c r="K52" s="33" t="s">
        <v>59</v>
      </c>
      <c r="L52" s="33" t="s">
        <v>129</v>
      </c>
      <c r="M52" s="33" t="s">
        <v>129</v>
      </c>
      <c r="N52" s="33">
        <v>483</v>
      </c>
      <c r="T52" s="129"/>
      <c r="U52" s="377" t="s">
        <v>3387</v>
      </c>
      <c r="V52" s="120" t="s">
        <v>173</v>
      </c>
      <c r="W52" s="120">
        <v>266</v>
      </c>
    </row>
    <row r="53" spans="2:23">
      <c r="B53" s="33" t="s">
        <v>3180</v>
      </c>
      <c r="C53" s="33" t="s">
        <v>64</v>
      </c>
      <c r="D53" s="33" t="s">
        <v>163</v>
      </c>
      <c r="E53" s="33">
        <v>3428</v>
      </c>
      <c r="F53" s="119">
        <f t="shared" si="2"/>
        <v>3550</v>
      </c>
      <c r="G53" s="122">
        <f>SUMIF(New_Tikina!B:B,'tikina dataset'!D53,New_Tikina!C:C)</f>
        <v>720</v>
      </c>
      <c r="H53" s="431">
        <f t="shared" si="1"/>
        <v>745.62427071178536</v>
      </c>
      <c r="I53" s="125"/>
      <c r="J53" s="33" t="s">
        <v>3052</v>
      </c>
      <c r="K53" s="33" t="s">
        <v>58</v>
      </c>
      <c r="L53" s="33" t="s">
        <v>116</v>
      </c>
      <c r="M53" s="33" t="s">
        <v>116</v>
      </c>
      <c r="N53" s="33">
        <v>1024</v>
      </c>
      <c r="T53" s="129"/>
      <c r="U53" s="377" t="s">
        <v>3408</v>
      </c>
      <c r="V53" s="120" t="s">
        <v>122</v>
      </c>
      <c r="W53" s="120">
        <v>904</v>
      </c>
    </row>
    <row r="54" spans="2:23">
      <c r="B54" s="33" t="s">
        <v>3180</v>
      </c>
      <c r="C54" s="33" t="s">
        <v>64</v>
      </c>
      <c r="D54" s="33" t="s">
        <v>164</v>
      </c>
      <c r="E54" s="33">
        <v>4687</v>
      </c>
      <c r="F54" s="119">
        <f t="shared" si="2"/>
        <v>4853</v>
      </c>
      <c r="G54" s="122">
        <f>SUMIF(New_Tikina!B:B,'tikina dataset'!D54,New_Tikina!C:C)</f>
        <v>973</v>
      </c>
      <c r="H54" s="431">
        <f t="shared" si="1"/>
        <v>1007.4608491572435</v>
      </c>
      <c r="I54" s="125"/>
      <c r="J54" s="33" t="s">
        <v>3052</v>
      </c>
      <c r="K54" s="33" t="s">
        <v>58</v>
      </c>
      <c r="L54" s="33" t="s">
        <v>122</v>
      </c>
      <c r="M54" s="33" t="s">
        <v>122</v>
      </c>
      <c r="N54" s="33">
        <v>873</v>
      </c>
      <c r="T54" s="129"/>
      <c r="U54" s="377" t="s">
        <v>3423</v>
      </c>
      <c r="V54" s="120" t="s">
        <v>33</v>
      </c>
      <c r="W54" s="120">
        <v>3356</v>
      </c>
    </row>
    <row r="55" spans="2:23">
      <c r="B55" s="33" t="s">
        <v>3180</v>
      </c>
      <c r="C55" s="33" t="s">
        <v>64</v>
      </c>
      <c r="D55" s="33" t="s">
        <v>165</v>
      </c>
      <c r="E55" s="33">
        <v>6316</v>
      </c>
      <c r="F55" s="119">
        <f t="shared" si="2"/>
        <v>6540</v>
      </c>
      <c r="G55" s="122">
        <f>SUMIF(New_Tikina!B:B,'tikina dataset'!D55,New_Tikina!C:C)</f>
        <v>1230</v>
      </c>
      <c r="H55" s="431">
        <f t="shared" si="1"/>
        <v>1273.6225459151362</v>
      </c>
      <c r="I55" s="125"/>
      <c r="J55" s="33" t="s">
        <v>3052</v>
      </c>
      <c r="K55" s="33" t="s">
        <v>58</v>
      </c>
      <c r="L55" s="33" t="s">
        <v>123</v>
      </c>
      <c r="M55" s="33" t="s">
        <v>123</v>
      </c>
      <c r="N55" s="33">
        <v>1751</v>
      </c>
      <c r="T55" s="129"/>
      <c r="U55" s="377" t="s">
        <v>3429</v>
      </c>
      <c r="V55" s="120" t="s">
        <v>169</v>
      </c>
      <c r="W55" s="120">
        <v>56381</v>
      </c>
    </row>
    <row r="56" spans="2:23">
      <c r="B56" s="33" t="s">
        <v>3180</v>
      </c>
      <c r="C56" s="33" t="s">
        <v>64</v>
      </c>
      <c r="D56" s="33" t="s">
        <v>166</v>
      </c>
      <c r="E56" s="33">
        <v>4900</v>
      </c>
      <c r="F56" s="119">
        <f t="shared" si="2"/>
        <v>5076</v>
      </c>
      <c r="G56" s="122">
        <f>SUMIF(New_Tikina!B:B,'tikina dataset'!D56,New_Tikina!C:C)</f>
        <v>903</v>
      </c>
      <c r="H56" s="431">
        <f t="shared" si="1"/>
        <v>935.43428571428569</v>
      </c>
      <c r="I56" s="125"/>
      <c r="J56" s="33" t="s">
        <v>3052</v>
      </c>
      <c r="K56" s="33" t="s">
        <v>59</v>
      </c>
      <c r="L56" s="33" t="s">
        <v>133</v>
      </c>
      <c r="M56" s="33" t="s">
        <v>1080</v>
      </c>
      <c r="N56" s="33">
        <v>3241</v>
      </c>
      <c r="T56" s="129"/>
      <c r="U56" s="377" t="s">
        <v>3409</v>
      </c>
      <c r="V56" s="120" t="s">
        <v>123</v>
      </c>
      <c r="W56" s="120">
        <v>1813</v>
      </c>
    </row>
    <row r="57" spans="2:23">
      <c r="B57" s="33" t="s">
        <v>3180</v>
      </c>
      <c r="C57" s="33" t="s">
        <v>65</v>
      </c>
      <c r="D57" s="33" t="s">
        <v>167</v>
      </c>
      <c r="E57" s="33">
        <v>104</v>
      </c>
      <c r="F57" s="119">
        <f t="shared" si="2"/>
        <v>108</v>
      </c>
      <c r="G57" s="122">
        <f>SUMIF(New_Tikina!B:B,'tikina dataset'!D57,New_Tikina!C:C)</f>
        <v>26</v>
      </c>
      <c r="H57" s="431">
        <f t="shared" si="1"/>
        <v>27</v>
      </c>
      <c r="I57" s="125"/>
      <c r="J57" s="33" t="s">
        <v>3060</v>
      </c>
      <c r="K57" s="33" t="s">
        <v>50</v>
      </c>
      <c r="L57" s="33" t="s">
        <v>50</v>
      </c>
      <c r="M57" s="33" t="s">
        <v>16</v>
      </c>
      <c r="N57" s="33">
        <v>4230</v>
      </c>
      <c r="T57" s="129"/>
      <c r="U57" s="377" t="s">
        <v>3396</v>
      </c>
      <c r="V57" s="120" t="s">
        <v>160</v>
      </c>
      <c r="W57" s="120">
        <v>12400</v>
      </c>
    </row>
    <row r="58" spans="2:23">
      <c r="B58" s="33" t="s">
        <v>3180</v>
      </c>
      <c r="C58" s="33" t="s">
        <v>65</v>
      </c>
      <c r="D58" s="33" t="s">
        <v>168</v>
      </c>
      <c r="E58" s="33">
        <v>2115</v>
      </c>
      <c r="F58" s="119">
        <f t="shared" si="2"/>
        <v>2190</v>
      </c>
      <c r="G58" s="122">
        <f>SUMIF(New_Tikina!B:B,'tikina dataset'!D58,New_Tikina!C:C)</f>
        <v>479</v>
      </c>
      <c r="H58" s="431">
        <f t="shared" si="1"/>
        <v>495.98581560283685</v>
      </c>
      <c r="I58" s="125"/>
      <c r="J58" s="33" t="s">
        <v>3060</v>
      </c>
      <c r="K58" s="33" t="s">
        <v>52</v>
      </c>
      <c r="L58" s="33" t="s">
        <v>89</v>
      </c>
      <c r="M58" s="33" t="s">
        <v>3484</v>
      </c>
      <c r="N58" s="33">
        <v>2079</v>
      </c>
      <c r="T58" s="129"/>
      <c r="U58" s="377" t="s">
        <v>3436</v>
      </c>
      <c r="V58" s="120" t="s">
        <v>212</v>
      </c>
      <c r="W58" s="120">
        <v>13592</v>
      </c>
    </row>
    <row r="59" spans="2:23">
      <c r="B59" s="33" t="s">
        <v>3180</v>
      </c>
      <c r="C59" s="33" t="s">
        <v>65</v>
      </c>
      <c r="D59" s="33" t="s">
        <v>169</v>
      </c>
      <c r="E59" s="33">
        <v>54448</v>
      </c>
      <c r="F59" s="119">
        <f t="shared" si="2"/>
        <v>56381</v>
      </c>
      <c r="G59" s="122">
        <f>SUMIF(New_Tikina!B:B,'tikina dataset'!D59,New_Tikina!C:C)</f>
        <v>11918</v>
      </c>
      <c r="H59" s="431">
        <f t="shared" si="1"/>
        <v>12341.110013223624</v>
      </c>
      <c r="I59" s="125"/>
      <c r="J59" s="33" t="s">
        <v>3060</v>
      </c>
      <c r="K59" s="33" t="s">
        <v>48</v>
      </c>
      <c r="L59" s="33" t="s">
        <v>77</v>
      </c>
      <c r="M59" s="33" t="s">
        <v>553</v>
      </c>
      <c r="N59" s="33">
        <v>1535</v>
      </c>
      <c r="T59" s="129"/>
      <c r="U59" s="377" t="s">
        <v>3365</v>
      </c>
      <c r="V59" s="120" t="s">
        <v>203</v>
      </c>
      <c r="W59" s="120">
        <v>2970</v>
      </c>
    </row>
    <row r="60" spans="2:23">
      <c r="B60" s="33" t="s">
        <v>3180</v>
      </c>
      <c r="C60" s="33" t="s">
        <v>65</v>
      </c>
      <c r="D60" s="33" t="s">
        <v>65</v>
      </c>
      <c r="E60" s="33">
        <v>9727</v>
      </c>
      <c r="F60" s="119">
        <f t="shared" si="2"/>
        <v>10072</v>
      </c>
      <c r="G60" s="122">
        <f>SUMIF(New_Tikina!B:B,'tikina dataset'!D60,New_Tikina!C:C)</f>
        <v>1984</v>
      </c>
      <c r="H60" s="431">
        <f t="shared" si="1"/>
        <v>2054.3690757684794</v>
      </c>
      <c r="I60" s="125"/>
      <c r="J60" s="33" t="s">
        <v>3060</v>
      </c>
      <c r="K60" s="33" t="s">
        <v>52</v>
      </c>
      <c r="L60" s="33" t="s">
        <v>90</v>
      </c>
      <c r="M60" s="33" t="s">
        <v>1785</v>
      </c>
      <c r="N60" s="33">
        <v>1932</v>
      </c>
      <c r="T60" s="129"/>
      <c r="U60" s="377" t="s">
        <v>3437</v>
      </c>
      <c r="V60" s="120" t="s">
        <v>213</v>
      </c>
      <c r="W60" s="120">
        <v>5621</v>
      </c>
    </row>
    <row r="61" spans="2:23">
      <c r="B61" s="33" t="s">
        <v>3180</v>
      </c>
      <c r="C61" s="33" t="s">
        <v>65</v>
      </c>
      <c r="D61" s="33" t="s">
        <v>170</v>
      </c>
      <c r="E61" s="33">
        <v>6047</v>
      </c>
      <c r="F61" s="119">
        <f t="shared" si="2"/>
        <v>6262</v>
      </c>
      <c r="G61" s="122">
        <f>SUMIF(New_Tikina!B:B,'tikina dataset'!D61,New_Tikina!C:C)</f>
        <v>1104</v>
      </c>
      <c r="H61" s="431">
        <f t="shared" si="1"/>
        <v>1143.2525219116917</v>
      </c>
      <c r="I61" s="125"/>
      <c r="J61" s="33" t="s">
        <v>3052</v>
      </c>
      <c r="K61" s="33" t="s">
        <v>59</v>
      </c>
      <c r="L61" s="33" t="s">
        <v>133</v>
      </c>
      <c r="M61" s="33" t="s">
        <v>1056</v>
      </c>
      <c r="N61" s="33">
        <v>1279</v>
      </c>
      <c r="T61" s="129"/>
      <c r="U61" s="377" t="s">
        <v>3366</v>
      </c>
      <c r="V61" s="120" t="s">
        <v>204</v>
      </c>
      <c r="W61" s="120">
        <v>12353</v>
      </c>
    </row>
    <row r="62" spans="2:23">
      <c r="B62" s="33" t="s">
        <v>3180</v>
      </c>
      <c r="C62" s="33" t="s">
        <v>66</v>
      </c>
      <c r="D62" s="33" t="s">
        <v>171</v>
      </c>
      <c r="E62" s="33">
        <v>116</v>
      </c>
      <c r="F62" s="119">
        <f t="shared" si="2"/>
        <v>120</v>
      </c>
      <c r="G62" s="122">
        <f>SUMIF(New_Tikina!B:B,'tikina dataset'!D62,New_Tikina!C:C)</f>
        <v>22</v>
      </c>
      <c r="H62" s="431">
        <f t="shared" si="1"/>
        <v>22.758620689655174</v>
      </c>
      <c r="I62" s="125"/>
      <c r="J62" s="33" t="s">
        <v>3060</v>
      </c>
      <c r="K62" s="33" t="s">
        <v>49</v>
      </c>
      <c r="L62" s="33" t="s">
        <v>82</v>
      </c>
      <c r="M62" s="33" t="s">
        <v>549</v>
      </c>
      <c r="N62" s="33">
        <v>793</v>
      </c>
      <c r="T62" s="129"/>
      <c r="U62" s="377" t="s">
        <v>3360</v>
      </c>
      <c r="V62" s="120" t="s">
        <v>81</v>
      </c>
      <c r="W62" s="120">
        <v>3735</v>
      </c>
    </row>
    <row r="63" spans="2:23">
      <c r="B63" s="33" t="s">
        <v>3180</v>
      </c>
      <c r="C63" s="33" t="s">
        <v>66</v>
      </c>
      <c r="D63" s="33" t="s">
        <v>172</v>
      </c>
      <c r="E63" s="33">
        <v>740</v>
      </c>
      <c r="F63" s="119">
        <f t="shared" si="2"/>
        <v>766</v>
      </c>
      <c r="G63" s="122">
        <f>SUMIF(New_Tikina!B:B,'tikina dataset'!D63,New_Tikina!C:C)</f>
        <v>162</v>
      </c>
      <c r="H63" s="431">
        <f t="shared" si="1"/>
        <v>167.69189189189188</v>
      </c>
      <c r="I63" s="125"/>
      <c r="J63" s="33" t="s">
        <v>3060</v>
      </c>
      <c r="K63" s="33" t="s">
        <v>49</v>
      </c>
      <c r="L63" s="33" t="s">
        <v>81</v>
      </c>
      <c r="M63" s="33" t="s">
        <v>81</v>
      </c>
      <c r="N63" s="33">
        <v>3607</v>
      </c>
      <c r="T63" s="129"/>
      <c r="U63" s="377" t="s">
        <v>3383</v>
      </c>
      <c r="V63" s="120" t="s">
        <v>90</v>
      </c>
      <c r="W63" s="120">
        <v>9921</v>
      </c>
    </row>
    <row r="64" spans="2:23">
      <c r="B64" s="33" t="s">
        <v>3180</v>
      </c>
      <c r="C64" s="33" t="s">
        <v>66</v>
      </c>
      <c r="D64" s="33" t="s">
        <v>173</v>
      </c>
      <c r="E64" s="33">
        <v>257</v>
      </c>
      <c r="F64" s="119">
        <f t="shared" si="2"/>
        <v>266</v>
      </c>
      <c r="G64" s="122">
        <f>SUMIF(New_Tikina!B:B,'tikina dataset'!D64,New_Tikina!C:C)</f>
        <v>55</v>
      </c>
      <c r="H64" s="431">
        <f t="shared" si="1"/>
        <v>56.926070038910503</v>
      </c>
      <c r="I64" s="125"/>
      <c r="J64" s="33" t="s">
        <v>3060</v>
      </c>
      <c r="K64" s="33" t="s">
        <v>52</v>
      </c>
      <c r="L64" s="33" t="s">
        <v>90</v>
      </c>
      <c r="M64" s="33" t="s">
        <v>90</v>
      </c>
      <c r="N64" s="33">
        <v>2462</v>
      </c>
      <c r="T64" s="129"/>
      <c r="U64" s="377" t="s">
        <v>3368</v>
      </c>
      <c r="V64" s="120" t="s">
        <v>206</v>
      </c>
      <c r="W64" s="120">
        <v>92555</v>
      </c>
    </row>
    <row r="65" spans="2:23">
      <c r="B65" s="33" t="s">
        <v>3180</v>
      </c>
      <c r="C65" s="33" t="s">
        <v>66</v>
      </c>
      <c r="D65" s="33" t="s">
        <v>174</v>
      </c>
      <c r="E65" s="33">
        <v>241</v>
      </c>
      <c r="F65" s="119">
        <f t="shared" si="2"/>
        <v>250</v>
      </c>
      <c r="G65" s="122">
        <f>SUMIF(New_Tikina!B:B,'tikina dataset'!D65,New_Tikina!C:C)</f>
        <v>52</v>
      </c>
      <c r="H65" s="431">
        <f t="shared" si="1"/>
        <v>53.941908713692939</v>
      </c>
      <c r="I65" s="125"/>
      <c r="J65" s="33" t="s">
        <v>3060</v>
      </c>
      <c r="K65" s="33" t="s">
        <v>48</v>
      </c>
      <c r="L65" s="33" t="s">
        <v>48</v>
      </c>
      <c r="M65" s="33" t="s">
        <v>3489</v>
      </c>
      <c r="N65" s="33">
        <v>1968</v>
      </c>
      <c r="T65" s="129"/>
      <c r="U65" s="377" t="s">
        <v>3419</v>
      </c>
      <c r="V65" s="120" t="s">
        <v>121</v>
      </c>
      <c r="W65" s="120">
        <v>400</v>
      </c>
    </row>
    <row r="66" spans="2:23">
      <c r="B66" s="33" t="s">
        <v>3180</v>
      </c>
      <c r="C66" s="33" t="s">
        <v>66</v>
      </c>
      <c r="D66" s="33" t="s">
        <v>175</v>
      </c>
      <c r="E66" s="33">
        <v>281</v>
      </c>
      <c r="F66" s="119">
        <f t="shared" ref="F66:F88" si="3">SUMIF(V:V,D66,W:W)</f>
        <v>291</v>
      </c>
      <c r="G66" s="122">
        <f>SUMIF(New_Tikina!B:B,'tikina dataset'!D66,New_Tikina!C:C)</f>
        <v>65</v>
      </c>
      <c r="H66" s="431">
        <f t="shared" si="1"/>
        <v>67.313167259786482</v>
      </c>
      <c r="I66" s="125"/>
      <c r="J66" s="33" t="s">
        <v>3060</v>
      </c>
      <c r="K66" s="33" t="s">
        <v>48</v>
      </c>
      <c r="L66" s="33" t="s">
        <v>79</v>
      </c>
      <c r="M66" s="33" t="s">
        <v>3492</v>
      </c>
      <c r="N66" s="33">
        <v>2992</v>
      </c>
      <c r="T66" s="129"/>
      <c r="U66" s="377" t="s">
        <v>3393</v>
      </c>
      <c r="V66" s="120" t="s">
        <v>158</v>
      </c>
      <c r="W66" s="120">
        <v>4733</v>
      </c>
    </row>
    <row r="67" spans="2:23">
      <c r="B67" s="33" t="s">
        <v>3180</v>
      </c>
      <c r="C67" s="33" t="s">
        <v>66</v>
      </c>
      <c r="D67" s="33" t="s">
        <v>176</v>
      </c>
      <c r="E67" s="33">
        <v>222</v>
      </c>
      <c r="F67" s="119">
        <f t="shared" si="3"/>
        <v>230</v>
      </c>
      <c r="G67" s="122">
        <f>SUMIF(New_Tikina!B:B,'tikina dataset'!D67,New_Tikina!C:C)</f>
        <v>64</v>
      </c>
      <c r="H67" s="431">
        <f t="shared" ref="H67:H88" si="4">F67/(E67/G67)</f>
        <v>66.306306306306311</v>
      </c>
      <c r="I67" s="125"/>
      <c r="J67" s="33" t="s">
        <v>3060</v>
      </c>
      <c r="K67" s="33" t="s">
        <v>52</v>
      </c>
      <c r="L67" s="33" t="s">
        <v>91</v>
      </c>
      <c r="M67" s="33" t="s">
        <v>588</v>
      </c>
      <c r="N67" s="33">
        <v>557</v>
      </c>
      <c r="T67" s="129"/>
      <c r="U67" s="377" t="s">
        <v>3401</v>
      </c>
      <c r="V67" s="120" t="s">
        <v>165</v>
      </c>
      <c r="W67" s="120">
        <v>6540</v>
      </c>
    </row>
    <row r="68" spans="2:23">
      <c r="B68" s="33" t="s">
        <v>3180</v>
      </c>
      <c r="C68" s="33" t="s">
        <v>66</v>
      </c>
      <c r="D68" s="33" t="s">
        <v>4878</v>
      </c>
      <c r="E68" s="33">
        <v>145</v>
      </c>
      <c r="F68" s="119">
        <f t="shared" si="3"/>
        <v>150</v>
      </c>
      <c r="G68" s="122">
        <f>SUMIF(New_Tikina!B:B,'tikina dataset'!D68,New_Tikina!C:C)</f>
        <v>28</v>
      </c>
      <c r="H68" s="431">
        <f t="shared" si="4"/>
        <v>28.96551724137931</v>
      </c>
      <c r="I68" s="125"/>
      <c r="J68" s="33" t="s">
        <v>3060</v>
      </c>
      <c r="K68" s="33" t="s">
        <v>48</v>
      </c>
      <c r="L68" s="33" t="s">
        <v>78</v>
      </c>
      <c r="M68" s="33" t="s">
        <v>1201</v>
      </c>
      <c r="N68" s="33">
        <v>827</v>
      </c>
      <c r="T68" s="129"/>
      <c r="U68" s="377" t="s">
        <v>3443</v>
      </c>
      <c r="V68" s="120" t="s">
        <v>79</v>
      </c>
      <c r="W68" s="120">
        <v>3894</v>
      </c>
    </row>
    <row r="69" spans="2:23">
      <c r="B69" s="33" t="s">
        <v>3058</v>
      </c>
      <c r="C69" s="33" t="s">
        <v>71</v>
      </c>
      <c r="D69" s="33" t="s">
        <v>71</v>
      </c>
      <c r="E69" s="33">
        <v>43691</v>
      </c>
      <c r="F69" s="119">
        <f t="shared" si="3"/>
        <v>45242</v>
      </c>
      <c r="G69" s="122">
        <f>SUMIF(New_Tikina!B:B,'tikina dataset'!D69,New_Tikina!C:C)</f>
        <v>9543</v>
      </c>
      <c r="H69" s="431">
        <f t="shared" si="4"/>
        <v>9881.7698381817772</v>
      </c>
      <c r="I69" s="125"/>
      <c r="J69" s="33" t="s">
        <v>3052</v>
      </c>
      <c r="K69" s="33" t="s">
        <v>58</v>
      </c>
      <c r="L69" s="33" t="s">
        <v>125</v>
      </c>
      <c r="M69" s="33" t="s">
        <v>125</v>
      </c>
      <c r="N69" s="33">
        <v>945</v>
      </c>
      <c r="T69" s="129"/>
      <c r="U69" s="377" t="s">
        <v>3362</v>
      </c>
      <c r="V69" s="120" t="s">
        <v>71</v>
      </c>
      <c r="W69" s="120">
        <v>45242</v>
      </c>
    </row>
    <row r="70" spans="2:23">
      <c r="B70" s="33" t="s">
        <v>3058</v>
      </c>
      <c r="C70" s="33" t="s">
        <v>71</v>
      </c>
      <c r="D70" s="33" t="s">
        <v>201</v>
      </c>
      <c r="E70" s="33">
        <v>5919</v>
      </c>
      <c r="F70" s="119">
        <f t="shared" si="3"/>
        <v>6129</v>
      </c>
      <c r="G70" s="122">
        <f>SUMIF(New_Tikina!B:B,'tikina dataset'!D70,New_Tikina!C:C)</f>
        <v>1201</v>
      </c>
      <c r="H70" s="431">
        <f t="shared" si="4"/>
        <v>1243.6102382159149</v>
      </c>
      <c r="I70" s="125"/>
      <c r="J70" s="33" t="s">
        <v>3052</v>
      </c>
      <c r="K70" s="33" t="s">
        <v>59</v>
      </c>
      <c r="L70" s="33" t="s">
        <v>133</v>
      </c>
      <c r="M70" s="33" t="s">
        <v>3455</v>
      </c>
      <c r="N70" s="33">
        <v>876</v>
      </c>
      <c r="T70" s="129"/>
      <c r="U70" s="377" t="s">
        <v>3432</v>
      </c>
      <c r="V70" s="120" t="s">
        <v>208</v>
      </c>
      <c r="W70" s="120">
        <v>8465</v>
      </c>
    </row>
    <row r="71" spans="2:23">
      <c r="B71" s="33" t="s">
        <v>3058</v>
      </c>
      <c r="C71" s="33" t="s">
        <v>71</v>
      </c>
      <c r="D71" s="33" t="s">
        <v>202</v>
      </c>
      <c r="E71" s="33">
        <v>51724</v>
      </c>
      <c r="F71" s="119">
        <f t="shared" si="3"/>
        <v>53558</v>
      </c>
      <c r="G71" s="122">
        <f>SUMIF(New_Tikina!B:B,'tikina dataset'!D71,New_Tikina!C:C)</f>
        <v>11437</v>
      </c>
      <c r="H71" s="431">
        <f t="shared" si="4"/>
        <v>11842.526602737607</v>
      </c>
      <c r="I71" s="125"/>
      <c r="J71" s="33" t="s">
        <v>3052</v>
      </c>
      <c r="K71" s="33" t="s">
        <v>58</v>
      </c>
      <c r="L71" s="33" t="s">
        <v>127</v>
      </c>
      <c r="M71" s="33" t="s">
        <v>127</v>
      </c>
      <c r="N71" s="33">
        <v>469</v>
      </c>
      <c r="T71" s="129"/>
      <c r="U71" s="377" t="s">
        <v>3421</v>
      </c>
      <c r="V71" s="120" t="s">
        <v>129</v>
      </c>
      <c r="W71" s="120">
        <v>266</v>
      </c>
    </row>
    <row r="72" spans="2:23">
      <c r="B72" s="33" t="s">
        <v>3058</v>
      </c>
      <c r="C72" s="33" t="s">
        <v>71</v>
      </c>
      <c r="D72" s="33" t="s">
        <v>203</v>
      </c>
      <c r="E72" s="33">
        <v>2868</v>
      </c>
      <c r="F72" s="119">
        <f t="shared" si="3"/>
        <v>2970</v>
      </c>
      <c r="G72" s="122">
        <f>SUMIF(New_Tikina!B:B,'tikina dataset'!D72,New_Tikina!C:C)</f>
        <v>588</v>
      </c>
      <c r="H72" s="431">
        <f t="shared" si="4"/>
        <v>608.91213389121333</v>
      </c>
      <c r="I72" s="125"/>
      <c r="J72" s="33" t="s">
        <v>3052</v>
      </c>
      <c r="K72" s="33" t="s">
        <v>59</v>
      </c>
      <c r="L72" s="33" t="s">
        <v>132</v>
      </c>
      <c r="M72" s="33" t="s">
        <v>132</v>
      </c>
      <c r="N72" s="33">
        <v>602</v>
      </c>
      <c r="T72" s="129"/>
      <c r="U72" s="377" t="s">
        <v>3380</v>
      </c>
      <c r="V72" s="120" t="s">
        <v>88</v>
      </c>
      <c r="W72" s="120">
        <v>27530</v>
      </c>
    </row>
    <row r="73" spans="2:23">
      <c r="B73" s="33" t="s">
        <v>3058</v>
      </c>
      <c r="C73" s="33" t="s">
        <v>71</v>
      </c>
      <c r="D73" s="33" t="s">
        <v>204</v>
      </c>
      <c r="E73" s="33">
        <v>11927</v>
      </c>
      <c r="F73" s="119">
        <f t="shared" si="3"/>
        <v>12353</v>
      </c>
      <c r="G73" s="122">
        <f>SUMIF(New_Tikina!B:B,'tikina dataset'!D73,New_Tikina!C:C)</f>
        <v>2493</v>
      </c>
      <c r="H73" s="431">
        <f t="shared" si="4"/>
        <v>2582.0431793409912</v>
      </c>
      <c r="I73" s="125"/>
      <c r="J73" s="33" t="s">
        <v>3052</v>
      </c>
      <c r="K73" s="33" t="s">
        <v>59</v>
      </c>
      <c r="L73" s="33" t="s">
        <v>133</v>
      </c>
      <c r="M73" s="33" t="s">
        <v>19</v>
      </c>
      <c r="N73" s="33">
        <v>2540</v>
      </c>
      <c r="T73" s="129"/>
      <c r="U73" s="377" t="s">
        <v>3374</v>
      </c>
      <c r="V73" s="120" t="s">
        <v>83</v>
      </c>
      <c r="W73" s="120">
        <v>1165</v>
      </c>
    </row>
    <row r="74" spans="2:23">
      <c r="B74" s="33" t="s">
        <v>3058</v>
      </c>
      <c r="C74" s="33" t="s">
        <v>71</v>
      </c>
      <c r="D74" s="33" t="s">
        <v>205</v>
      </c>
      <c r="E74" s="33">
        <v>23626</v>
      </c>
      <c r="F74" s="119">
        <f t="shared" si="3"/>
        <v>24465</v>
      </c>
      <c r="G74" s="122">
        <f>SUMIF(New_Tikina!B:B,'tikina dataset'!D74,New_Tikina!C:C)</f>
        <v>5058</v>
      </c>
      <c r="H74" s="431">
        <f t="shared" si="4"/>
        <v>5237.6183018708207</v>
      </c>
      <c r="I74" s="125"/>
      <c r="J74" s="33" t="s">
        <v>3052</v>
      </c>
      <c r="K74" s="33" t="s">
        <v>57</v>
      </c>
      <c r="L74" s="33" t="s">
        <v>31</v>
      </c>
      <c r="M74" s="33" t="s">
        <v>3475</v>
      </c>
      <c r="N74" s="33">
        <v>1004</v>
      </c>
      <c r="T74" s="129"/>
      <c r="U74" s="377" t="s">
        <v>3392</v>
      </c>
      <c r="V74" s="120" t="s">
        <v>63</v>
      </c>
      <c r="W74" s="120">
        <v>5985</v>
      </c>
    </row>
    <row r="75" spans="2:23">
      <c r="B75" s="33" t="s">
        <v>3058</v>
      </c>
      <c r="C75" s="33" t="s">
        <v>71</v>
      </c>
      <c r="D75" s="33" t="s">
        <v>206</v>
      </c>
      <c r="E75" s="33">
        <v>89381</v>
      </c>
      <c r="F75" s="119">
        <f t="shared" si="3"/>
        <v>92555</v>
      </c>
      <c r="G75" s="122">
        <f>SUMIF(New_Tikina!B:B,'tikina dataset'!D75,New_Tikina!C:C)</f>
        <v>19008</v>
      </c>
      <c r="H75" s="431">
        <f t="shared" si="4"/>
        <v>19682.991239748939</v>
      </c>
      <c r="I75" s="125"/>
      <c r="J75" s="33" t="s">
        <v>3052</v>
      </c>
      <c r="K75" s="33" t="s">
        <v>59</v>
      </c>
      <c r="L75" s="33" t="s">
        <v>130</v>
      </c>
      <c r="M75" s="33" t="s">
        <v>1164</v>
      </c>
      <c r="N75" s="33">
        <v>1606</v>
      </c>
      <c r="T75" s="129"/>
      <c r="U75" s="377" t="s">
        <v>3395</v>
      </c>
      <c r="V75" s="120" t="s">
        <v>64</v>
      </c>
      <c r="W75" s="120">
        <v>13252</v>
      </c>
    </row>
    <row r="76" spans="2:23">
      <c r="B76" s="33" t="s">
        <v>3058</v>
      </c>
      <c r="C76" s="33" t="s">
        <v>71</v>
      </c>
      <c r="D76" s="33" t="s">
        <v>207</v>
      </c>
      <c r="E76" s="33">
        <v>2624</v>
      </c>
      <c r="F76" s="119">
        <f t="shared" si="3"/>
        <v>2717</v>
      </c>
      <c r="G76" s="122">
        <f>SUMIF(New_Tikina!B:B,'tikina dataset'!D76,New_Tikina!C:C)</f>
        <v>531</v>
      </c>
      <c r="H76" s="431">
        <f t="shared" si="4"/>
        <v>549.81974085365857</v>
      </c>
      <c r="I76" s="125"/>
      <c r="J76" s="33" t="s">
        <v>3052</v>
      </c>
      <c r="K76" s="33" t="s">
        <v>57</v>
      </c>
      <c r="L76" s="33" t="s">
        <v>31</v>
      </c>
      <c r="M76" s="33" t="s">
        <v>31</v>
      </c>
      <c r="N76" s="33">
        <v>2008</v>
      </c>
      <c r="T76" s="129"/>
      <c r="U76" s="377" t="s">
        <v>3407</v>
      </c>
      <c r="V76" s="120" t="s">
        <v>116</v>
      </c>
      <c r="W76" s="120">
        <v>1060</v>
      </c>
    </row>
    <row r="77" spans="2:23">
      <c r="B77" s="33" t="s">
        <v>3058</v>
      </c>
      <c r="C77" s="33" t="s">
        <v>72</v>
      </c>
      <c r="D77" s="33" t="s">
        <v>208</v>
      </c>
      <c r="E77" s="33">
        <v>8175</v>
      </c>
      <c r="F77" s="119">
        <f t="shared" si="3"/>
        <v>8465</v>
      </c>
      <c r="G77" s="122">
        <f>SUMIF(New_Tikina!B:B,'tikina dataset'!D77,New_Tikina!C:C)</f>
        <v>1699</v>
      </c>
      <c r="H77" s="431">
        <f t="shared" si="4"/>
        <v>1759.2703363914372</v>
      </c>
      <c r="I77" s="125"/>
      <c r="J77" s="33" t="s">
        <v>3052</v>
      </c>
      <c r="K77" s="33" t="s">
        <v>58</v>
      </c>
      <c r="L77" s="33" t="s">
        <v>128</v>
      </c>
      <c r="M77" s="33" t="s">
        <v>125</v>
      </c>
      <c r="N77" s="33">
        <v>1033</v>
      </c>
      <c r="T77" s="129"/>
      <c r="U77" s="377" t="s">
        <v>3415</v>
      </c>
      <c r="V77" s="120" t="s">
        <v>117</v>
      </c>
      <c r="W77" s="120">
        <v>350</v>
      </c>
    </row>
    <row r="78" spans="2:23">
      <c r="B78" s="33" t="s">
        <v>3058</v>
      </c>
      <c r="C78" s="33" t="s">
        <v>72</v>
      </c>
      <c r="D78" s="33" t="s">
        <v>209</v>
      </c>
      <c r="E78" s="33">
        <v>7296</v>
      </c>
      <c r="F78" s="119">
        <f t="shared" si="3"/>
        <v>7555</v>
      </c>
      <c r="G78" s="122">
        <f>SUMIF(New_Tikina!B:B,'tikina dataset'!D78,New_Tikina!C:C)</f>
        <v>1451</v>
      </c>
      <c r="H78" s="431">
        <f t="shared" si="4"/>
        <v>1502.5089089912281</v>
      </c>
      <c r="I78" s="125"/>
      <c r="J78" s="33" t="s">
        <v>3052</v>
      </c>
      <c r="K78" s="33" t="s">
        <v>59</v>
      </c>
      <c r="L78" s="33" t="s">
        <v>133</v>
      </c>
      <c r="M78" s="33" t="s">
        <v>3454</v>
      </c>
      <c r="N78" s="33">
        <v>424</v>
      </c>
      <c r="T78" s="129"/>
      <c r="U78" s="377" t="s">
        <v>3389</v>
      </c>
      <c r="V78" s="120" t="s">
        <v>175</v>
      </c>
      <c r="W78" s="120">
        <v>291</v>
      </c>
    </row>
    <row r="79" spans="2:23">
      <c r="B79" s="33" t="s">
        <v>3058</v>
      </c>
      <c r="C79" s="33" t="s">
        <v>72</v>
      </c>
      <c r="D79" s="33" t="s">
        <v>210</v>
      </c>
      <c r="E79" s="33">
        <v>2798</v>
      </c>
      <c r="F79" s="119">
        <f t="shared" si="3"/>
        <v>2897</v>
      </c>
      <c r="G79" s="122">
        <f>SUMIF(New_Tikina!B:B,'tikina dataset'!D79,New_Tikina!C:C)</f>
        <v>632</v>
      </c>
      <c r="H79" s="431">
        <f t="shared" si="4"/>
        <v>654.36168691922796</v>
      </c>
      <c r="I79" s="125"/>
      <c r="J79" s="33" t="s">
        <v>3052</v>
      </c>
      <c r="K79" s="33" t="s">
        <v>58</v>
      </c>
      <c r="L79" s="33" t="s">
        <v>126</v>
      </c>
      <c r="M79" s="33" t="s">
        <v>126</v>
      </c>
      <c r="N79" s="33">
        <v>672</v>
      </c>
      <c r="T79" s="129"/>
      <c r="U79" s="377" t="s">
        <v>3375</v>
      </c>
      <c r="V79" s="120" t="s">
        <v>85</v>
      </c>
      <c r="W79" s="120">
        <v>3187</v>
      </c>
    </row>
    <row r="80" spans="2:23">
      <c r="B80" s="33" t="s">
        <v>3058</v>
      </c>
      <c r="C80" s="33" t="s">
        <v>72</v>
      </c>
      <c r="D80" s="33" t="s">
        <v>211</v>
      </c>
      <c r="E80" s="33">
        <v>15994</v>
      </c>
      <c r="F80" s="119">
        <f t="shared" si="3"/>
        <v>16562</v>
      </c>
      <c r="G80" s="122">
        <f>SUMIF(New_Tikina!B:B,'tikina dataset'!D80,New_Tikina!C:C)</f>
        <v>3363</v>
      </c>
      <c r="H80" s="431">
        <f t="shared" si="4"/>
        <v>3482.4312867325248</v>
      </c>
      <c r="I80" s="125"/>
      <c r="J80" s="33" t="s">
        <v>3052</v>
      </c>
      <c r="K80" s="33" t="s">
        <v>58</v>
      </c>
      <c r="L80" s="33" t="s">
        <v>20</v>
      </c>
      <c r="M80" s="33" t="s">
        <v>126</v>
      </c>
      <c r="N80" s="33">
        <v>1384</v>
      </c>
      <c r="T80" s="129"/>
      <c r="U80" s="377" t="s">
        <v>3378</v>
      </c>
      <c r="V80" s="120" t="s">
        <v>87</v>
      </c>
      <c r="W80" s="120">
        <v>3765</v>
      </c>
    </row>
    <row r="81" spans="2:23">
      <c r="B81" s="33" t="s">
        <v>3058</v>
      </c>
      <c r="C81" s="33" t="s">
        <v>72</v>
      </c>
      <c r="D81" s="33" t="s">
        <v>212</v>
      </c>
      <c r="E81" s="33">
        <v>13126</v>
      </c>
      <c r="F81" s="119">
        <f t="shared" si="3"/>
        <v>13592</v>
      </c>
      <c r="G81" s="122">
        <f>SUMIF(New_Tikina!B:B,'tikina dataset'!D81,New_Tikina!C:C)</f>
        <v>2740</v>
      </c>
      <c r="H81" s="431">
        <f t="shared" si="4"/>
        <v>2837.2756361420084</v>
      </c>
      <c r="I81" s="125"/>
      <c r="J81" s="33" t="s">
        <v>3052</v>
      </c>
      <c r="K81" s="33" t="s">
        <v>57</v>
      </c>
      <c r="L81" s="33" t="s">
        <v>114</v>
      </c>
      <c r="M81" s="33" t="s">
        <v>114</v>
      </c>
      <c r="N81" s="33">
        <v>1461</v>
      </c>
      <c r="T81" s="129"/>
      <c r="U81" s="377" t="s">
        <v>3390</v>
      </c>
      <c r="V81" s="120" t="s">
        <v>176</v>
      </c>
      <c r="W81" s="120">
        <v>230</v>
      </c>
    </row>
    <row r="82" spans="2:23">
      <c r="B82" s="33" t="s">
        <v>3058</v>
      </c>
      <c r="C82" s="33" t="s">
        <v>72</v>
      </c>
      <c r="D82" s="33" t="s">
        <v>213</v>
      </c>
      <c r="E82" s="33">
        <v>5428</v>
      </c>
      <c r="F82" s="119">
        <f t="shared" si="3"/>
        <v>5621</v>
      </c>
      <c r="G82" s="122">
        <f>SUMIF(New_Tikina!B:B,'tikina dataset'!D82,New_Tikina!C:C)</f>
        <v>1083</v>
      </c>
      <c r="H82" s="431">
        <f t="shared" si="4"/>
        <v>1121.5075534266764</v>
      </c>
      <c r="I82" s="125"/>
      <c r="J82" s="33" t="s">
        <v>3052</v>
      </c>
      <c r="K82" s="33" t="s">
        <v>57</v>
      </c>
      <c r="L82" s="33" t="s">
        <v>115</v>
      </c>
      <c r="M82" s="33" t="s">
        <v>115</v>
      </c>
      <c r="N82" s="33">
        <v>2148</v>
      </c>
      <c r="T82" s="129"/>
      <c r="U82" s="377" t="s">
        <v>3416</v>
      </c>
      <c r="V82" s="120" t="s">
        <v>118</v>
      </c>
      <c r="W82" s="120">
        <v>159</v>
      </c>
    </row>
    <row r="83" spans="2:23">
      <c r="B83" s="33" t="s">
        <v>3058</v>
      </c>
      <c r="C83" s="33" t="s">
        <v>72</v>
      </c>
      <c r="D83" s="33" t="s">
        <v>214</v>
      </c>
      <c r="E83" s="33">
        <v>4663</v>
      </c>
      <c r="F83" s="119">
        <f t="shared" si="3"/>
        <v>4829</v>
      </c>
      <c r="G83" s="122">
        <f>SUMIF(New_Tikina!B:B,'tikina dataset'!D83,New_Tikina!C:C)</f>
        <v>976</v>
      </c>
      <c r="H83" s="431">
        <f t="shared" si="4"/>
        <v>1010.7450139395239</v>
      </c>
      <c r="I83" s="125"/>
      <c r="J83" s="33" t="s">
        <v>3052</v>
      </c>
      <c r="K83" s="33" t="s">
        <v>58</v>
      </c>
      <c r="L83" s="33" t="s">
        <v>118</v>
      </c>
      <c r="M83" s="33" t="s">
        <v>118</v>
      </c>
      <c r="N83" s="33">
        <v>154</v>
      </c>
      <c r="T83" s="129"/>
      <c r="U83" s="377" t="s">
        <v>3417</v>
      </c>
      <c r="V83" s="120" t="s">
        <v>119</v>
      </c>
      <c r="W83" s="120">
        <v>745</v>
      </c>
    </row>
    <row r="84" spans="2:23">
      <c r="B84" s="33" t="s">
        <v>3058</v>
      </c>
      <c r="C84" s="33" t="s">
        <v>72</v>
      </c>
      <c r="D84" s="33" t="s">
        <v>215</v>
      </c>
      <c r="E84" s="33">
        <v>907</v>
      </c>
      <c r="F84" s="119">
        <f t="shared" si="3"/>
        <v>939</v>
      </c>
      <c r="G84" s="122">
        <f>SUMIF(New_Tikina!B:B,'tikina dataset'!D84,New_Tikina!C:C)</f>
        <v>217</v>
      </c>
      <c r="H84" s="431">
        <f t="shared" si="4"/>
        <v>224.65600882028664</v>
      </c>
      <c r="I84" s="125"/>
      <c r="J84" s="33" t="s">
        <v>3052</v>
      </c>
      <c r="K84" s="33" t="s">
        <v>57</v>
      </c>
      <c r="L84" s="33" t="s">
        <v>31</v>
      </c>
      <c r="M84" s="33" t="s">
        <v>3477</v>
      </c>
      <c r="N84" s="33">
        <v>1028</v>
      </c>
      <c r="T84" s="129"/>
      <c r="U84" s="377" t="s">
        <v>3425</v>
      </c>
      <c r="V84" s="120" t="s">
        <v>133</v>
      </c>
      <c r="W84" s="120">
        <v>9550</v>
      </c>
    </row>
    <row r="85" spans="2:23">
      <c r="B85" s="33" t="s">
        <v>3058</v>
      </c>
      <c r="C85" s="33" t="s">
        <v>73</v>
      </c>
      <c r="D85" s="33" t="s">
        <v>216</v>
      </c>
      <c r="E85" s="33">
        <v>4199</v>
      </c>
      <c r="F85" s="119">
        <f t="shared" si="3"/>
        <v>4348</v>
      </c>
      <c r="G85" s="122">
        <f>SUMIF(New_Tikina!B:B,'tikina dataset'!D85,New_Tikina!C:C)</f>
        <v>929</v>
      </c>
      <c r="H85" s="431">
        <f t="shared" si="4"/>
        <v>961.96522981662292</v>
      </c>
      <c r="I85" s="125"/>
      <c r="J85" s="33" t="s">
        <v>3052</v>
      </c>
      <c r="K85" s="33" t="s">
        <v>59</v>
      </c>
      <c r="L85" s="33" t="s">
        <v>133</v>
      </c>
      <c r="M85" s="33" t="s">
        <v>3457</v>
      </c>
      <c r="N85" s="33">
        <v>863</v>
      </c>
      <c r="T85" s="129"/>
      <c r="U85" s="377" t="s">
        <v>3382</v>
      </c>
      <c r="V85" s="120" t="s">
        <v>92</v>
      </c>
      <c r="W85" s="120">
        <v>6812</v>
      </c>
    </row>
    <row r="86" spans="2:23">
      <c r="B86" s="33" t="s">
        <v>3058</v>
      </c>
      <c r="C86" s="33" t="s">
        <v>73</v>
      </c>
      <c r="D86" s="33" t="s">
        <v>217</v>
      </c>
      <c r="E86" s="33">
        <v>4259</v>
      </c>
      <c r="F86" s="119">
        <f t="shared" si="3"/>
        <v>4410</v>
      </c>
      <c r="G86" s="122">
        <f>SUMIF(New_Tikina!B:B,'tikina dataset'!D86,New_Tikina!C:C)</f>
        <v>880</v>
      </c>
      <c r="H86" s="431">
        <f t="shared" si="4"/>
        <v>911.19981216247947</v>
      </c>
      <c r="I86" s="125"/>
      <c r="J86" s="33" t="s">
        <v>3052</v>
      </c>
      <c r="K86" s="33" t="s">
        <v>57</v>
      </c>
      <c r="L86" s="33" t="s">
        <v>113</v>
      </c>
      <c r="M86" s="33" t="s">
        <v>113</v>
      </c>
      <c r="N86" s="33">
        <v>1584</v>
      </c>
      <c r="T86" s="129"/>
      <c r="U86" s="377" t="s">
        <v>3379</v>
      </c>
      <c r="V86" s="120" t="s">
        <v>51</v>
      </c>
      <c r="W86" s="120">
        <v>15132</v>
      </c>
    </row>
    <row r="87" spans="2:23">
      <c r="B87" s="33" t="s">
        <v>3058</v>
      </c>
      <c r="C87" s="33" t="s">
        <v>73</v>
      </c>
      <c r="D87" s="33" t="s">
        <v>218</v>
      </c>
      <c r="E87" s="33">
        <v>14457</v>
      </c>
      <c r="F87" s="119">
        <f t="shared" si="3"/>
        <v>14970</v>
      </c>
      <c r="G87" s="122">
        <f>SUMIF(New_Tikina!B:B,'tikina dataset'!D87,New_Tikina!C:C)</f>
        <v>3205</v>
      </c>
      <c r="H87" s="431">
        <f t="shared" si="4"/>
        <v>3318.7279518572323</v>
      </c>
      <c r="I87" s="125"/>
      <c r="J87" s="33" t="s">
        <v>3052</v>
      </c>
      <c r="K87" s="33" t="s">
        <v>58</v>
      </c>
      <c r="L87" s="33" t="s">
        <v>117</v>
      </c>
      <c r="M87" s="33" t="s">
        <v>117</v>
      </c>
      <c r="N87" s="33">
        <v>338</v>
      </c>
      <c r="T87" s="129"/>
      <c r="U87" s="377" t="s">
        <v>3377</v>
      </c>
      <c r="V87" s="120" t="s">
        <v>86</v>
      </c>
      <c r="W87" s="120">
        <v>92369</v>
      </c>
    </row>
    <row r="88" spans="2:23">
      <c r="B88" s="33" t="s">
        <v>3058</v>
      </c>
      <c r="C88" s="33" t="s">
        <v>73</v>
      </c>
      <c r="D88" s="33" t="s">
        <v>219</v>
      </c>
      <c r="E88" s="33">
        <v>6549</v>
      </c>
      <c r="F88" s="119">
        <f t="shared" si="3"/>
        <v>6782</v>
      </c>
      <c r="G88" s="122">
        <f>SUMIF(New_Tikina!B:B,'tikina dataset'!D88,New_Tikina!C:C)</f>
        <v>1401</v>
      </c>
      <c r="H88" s="431">
        <f t="shared" si="4"/>
        <v>1450.8447091158955</v>
      </c>
      <c r="I88" s="125"/>
      <c r="J88" s="33" t="s">
        <v>3052</v>
      </c>
      <c r="K88" s="33" t="s">
        <v>58</v>
      </c>
      <c r="L88" s="33" t="s">
        <v>119</v>
      </c>
      <c r="M88" s="33" t="s">
        <v>119</v>
      </c>
      <c r="N88" s="33">
        <v>719</v>
      </c>
      <c r="T88" s="129"/>
      <c r="U88" s="377" t="s">
        <v>3367</v>
      </c>
      <c r="V88" s="120" t="s">
        <v>205</v>
      </c>
      <c r="W88" s="120">
        <v>24465</v>
      </c>
    </row>
    <row r="89" spans="2:23">
      <c r="E89" s="126">
        <f>SUM(E2:E88)</f>
        <v>837271</v>
      </c>
      <c r="F89" s="127">
        <f>SUM(F2:F88)</f>
        <v>888230.14470000006</v>
      </c>
      <c r="G89" s="432">
        <f>SUM(G2:G88)</f>
        <v>178790.87234042553</v>
      </c>
      <c r="H89" s="432">
        <f>SUM(F89/(E89/G89))</f>
        <v>189672.68949954724</v>
      </c>
      <c r="I89" s="125"/>
      <c r="J89" s="33" t="s">
        <v>3052</v>
      </c>
      <c r="K89" s="33" t="s">
        <v>58</v>
      </c>
      <c r="L89" s="33" t="s">
        <v>120</v>
      </c>
      <c r="M89" s="33" t="s">
        <v>120</v>
      </c>
      <c r="N89" s="33">
        <v>705</v>
      </c>
    </row>
    <row r="90" spans="2:23">
      <c r="I90" s="125"/>
      <c r="J90" s="33" t="s">
        <v>3052</v>
      </c>
      <c r="K90" s="33" t="s">
        <v>59</v>
      </c>
      <c r="L90" s="33" t="s">
        <v>130</v>
      </c>
      <c r="M90" s="33" t="s">
        <v>1187</v>
      </c>
      <c r="N90" s="33">
        <v>779</v>
      </c>
    </row>
    <row r="91" spans="2:23">
      <c r="I91" s="125"/>
      <c r="J91" s="33" t="s">
        <v>3052</v>
      </c>
      <c r="K91" s="33" t="s">
        <v>58</v>
      </c>
      <c r="L91" s="33" t="s">
        <v>121</v>
      </c>
      <c r="M91" s="33" t="s">
        <v>121</v>
      </c>
      <c r="N91" s="33">
        <v>386</v>
      </c>
    </row>
    <row r="92" spans="2:23">
      <c r="I92" s="125"/>
      <c r="J92" s="33" t="s">
        <v>3052</v>
      </c>
      <c r="K92" s="33" t="s">
        <v>59</v>
      </c>
      <c r="L92" s="33" t="s">
        <v>131</v>
      </c>
      <c r="M92" s="33" t="s">
        <v>1209</v>
      </c>
      <c r="N92" s="33">
        <v>319</v>
      </c>
    </row>
    <row r="93" spans="2:23">
      <c r="I93" s="125"/>
      <c r="J93" s="33" t="s">
        <v>3052</v>
      </c>
      <c r="K93" s="33" t="s">
        <v>57</v>
      </c>
      <c r="L93" s="33" t="s">
        <v>114</v>
      </c>
      <c r="M93" s="33" t="s">
        <v>3495</v>
      </c>
      <c r="N93" s="33">
        <v>261</v>
      </c>
    </row>
    <row r="94" spans="2:23">
      <c r="I94" s="125"/>
      <c r="J94" s="33" t="s">
        <v>3052</v>
      </c>
      <c r="K94" s="33" t="s">
        <v>57</v>
      </c>
      <c r="L94" s="33" t="s">
        <v>113</v>
      </c>
      <c r="M94" s="33" t="s">
        <v>3496</v>
      </c>
      <c r="N94" s="33">
        <v>673</v>
      </c>
    </row>
    <row r="95" spans="2:23">
      <c r="I95" s="125"/>
      <c r="J95" s="33" t="s">
        <v>3180</v>
      </c>
      <c r="K95" s="33" t="s">
        <v>63</v>
      </c>
      <c r="L95" s="33" t="s">
        <v>63</v>
      </c>
      <c r="M95" s="33" t="s">
        <v>63</v>
      </c>
      <c r="N95" s="33">
        <v>2243</v>
      </c>
    </row>
    <row r="96" spans="2:23">
      <c r="I96" s="125"/>
      <c r="J96" s="33" t="s">
        <v>3180</v>
      </c>
      <c r="K96" s="33" t="s">
        <v>63</v>
      </c>
      <c r="L96" s="33" t="s">
        <v>158</v>
      </c>
      <c r="M96" s="33" t="s">
        <v>63</v>
      </c>
      <c r="N96" s="33">
        <v>171</v>
      </c>
    </row>
    <row r="97" spans="9:14">
      <c r="I97" s="125"/>
      <c r="J97" s="33" t="s">
        <v>3180</v>
      </c>
      <c r="K97" s="33" t="s">
        <v>64</v>
      </c>
      <c r="L97" s="33" t="s">
        <v>64</v>
      </c>
      <c r="M97" s="33" t="s">
        <v>64</v>
      </c>
      <c r="N97" s="33">
        <v>8350</v>
      </c>
    </row>
    <row r="98" spans="9:14">
      <c r="I98" s="125"/>
      <c r="J98" s="33" t="s">
        <v>3180</v>
      </c>
      <c r="K98" s="33" t="s">
        <v>63</v>
      </c>
      <c r="L98" s="33" t="s">
        <v>158</v>
      </c>
      <c r="M98" s="33" t="s">
        <v>1463</v>
      </c>
      <c r="N98" s="33">
        <v>1725</v>
      </c>
    </row>
    <row r="99" spans="9:14">
      <c r="I99" s="125"/>
      <c r="J99" s="33" t="s">
        <v>3180</v>
      </c>
      <c r="K99" s="33" t="s">
        <v>65</v>
      </c>
      <c r="L99" s="33" t="s">
        <v>168</v>
      </c>
      <c r="M99" s="33" t="s">
        <v>168</v>
      </c>
      <c r="N99" s="33">
        <v>866</v>
      </c>
    </row>
    <row r="100" spans="9:14">
      <c r="I100" s="125"/>
      <c r="J100" s="33" t="s">
        <v>3180</v>
      </c>
      <c r="K100" s="33" t="s">
        <v>65</v>
      </c>
      <c r="L100" s="33" t="s">
        <v>65</v>
      </c>
      <c r="M100" s="33" t="s">
        <v>277</v>
      </c>
      <c r="N100" s="33">
        <v>3235</v>
      </c>
    </row>
    <row r="101" spans="9:14">
      <c r="I101" s="125"/>
      <c r="J101" s="33" t="s">
        <v>3180</v>
      </c>
      <c r="K101" s="33" t="s">
        <v>66</v>
      </c>
      <c r="L101" s="33" t="s">
        <v>171</v>
      </c>
      <c r="M101" s="33" t="s">
        <v>171</v>
      </c>
      <c r="N101" s="33">
        <v>116</v>
      </c>
    </row>
    <row r="102" spans="9:14">
      <c r="I102" s="125"/>
      <c r="J102" s="33" t="s">
        <v>3180</v>
      </c>
      <c r="K102" s="33" t="s">
        <v>66</v>
      </c>
      <c r="L102" s="33" t="s">
        <v>172</v>
      </c>
      <c r="M102" s="33" t="s">
        <v>172</v>
      </c>
      <c r="N102" s="33">
        <v>740</v>
      </c>
    </row>
    <row r="103" spans="9:14">
      <c r="I103" s="125"/>
      <c r="J103" s="33" t="s">
        <v>3180</v>
      </c>
      <c r="K103" s="33" t="s">
        <v>66</v>
      </c>
      <c r="L103" s="33" t="s">
        <v>173</v>
      </c>
      <c r="M103" s="33" t="s">
        <v>173</v>
      </c>
      <c r="N103" s="33">
        <v>257</v>
      </c>
    </row>
    <row r="104" spans="9:14">
      <c r="I104" s="125"/>
      <c r="J104" s="33" t="s">
        <v>3180</v>
      </c>
      <c r="K104" s="33" t="s">
        <v>64</v>
      </c>
      <c r="L104" s="33" t="s">
        <v>164</v>
      </c>
      <c r="M104" s="33" t="s">
        <v>3194</v>
      </c>
      <c r="N104" s="33">
        <v>718</v>
      </c>
    </row>
    <row r="105" spans="9:14">
      <c r="I105" s="125"/>
      <c r="J105" s="33" t="s">
        <v>3180</v>
      </c>
      <c r="K105" s="33" t="s">
        <v>63</v>
      </c>
      <c r="L105" s="33" t="s">
        <v>158</v>
      </c>
      <c r="M105" s="33" t="s">
        <v>292</v>
      </c>
      <c r="N105" s="33">
        <v>972</v>
      </c>
    </row>
    <row r="106" spans="9:14">
      <c r="I106" s="125"/>
      <c r="J106" s="33" t="s">
        <v>3180</v>
      </c>
      <c r="K106" s="33" t="s">
        <v>65</v>
      </c>
      <c r="L106" s="33" t="s">
        <v>169</v>
      </c>
      <c r="M106" s="33" t="s">
        <v>169</v>
      </c>
      <c r="N106" s="33">
        <v>40725</v>
      </c>
    </row>
    <row r="107" spans="9:14">
      <c r="I107" s="125"/>
      <c r="J107" s="33" t="s">
        <v>3180</v>
      </c>
      <c r="K107" s="33" t="s">
        <v>65</v>
      </c>
      <c r="L107" s="33" t="s">
        <v>65</v>
      </c>
      <c r="M107" s="33" t="s">
        <v>169</v>
      </c>
      <c r="N107" s="33">
        <v>252</v>
      </c>
    </row>
    <row r="108" spans="9:14">
      <c r="I108" s="125"/>
      <c r="J108" s="33" t="s">
        <v>3180</v>
      </c>
      <c r="K108" s="33" t="s">
        <v>64</v>
      </c>
      <c r="L108" s="33" t="s">
        <v>166</v>
      </c>
      <c r="M108" s="33" t="s">
        <v>297</v>
      </c>
      <c r="N108" s="33">
        <v>892</v>
      </c>
    </row>
    <row r="109" spans="9:14">
      <c r="I109" s="125"/>
      <c r="J109" s="33" t="s">
        <v>3180</v>
      </c>
      <c r="K109" s="33" t="s">
        <v>63</v>
      </c>
      <c r="L109" s="33" t="s">
        <v>63</v>
      </c>
      <c r="M109" s="33" t="s">
        <v>3204</v>
      </c>
      <c r="N109" s="33">
        <v>2376</v>
      </c>
    </row>
    <row r="110" spans="9:14">
      <c r="I110" s="125"/>
      <c r="J110" s="33" t="s">
        <v>3180</v>
      </c>
      <c r="K110" s="33" t="s">
        <v>65</v>
      </c>
      <c r="L110" s="33" t="s">
        <v>65</v>
      </c>
      <c r="M110" s="33" t="s">
        <v>65</v>
      </c>
      <c r="N110" s="33">
        <v>5652</v>
      </c>
    </row>
    <row r="111" spans="9:14">
      <c r="I111" s="125"/>
      <c r="J111" s="33" t="s">
        <v>3180</v>
      </c>
      <c r="K111" s="33" t="s">
        <v>66</v>
      </c>
      <c r="L111" s="33" t="s">
        <v>174</v>
      </c>
      <c r="M111" s="33" t="s">
        <v>174</v>
      </c>
      <c r="N111" s="33">
        <v>241</v>
      </c>
    </row>
    <row r="112" spans="9:14">
      <c r="I112" s="125"/>
      <c r="J112" s="33" t="s">
        <v>3180</v>
      </c>
      <c r="K112" s="33" t="s">
        <v>65</v>
      </c>
      <c r="L112" s="33" t="s">
        <v>65</v>
      </c>
      <c r="M112" s="33" t="s">
        <v>3456</v>
      </c>
      <c r="N112" s="33">
        <v>588</v>
      </c>
    </row>
    <row r="113" spans="9:14">
      <c r="I113" s="125"/>
      <c r="J113" s="33" t="s">
        <v>3180</v>
      </c>
      <c r="K113" s="33" t="s">
        <v>63</v>
      </c>
      <c r="L113" s="33" t="s">
        <v>159</v>
      </c>
      <c r="M113" s="33" t="s">
        <v>202</v>
      </c>
      <c r="N113" s="33">
        <v>1174</v>
      </c>
    </row>
    <row r="114" spans="9:14">
      <c r="I114" s="125"/>
      <c r="J114" s="33" t="s">
        <v>3180</v>
      </c>
      <c r="K114" s="33" t="s">
        <v>65</v>
      </c>
      <c r="L114" s="33" t="s">
        <v>169</v>
      </c>
      <c r="M114" s="33" t="s">
        <v>1570</v>
      </c>
      <c r="N114" s="33">
        <v>5393</v>
      </c>
    </row>
    <row r="115" spans="9:14">
      <c r="I115" s="125"/>
      <c r="J115" s="33" t="s">
        <v>3180</v>
      </c>
      <c r="K115" s="33" t="s">
        <v>65</v>
      </c>
      <c r="L115" s="33" t="s">
        <v>168</v>
      </c>
      <c r="M115" s="33" t="s">
        <v>17</v>
      </c>
      <c r="N115" s="33">
        <v>717</v>
      </c>
    </row>
    <row r="116" spans="9:14">
      <c r="I116" s="125"/>
      <c r="J116" s="33" t="s">
        <v>3180</v>
      </c>
      <c r="K116" s="33" t="s">
        <v>65</v>
      </c>
      <c r="L116" s="33" t="s">
        <v>169</v>
      </c>
      <c r="M116" s="33" t="s">
        <v>17</v>
      </c>
      <c r="N116" s="33">
        <v>485</v>
      </c>
    </row>
    <row r="117" spans="9:14">
      <c r="I117" s="125"/>
      <c r="J117" s="33" t="s">
        <v>3180</v>
      </c>
      <c r="K117" s="33" t="s">
        <v>64</v>
      </c>
      <c r="L117" s="33" t="s">
        <v>163</v>
      </c>
      <c r="M117" s="33" t="s">
        <v>1639</v>
      </c>
      <c r="N117" s="33">
        <v>1480</v>
      </c>
    </row>
    <row r="118" spans="9:14">
      <c r="I118" s="125"/>
      <c r="J118" s="33" t="s">
        <v>3180</v>
      </c>
      <c r="K118" s="33" t="s">
        <v>63</v>
      </c>
      <c r="L118" s="33" t="s">
        <v>63</v>
      </c>
      <c r="M118" s="33" t="s">
        <v>3203</v>
      </c>
      <c r="N118" s="33">
        <v>1161</v>
      </c>
    </row>
    <row r="119" spans="9:14">
      <c r="I119" s="125"/>
      <c r="J119" s="33" t="s">
        <v>3180</v>
      </c>
      <c r="K119" s="33" t="s">
        <v>64</v>
      </c>
      <c r="L119" s="33" t="s">
        <v>160</v>
      </c>
      <c r="M119" s="33" t="s">
        <v>1653</v>
      </c>
      <c r="N119" s="33">
        <v>1952</v>
      </c>
    </row>
    <row r="120" spans="9:14">
      <c r="I120" s="125"/>
      <c r="J120" s="33" t="s">
        <v>3180</v>
      </c>
      <c r="K120" s="33" t="s">
        <v>64</v>
      </c>
      <c r="L120" s="33" t="s">
        <v>160</v>
      </c>
      <c r="M120" s="33" t="s">
        <v>1672</v>
      </c>
      <c r="N120" s="33">
        <v>1205</v>
      </c>
    </row>
    <row r="121" spans="9:14">
      <c r="I121" s="125"/>
      <c r="J121" s="33" t="s">
        <v>3180</v>
      </c>
      <c r="K121" s="33" t="s">
        <v>66</v>
      </c>
      <c r="L121" s="33" t="s">
        <v>175</v>
      </c>
      <c r="M121" s="33" t="s">
        <v>175</v>
      </c>
      <c r="N121" s="33">
        <v>281</v>
      </c>
    </row>
    <row r="122" spans="9:14">
      <c r="I122" s="125"/>
      <c r="J122" s="33" t="s">
        <v>3180</v>
      </c>
      <c r="K122" s="33" t="s">
        <v>66</v>
      </c>
      <c r="L122" s="33" t="s">
        <v>176</v>
      </c>
      <c r="M122" s="33" t="s">
        <v>176</v>
      </c>
      <c r="N122" s="33">
        <v>222</v>
      </c>
    </row>
    <row r="123" spans="9:14">
      <c r="I123" s="125"/>
      <c r="J123" s="33" t="s">
        <v>3180</v>
      </c>
      <c r="K123" s="33" t="s">
        <v>66</v>
      </c>
      <c r="L123" s="33" t="s">
        <v>177</v>
      </c>
      <c r="M123" s="33" t="s">
        <v>177</v>
      </c>
      <c r="N123" s="33">
        <v>145</v>
      </c>
    </row>
    <row r="124" spans="9:14">
      <c r="I124" s="125"/>
      <c r="J124" s="33" t="s">
        <v>3180</v>
      </c>
      <c r="K124" s="33" t="s">
        <v>64</v>
      </c>
      <c r="L124" s="33" t="s">
        <v>161</v>
      </c>
      <c r="M124" s="33" t="s">
        <v>161</v>
      </c>
      <c r="N124" s="33">
        <v>2655</v>
      </c>
    </row>
    <row r="125" spans="9:14">
      <c r="I125" s="125"/>
      <c r="J125" s="33" t="s">
        <v>3180</v>
      </c>
      <c r="K125" s="33" t="s">
        <v>64</v>
      </c>
      <c r="L125" s="33" t="s">
        <v>162</v>
      </c>
      <c r="M125" s="33" t="s">
        <v>162</v>
      </c>
      <c r="N125" s="33">
        <v>1926</v>
      </c>
    </row>
    <row r="126" spans="9:14">
      <c r="I126" s="125"/>
      <c r="J126" s="33" t="s">
        <v>3180</v>
      </c>
      <c r="K126" s="33" t="s">
        <v>65</v>
      </c>
      <c r="L126" s="33" t="s">
        <v>170</v>
      </c>
      <c r="M126" s="33" t="s">
        <v>170</v>
      </c>
      <c r="N126" s="33">
        <v>3532</v>
      </c>
    </row>
    <row r="127" spans="9:14">
      <c r="I127" s="125"/>
      <c r="J127" s="33" t="s">
        <v>3180</v>
      </c>
      <c r="K127" s="33" t="s">
        <v>64</v>
      </c>
      <c r="L127" s="33" t="s">
        <v>160</v>
      </c>
      <c r="M127" s="33" t="s">
        <v>1720</v>
      </c>
      <c r="N127" s="33">
        <v>8820</v>
      </c>
    </row>
    <row r="128" spans="9:14">
      <c r="I128" s="125"/>
      <c r="J128" s="33" t="s">
        <v>3180</v>
      </c>
      <c r="K128" s="33" t="s">
        <v>65</v>
      </c>
      <c r="L128" s="33" t="s">
        <v>170</v>
      </c>
      <c r="M128" s="33" t="s">
        <v>3480</v>
      </c>
      <c r="N128" s="33">
        <v>2515</v>
      </c>
    </row>
    <row r="129" spans="9:14">
      <c r="I129" s="125"/>
      <c r="J129" s="33" t="s">
        <v>3180</v>
      </c>
      <c r="K129" s="33" t="s">
        <v>63</v>
      </c>
      <c r="L129" s="33" t="s">
        <v>159</v>
      </c>
      <c r="M129" s="33" t="s">
        <v>3202</v>
      </c>
      <c r="N129" s="33">
        <v>680</v>
      </c>
    </row>
    <row r="130" spans="9:14">
      <c r="I130" s="125"/>
      <c r="J130" s="33" t="s">
        <v>3180</v>
      </c>
      <c r="K130" s="33" t="s">
        <v>64</v>
      </c>
      <c r="L130" s="33" t="s">
        <v>162</v>
      </c>
      <c r="M130" s="33" t="s">
        <v>1747</v>
      </c>
      <c r="N130" s="33">
        <v>657</v>
      </c>
    </row>
    <row r="131" spans="9:14">
      <c r="I131" s="125"/>
      <c r="J131" s="33" t="s">
        <v>3180</v>
      </c>
      <c r="K131" s="33" t="s">
        <v>64</v>
      </c>
      <c r="L131" s="33" t="s">
        <v>163</v>
      </c>
      <c r="M131" s="33" t="s">
        <v>163</v>
      </c>
      <c r="N131" s="33">
        <v>1948</v>
      </c>
    </row>
    <row r="132" spans="9:14">
      <c r="I132" s="125"/>
      <c r="J132" s="33" t="s">
        <v>3180</v>
      </c>
      <c r="K132" s="33" t="s">
        <v>65</v>
      </c>
      <c r="L132" s="33" t="s">
        <v>167</v>
      </c>
      <c r="M132" s="33" t="s">
        <v>3486</v>
      </c>
      <c r="N132" s="33">
        <v>104</v>
      </c>
    </row>
    <row r="133" spans="9:14">
      <c r="I133" s="125"/>
      <c r="J133" s="33" t="s">
        <v>3180</v>
      </c>
      <c r="K133" s="33" t="s">
        <v>65</v>
      </c>
      <c r="L133" s="33" t="s">
        <v>168</v>
      </c>
      <c r="M133" s="33" t="s">
        <v>3486</v>
      </c>
      <c r="N133" s="33">
        <v>532</v>
      </c>
    </row>
    <row r="134" spans="9:14">
      <c r="I134" s="125"/>
      <c r="J134" s="33" t="s">
        <v>3180</v>
      </c>
      <c r="K134" s="33" t="s">
        <v>64</v>
      </c>
      <c r="L134" s="33" t="s">
        <v>164</v>
      </c>
      <c r="M134" s="33" t="s">
        <v>164</v>
      </c>
      <c r="N134" s="33">
        <v>1889</v>
      </c>
    </row>
    <row r="135" spans="9:14">
      <c r="I135" s="125"/>
      <c r="J135" s="33" t="s">
        <v>3180</v>
      </c>
      <c r="K135" s="33" t="s">
        <v>64</v>
      </c>
      <c r="L135" s="33" t="s">
        <v>64</v>
      </c>
      <c r="M135" s="33" t="s">
        <v>3489</v>
      </c>
      <c r="N135" s="33">
        <v>3670</v>
      </c>
    </row>
    <row r="136" spans="9:14">
      <c r="I136" s="125"/>
      <c r="J136" s="33" t="s">
        <v>3180</v>
      </c>
      <c r="K136" s="33" t="s">
        <v>63</v>
      </c>
      <c r="L136" s="33" t="s">
        <v>158</v>
      </c>
      <c r="M136" s="33" t="s">
        <v>158</v>
      </c>
      <c r="N136" s="33">
        <v>1703</v>
      </c>
    </row>
    <row r="137" spans="9:14">
      <c r="I137" s="125"/>
      <c r="J137" s="33" t="s">
        <v>3180</v>
      </c>
      <c r="K137" s="33" t="s">
        <v>65</v>
      </c>
      <c r="L137" s="33" t="s">
        <v>169</v>
      </c>
      <c r="M137" s="33" t="s">
        <v>165</v>
      </c>
      <c r="N137" s="33">
        <v>7845</v>
      </c>
    </row>
    <row r="138" spans="9:14">
      <c r="I138" s="125"/>
      <c r="J138" s="33" t="s">
        <v>3180</v>
      </c>
      <c r="K138" s="33" t="s">
        <v>64</v>
      </c>
      <c r="L138" s="33" t="s">
        <v>165</v>
      </c>
      <c r="M138" s="33" t="s">
        <v>3493</v>
      </c>
      <c r="N138" s="33">
        <v>3766</v>
      </c>
    </row>
    <row r="139" spans="9:14">
      <c r="I139" s="125"/>
      <c r="J139" s="33" t="s">
        <v>3180</v>
      </c>
      <c r="K139" s="33" t="s">
        <v>64</v>
      </c>
      <c r="L139" s="33" t="s">
        <v>165</v>
      </c>
      <c r="M139" s="33" t="s">
        <v>3494</v>
      </c>
      <c r="N139" s="33">
        <v>2550</v>
      </c>
    </row>
    <row r="140" spans="9:14">
      <c r="I140" s="125"/>
      <c r="J140" s="33" t="s">
        <v>3180</v>
      </c>
      <c r="K140" s="33" t="s">
        <v>64</v>
      </c>
      <c r="L140" s="33" t="s">
        <v>64</v>
      </c>
      <c r="M140" s="33" t="s">
        <v>166</v>
      </c>
      <c r="N140" s="33">
        <v>778</v>
      </c>
    </row>
    <row r="141" spans="9:14">
      <c r="I141" s="125"/>
      <c r="J141" s="33" t="s">
        <v>3180</v>
      </c>
      <c r="K141" s="33" t="s">
        <v>64</v>
      </c>
      <c r="L141" s="33" t="s">
        <v>166</v>
      </c>
      <c r="M141" s="33" t="s">
        <v>166</v>
      </c>
      <c r="N141" s="33">
        <v>4008</v>
      </c>
    </row>
    <row r="142" spans="9:14">
      <c r="I142" s="125"/>
      <c r="J142" s="33" t="s">
        <v>3180</v>
      </c>
      <c r="K142" s="33" t="s">
        <v>63</v>
      </c>
      <c r="L142" s="33" t="s">
        <v>159</v>
      </c>
      <c r="M142" s="33" t="s">
        <v>159</v>
      </c>
      <c r="N142" s="33">
        <v>1971</v>
      </c>
    </row>
    <row r="143" spans="9:14">
      <c r="I143" s="125"/>
      <c r="J143" s="33" t="s">
        <v>3180</v>
      </c>
      <c r="K143" s="33" t="s">
        <v>64</v>
      </c>
      <c r="L143" s="33" t="s">
        <v>164</v>
      </c>
      <c r="M143" s="33" t="s">
        <v>1836</v>
      </c>
      <c r="N143" s="33">
        <v>2080</v>
      </c>
    </row>
    <row r="144" spans="9:14">
      <c r="I144" s="125"/>
      <c r="J144" s="33" t="s">
        <v>3058</v>
      </c>
      <c r="K144" s="33" t="s">
        <v>72</v>
      </c>
      <c r="L144" s="33" t="s">
        <v>208</v>
      </c>
      <c r="M144" s="33" t="s">
        <v>208</v>
      </c>
      <c r="N144" s="33">
        <v>1919</v>
      </c>
    </row>
    <row r="145" spans="9:14">
      <c r="I145" s="125"/>
      <c r="J145" s="33" t="s">
        <v>3058</v>
      </c>
      <c r="K145" s="33" t="s">
        <v>71</v>
      </c>
      <c r="L145" s="33" t="s">
        <v>71</v>
      </c>
      <c r="M145" s="33" t="s">
        <v>1451</v>
      </c>
      <c r="N145" s="33">
        <v>23387</v>
      </c>
    </row>
    <row r="146" spans="9:14">
      <c r="I146" s="125"/>
      <c r="J146" s="33" t="s">
        <v>3058</v>
      </c>
      <c r="K146" s="33" t="s">
        <v>73</v>
      </c>
      <c r="L146" s="33" t="s">
        <v>216</v>
      </c>
      <c r="M146" s="33" t="s">
        <v>3165</v>
      </c>
      <c r="N146" s="33">
        <v>468</v>
      </c>
    </row>
    <row r="147" spans="9:14">
      <c r="I147" s="125"/>
      <c r="J147" s="33" t="s">
        <v>3058</v>
      </c>
      <c r="K147" s="33" t="s">
        <v>73</v>
      </c>
      <c r="L147" s="33" t="s">
        <v>216</v>
      </c>
      <c r="M147" s="33" t="s">
        <v>3161</v>
      </c>
      <c r="N147" s="33">
        <v>566</v>
      </c>
    </row>
    <row r="148" spans="9:14">
      <c r="I148" s="125"/>
      <c r="J148" s="33" t="s">
        <v>3058</v>
      </c>
      <c r="K148" s="33" t="s">
        <v>72</v>
      </c>
      <c r="L148" s="33" t="s">
        <v>208</v>
      </c>
      <c r="M148" s="33" t="s">
        <v>3452</v>
      </c>
      <c r="N148" s="33">
        <v>4067</v>
      </c>
    </row>
    <row r="149" spans="9:14">
      <c r="I149" s="125"/>
      <c r="J149" s="33" t="s">
        <v>3058</v>
      </c>
      <c r="K149" s="33" t="s">
        <v>72</v>
      </c>
      <c r="L149" s="33" t="s">
        <v>209</v>
      </c>
      <c r="M149" s="33" t="s">
        <v>209</v>
      </c>
      <c r="N149" s="33">
        <v>4305</v>
      </c>
    </row>
    <row r="150" spans="9:14">
      <c r="I150" s="125"/>
      <c r="J150" s="33" t="s">
        <v>3058</v>
      </c>
      <c r="K150" s="33" t="s">
        <v>72</v>
      </c>
      <c r="L150" s="33" t="s">
        <v>208</v>
      </c>
      <c r="M150" s="33" t="s">
        <v>289</v>
      </c>
      <c r="N150" s="33">
        <v>2189</v>
      </c>
    </row>
    <row r="151" spans="9:14">
      <c r="I151" s="125"/>
      <c r="J151" s="33" t="s">
        <v>3058</v>
      </c>
      <c r="K151" s="33" t="s">
        <v>73</v>
      </c>
      <c r="L151" s="33" t="s">
        <v>217</v>
      </c>
      <c r="M151" s="33" t="s">
        <v>347</v>
      </c>
      <c r="N151" s="33">
        <v>1602</v>
      </c>
    </row>
    <row r="152" spans="9:14">
      <c r="I152" s="125"/>
      <c r="J152" s="33" t="s">
        <v>3058</v>
      </c>
      <c r="K152" s="33" t="s">
        <v>71</v>
      </c>
      <c r="L152" s="33" t="s">
        <v>201</v>
      </c>
      <c r="M152" s="33" t="s">
        <v>201</v>
      </c>
      <c r="N152" s="33">
        <v>1820</v>
      </c>
    </row>
    <row r="153" spans="9:14">
      <c r="I153" s="125"/>
      <c r="J153" s="33" t="s">
        <v>3058</v>
      </c>
      <c r="K153" s="33" t="s">
        <v>71</v>
      </c>
      <c r="L153" s="33" t="s">
        <v>206</v>
      </c>
      <c r="M153" s="33" t="s">
        <v>210</v>
      </c>
      <c r="N153" s="33">
        <v>608</v>
      </c>
    </row>
    <row r="154" spans="9:14">
      <c r="I154" s="125"/>
      <c r="J154" s="33" t="s">
        <v>3058</v>
      </c>
      <c r="K154" s="33" t="s">
        <v>72</v>
      </c>
      <c r="L154" s="33" t="s">
        <v>210</v>
      </c>
      <c r="M154" s="33" t="s">
        <v>210</v>
      </c>
      <c r="N154" s="33">
        <v>2798</v>
      </c>
    </row>
    <row r="155" spans="9:14">
      <c r="I155" s="125"/>
      <c r="J155" s="33" t="s">
        <v>3058</v>
      </c>
      <c r="K155" s="33" t="s">
        <v>72</v>
      </c>
      <c r="L155" s="33" t="s">
        <v>211</v>
      </c>
      <c r="M155" s="33" t="s">
        <v>211</v>
      </c>
      <c r="N155" s="33">
        <v>5077</v>
      </c>
    </row>
    <row r="156" spans="9:14">
      <c r="I156" s="125"/>
      <c r="J156" s="33" t="s">
        <v>3058</v>
      </c>
      <c r="K156" s="33" t="s">
        <v>73</v>
      </c>
      <c r="L156" s="33" t="s">
        <v>216</v>
      </c>
      <c r="M156" s="33" t="s">
        <v>22</v>
      </c>
      <c r="N156" s="33">
        <v>892</v>
      </c>
    </row>
    <row r="157" spans="9:14">
      <c r="I157" s="125"/>
      <c r="J157" s="33" t="s">
        <v>3058</v>
      </c>
      <c r="K157" s="33" t="s">
        <v>72</v>
      </c>
      <c r="L157" s="33" t="s">
        <v>214</v>
      </c>
      <c r="M157" s="33" t="s">
        <v>2445</v>
      </c>
      <c r="N157" s="33">
        <v>1318</v>
      </c>
    </row>
    <row r="158" spans="9:14">
      <c r="I158" s="125"/>
      <c r="J158" s="33" t="s">
        <v>3058</v>
      </c>
      <c r="K158" s="33" t="s">
        <v>72</v>
      </c>
      <c r="L158" s="33" t="s">
        <v>211</v>
      </c>
      <c r="M158" s="33" t="s">
        <v>2447</v>
      </c>
      <c r="N158" s="33">
        <v>7292</v>
      </c>
    </row>
    <row r="159" spans="9:14">
      <c r="I159" s="125"/>
      <c r="J159" s="33" t="s">
        <v>3058</v>
      </c>
      <c r="K159" s="33" t="s">
        <v>71</v>
      </c>
      <c r="L159" s="33" t="s">
        <v>202</v>
      </c>
      <c r="M159" s="33" t="s">
        <v>202</v>
      </c>
      <c r="N159" s="33">
        <v>39960</v>
      </c>
    </row>
    <row r="160" spans="9:14">
      <c r="I160" s="125"/>
      <c r="J160" s="33" t="s">
        <v>3058</v>
      </c>
      <c r="K160" s="33" t="s">
        <v>72</v>
      </c>
      <c r="L160" s="33" t="s">
        <v>213</v>
      </c>
      <c r="M160" s="33" t="s">
        <v>365</v>
      </c>
      <c r="N160" s="33">
        <v>423</v>
      </c>
    </row>
    <row r="161" spans="9:14">
      <c r="I161" s="125"/>
      <c r="J161" s="33" t="s">
        <v>3058</v>
      </c>
      <c r="K161" s="33" t="s">
        <v>71</v>
      </c>
      <c r="L161" s="33" t="s">
        <v>71</v>
      </c>
      <c r="M161" s="33" t="s">
        <v>2471</v>
      </c>
      <c r="N161" s="33">
        <v>20304</v>
      </c>
    </row>
    <row r="162" spans="9:14">
      <c r="I162" s="125"/>
      <c r="J162" s="33" t="s">
        <v>3058</v>
      </c>
      <c r="K162" s="33" t="s">
        <v>73</v>
      </c>
      <c r="L162" s="33" t="s">
        <v>219</v>
      </c>
      <c r="M162" s="33" t="s">
        <v>2472</v>
      </c>
      <c r="N162" s="33">
        <v>655</v>
      </c>
    </row>
    <row r="163" spans="9:14">
      <c r="I163" s="125"/>
      <c r="J163" s="33" t="s">
        <v>3058</v>
      </c>
      <c r="K163" s="33" t="s">
        <v>73</v>
      </c>
      <c r="L163" s="33" t="s">
        <v>219</v>
      </c>
      <c r="M163" s="33" t="s">
        <v>1117</v>
      </c>
      <c r="N163" s="33">
        <v>1862</v>
      </c>
    </row>
    <row r="164" spans="9:14">
      <c r="I164" s="125"/>
      <c r="J164" s="33" t="s">
        <v>3058</v>
      </c>
      <c r="K164" s="33" t="s">
        <v>73</v>
      </c>
      <c r="L164" s="33" t="s">
        <v>216</v>
      </c>
      <c r="M164" s="33" t="s">
        <v>216</v>
      </c>
      <c r="N164" s="33">
        <v>645</v>
      </c>
    </row>
    <row r="165" spans="9:14">
      <c r="I165" s="125"/>
      <c r="J165" s="33" t="s">
        <v>3058</v>
      </c>
      <c r="K165" s="33" t="s">
        <v>73</v>
      </c>
      <c r="L165" s="33" t="s">
        <v>216</v>
      </c>
      <c r="M165" s="33" t="s">
        <v>3462</v>
      </c>
      <c r="N165" s="33">
        <v>1232</v>
      </c>
    </row>
    <row r="166" spans="9:14">
      <c r="I166" s="125"/>
      <c r="J166" s="33" t="s">
        <v>3058</v>
      </c>
      <c r="K166" s="33" t="s">
        <v>73</v>
      </c>
      <c r="L166" s="33" t="s">
        <v>219</v>
      </c>
      <c r="M166" s="33" t="s">
        <v>3121</v>
      </c>
      <c r="N166" s="33">
        <v>787</v>
      </c>
    </row>
    <row r="167" spans="9:14">
      <c r="I167" s="125"/>
      <c r="J167" s="33" t="s">
        <v>3058</v>
      </c>
      <c r="K167" s="33" t="s">
        <v>73</v>
      </c>
      <c r="L167" s="33" t="s">
        <v>217</v>
      </c>
      <c r="M167" s="33" t="s">
        <v>217</v>
      </c>
      <c r="N167" s="33">
        <v>2122</v>
      </c>
    </row>
    <row r="168" spans="9:14">
      <c r="I168" s="125"/>
      <c r="J168" s="33" t="s">
        <v>3058</v>
      </c>
      <c r="K168" s="33" t="s">
        <v>71</v>
      </c>
      <c r="L168" s="33" t="s">
        <v>201</v>
      </c>
      <c r="M168" s="33" t="s">
        <v>2485</v>
      </c>
      <c r="N168" s="33">
        <v>1994</v>
      </c>
    </row>
    <row r="169" spans="9:14">
      <c r="I169" s="125"/>
      <c r="J169" s="33" t="s">
        <v>3058</v>
      </c>
      <c r="K169" s="33" t="s">
        <v>71</v>
      </c>
      <c r="L169" s="33" t="s">
        <v>201</v>
      </c>
      <c r="M169" s="33" t="s">
        <v>406</v>
      </c>
      <c r="N169" s="33">
        <v>2105</v>
      </c>
    </row>
    <row r="170" spans="9:14">
      <c r="I170" s="125"/>
      <c r="J170" s="33" t="s">
        <v>3058</v>
      </c>
      <c r="K170" s="33" t="s">
        <v>72</v>
      </c>
      <c r="L170" s="33" t="s">
        <v>213</v>
      </c>
      <c r="M170" s="33" t="s">
        <v>3463</v>
      </c>
      <c r="N170" s="33">
        <v>1939</v>
      </c>
    </row>
    <row r="171" spans="9:14">
      <c r="I171" s="125"/>
      <c r="J171" s="33" t="s">
        <v>3058</v>
      </c>
      <c r="K171" s="33" t="s">
        <v>73</v>
      </c>
      <c r="L171" s="33" t="s">
        <v>219</v>
      </c>
      <c r="M171" s="33" t="s">
        <v>438</v>
      </c>
      <c r="N171" s="33">
        <v>571</v>
      </c>
    </row>
    <row r="172" spans="9:14">
      <c r="I172" s="125"/>
      <c r="J172" s="33" t="s">
        <v>3058</v>
      </c>
      <c r="K172" s="33" t="s">
        <v>73</v>
      </c>
      <c r="L172" s="33" t="s">
        <v>217</v>
      </c>
      <c r="M172" s="33" t="s">
        <v>441</v>
      </c>
      <c r="N172" s="33">
        <v>535</v>
      </c>
    </row>
    <row r="173" spans="9:14">
      <c r="I173" s="125"/>
      <c r="J173" s="33" t="s">
        <v>3058</v>
      </c>
      <c r="K173" s="33" t="s">
        <v>72</v>
      </c>
      <c r="L173" s="33" t="s">
        <v>214</v>
      </c>
      <c r="M173" s="33" t="s">
        <v>3465</v>
      </c>
      <c r="N173" s="33">
        <v>483</v>
      </c>
    </row>
    <row r="174" spans="9:14">
      <c r="I174" s="125"/>
      <c r="J174" s="33" t="s">
        <v>3058</v>
      </c>
      <c r="K174" s="33" t="s">
        <v>72</v>
      </c>
      <c r="L174" s="33" t="s">
        <v>213</v>
      </c>
      <c r="M174" s="33" t="s">
        <v>3466</v>
      </c>
      <c r="N174" s="33">
        <v>1197</v>
      </c>
    </row>
    <row r="175" spans="9:14">
      <c r="I175" s="125"/>
      <c r="J175" s="33" t="s">
        <v>3058</v>
      </c>
      <c r="K175" s="33" t="s">
        <v>71</v>
      </c>
      <c r="L175" s="33" t="s">
        <v>203</v>
      </c>
      <c r="M175" s="33" t="s">
        <v>203</v>
      </c>
      <c r="N175" s="33">
        <v>2024</v>
      </c>
    </row>
    <row r="176" spans="9:14">
      <c r="I176" s="125"/>
      <c r="J176" s="33" t="s">
        <v>3058</v>
      </c>
      <c r="K176" s="33" t="s">
        <v>71</v>
      </c>
      <c r="L176" s="33" t="s">
        <v>207</v>
      </c>
      <c r="M176" s="33" t="s">
        <v>203</v>
      </c>
      <c r="N176" s="33">
        <v>2624</v>
      </c>
    </row>
    <row r="177" spans="9:14">
      <c r="I177" s="125"/>
      <c r="J177" s="33" t="s">
        <v>3058</v>
      </c>
      <c r="K177" s="33" t="s">
        <v>73</v>
      </c>
      <c r="L177" s="33" t="s">
        <v>216</v>
      </c>
      <c r="M177" s="33" t="s">
        <v>2527</v>
      </c>
      <c r="N177" s="33">
        <v>396</v>
      </c>
    </row>
    <row r="178" spans="9:14">
      <c r="I178" s="125"/>
      <c r="J178" s="33" t="s">
        <v>3058</v>
      </c>
      <c r="K178" s="33" t="s">
        <v>73</v>
      </c>
      <c r="L178" s="33" t="s">
        <v>218</v>
      </c>
      <c r="M178" s="33" t="s">
        <v>475</v>
      </c>
      <c r="N178" s="33">
        <v>1074</v>
      </c>
    </row>
    <row r="179" spans="9:14">
      <c r="I179" s="125"/>
      <c r="J179" s="33" t="s">
        <v>3058</v>
      </c>
      <c r="K179" s="33" t="s">
        <v>71</v>
      </c>
      <c r="L179" s="33" t="s">
        <v>204</v>
      </c>
      <c r="M179" s="33" t="s">
        <v>204</v>
      </c>
      <c r="N179" s="33">
        <v>9780</v>
      </c>
    </row>
    <row r="180" spans="9:14">
      <c r="I180" s="125"/>
      <c r="J180" s="33" t="s">
        <v>3058</v>
      </c>
      <c r="K180" s="33" t="s">
        <v>72</v>
      </c>
      <c r="L180" s="33" t="s">
        <v>213</v>
      </c>
      <c r="M180" s="33" t="s">
        <v>3469</v>
      </c>
      <c r="N180" s="33">
        <v>1869</v>
      </c>
    </row>
    <row r="181" spans="9:14">
      <c r="I181" s="125"/>
      <c r="J181" s="33" t="s">
        <v>3058</v>
      </c>
      <c r="K181" s="33" t="s">
        <v>72</v>
      </c>
      <c r="L181" s="33" t="s">
        <v>212</v>
      </c>
      <c r="M181" s="33" t="s">
        <v>3471</v>
      </c>
      <c r="N181" s="33">
        <v>1970</v>
      </c>
    </row>
    <row r="182" spans="9:14">
      <c r="I182" s="125"/>
      <c r="J182" s="33" t="s">
        <v>3058</v>
      </c>
      <c r="K182" s="33" t="s">
        <v>72</v>
      </c>
      <c r="L182" s="33" t="s">
        <v>214</v>
      </c>
      <c r="M182" s="33" t="s">
        <v>3472</v>
      </c>
      <c r="N182" s="33">
        <v>2006</v>
      </c>
    </row>
    <row r="183" spans="9:14">
      <c r="I183" s="125"/>
      <c r="J183" s="33" t="s">
        <v>3058</v>
      </c>
      <c r="K183" s="33" t="s">
        <v>71</v>
      </c>
      <c r="L183" s="33" t="s">
        <v>205</v>
      </c>
      <c r="M183" s="33" t="s">
        <v>3473</v>
      </c>
      <c r="N183" s="33">
        <v>626</v>
      </c>
    </row>
    <row r="184" spans="9:14">
      <c r="I184" s="125"/>
      <c r="J184" s="33" t="s">
        <v>3058</v>
      </c>
      <c r="K184" s="33" t="s">
        <v>73</v>
      </c>
      <c r="L184" s="33" t="s">
        <v>218</v>
      </c>
      <c r="M184" s="33" t="s">
        <v>218</v>
      </c>
      <c r="N184" s="33">
        <v>8655</v>
      </c>
    </row>
    <row r="185" spans="9:14">
      <c r="I185" s="125"/>
      <c r="J185" s="33" t="s">
        <v>3058</v>
      </c>
      <c r="K185" s="33" t="s">
        <v>73</v>
      </c>
      <c r="L185" s="33" t="s">
        <v>218</v>
      </c>
      <c r="M185" s="33" t="s">
        <v>1161</v>
      </c>
      <c r="N185" s="33">
        <v>4182</v>
      </c>
    </row>
    <row r="186" spans="9:14">
      <c r="I186" s="125"/>
      <c r="J186" s="33" t="s">
        <v>3058</v>
      </c>
      <c r="K186" s="33" t="s">
        <v>71</v>
      </c>
      <c r="L186" s="33" t="s">
        <v>204</v>
      </c>
      <c r="M186" s="33" t="s">
        <v>1709</v>
      </c>
      <c r="N186" s="33">
        <v>1144</v>
      </c>
    </row>
    <row r="187" spans="9:14">
      <c r="I187" s="125"/>
      <c r="J187" s="33" t="s">
        <v>3058</v>
      </c>
      <c r="K187" s="33" t="s">
        <v>72</v>
      </c>
      <c r="L187" s="33" t="s">
        <v>214</v>
      </c>
      <c r="M187" s="33" t="s">
        <v>214</v>
      </c>
      <c r="N187" s="33">
        <v>856</v>
      </c>
    </row>
    <row r="188" spans="9:14">
      <c r="I188" s="125"/>
      <c r="J188" s="33" t="s">
        <v>3058</v>
      </c>
      <c r="K188" s="33" t="s">
        <v>71</v>
      </c>
      <c r="L188" s="33" t="s">
        <v>206</v>
      </c>
      <c r="M188" s="33" t="s">
        <v>3476</v>
      </c>
      <c r="N188" s="33">
        <v>7131</v>
      </c>
    </row>
    <row r="189" spans="9:14">
      <c r="I189" s="125"/>
      <c r="J189" s="33" t="s">
        <v>3058</v>
      </c>
      <c r="K189" s="33" t="s">
        <v>73</v>
      </c>
      <c r="L189" s="33" t="s">
        <v>219</v>
      </c>
      <c r="M189" s="33" t="s">
        <v>219</v>
      </c>
      <c r="N189" s="33">
        <v>1245</v>
      </c>
    </row>
    <row r="190" spans="9:14">
      <c r="I190" s="125"/>
      <c r="J190" s="33" t="s">
        <v>3058</v>
      </c>
      <c r="K190" s="33" t="s">
        <v>71</v>
      </c>
      <c r="L190" s="33" t="s">
        <v>205</v>
      </c>
      <c r="M190" s="33" t="s">
        <v>3478</v>
      </c>
      <c r="N190" s="33">
        <v>2397</v>
      </c>
    </row>
    <row r="191" spans="9:14">
      <c r="I191" s="125"/>
      <c r="J191" s="33" t="s">
        <v>3058</v>
      </c>
      <c r="K191" s="33" t="s">
        <v>72</v>
      </c>
      <c r="L191" s="33" t="s">
        <v>212</v>
      </c>
      <c r="M191" s="33" t="s">
        <v>2573</v>
      </c>
      <c r="N191" s="33">
        <v>9273</v>
      </c>
    </row>
    <row r="192" spans="9:14">
      <c r="I192" s="125"/>
      <c r="J192" s="33" t="s">
        <v>3058</v>
      </c>
      <c r="K192" s="33" t="s">
        <v>71</v>
      </c>
      <c r="L192" s="33" t="s">
        <v>202</v>
      </c>
      <c r="M192" s="33" t="s">
        <v>3481</v>
      </c>
      <c r="N192" s="33">
        <v>11764</v>
      </c>
    </row>
    <row r="193" spans="9:14">
      <c r="I193" s="125"/>
      <c r="J193" s="33" t="s">
        <v>3058</v>
      </c>
      <c r="K193" s="33" t="s">
        <v>71</v>
      </c>
      <c r="L193" s="33" t="s">
        <v>205</v>
      </c>
      <c r="M193" s="33" t="s">
        <v>205</v>
      </c>
      <c r="N193" s="33">
        <v>20603</v>
      </c>
    </row>
    <row r="194" spans="9:14">
      <c r="I194" s="125"/>
      <c r="J194" s="33" t="s">
        <v>3058</v>
      </c>
      <c r="K194" s="33" t="s">
        <v>73</v>
      </c>
      <c r="L194" s="33" t="s">
        <v>218</v>
      </c>
      <c r="M194" s="33" t="s">
        <v>205</v>
      </c>
      <c r="N194" s="33">
        <v>546</v>
      </c>
    </row>
    <row r="195" spans="9:14">
      <c r="I195" s="125"/>
      <c r="J195" s="33" t="s">
        <v>3058</v>
      </c>
      <c r="K195" s="33" t="s">
        <v>73</v>
      </c>
      <c r="L195" s="33" t="s">
        <v>219</v>
      </c>
      <c r="M195" s="33" t="s">
        <v>3097</v>
      </c>
      <c r="N195" s="33">
        <v>1429</v>
      </c>
    </row>
    <row r="196" spans="9:14">
      <c r="I196" s="125"/>
      <c r="J196" s="33" t="s">
        <v>3058</v>
      </c>
      <c r="K196" s="33" t="s">
        <v>72</v>
      </c>
      <c r="L196" s="33" t="s">
        <v>209</v>
      </c>
      <c r="M196" s="33" t="s">
        <v>3485</v>
      </c>
      <c r="N196" s="33">
        <v>2991</v>
      </c>
    </row>
    <row r="197" spans="9:14">
      <c r="I197" s="125"/>
      <c r="J197" s="33" t="s">
        <v>3058</v>
      </c>
      <c r="K197" s="33" t="s">
        <v>72</v>
      </c>
      <c r="L197" s="33" t="s">
        <v>215</v>
      </c>
      <c r="M197" s="33" t="s">
        <v>215</v>
      </c>
      <c r="N197" s="33">
        <v>907</v>
      </c>
    </row>
    <row r="198" spans="9:14">
      <c r="I198" s="125"/>
      <c r="J198" s="33" t="s">
        <v>3058</v>
      </c>
      <c r="K198" s="33" t="s">
        <v>71</v>
      </c>
      <c r="L198" s="33" t="s">
        <v>204</v>
      </c>
      <c r="M198" s="33" t="s">
        <v>3487</v>
      </c>
      <c r="N198" s="33">
        <v>1003</v>
      </c>
    </row>
    <row r="199" spans="9:14">
      <c r="I199" s="125"/>
      <c r="J199" s="33" t="s">
        <v>3058</v>
      </c>
      <c r="K199" s="33" t="s">
        <v>71</v>
      </c>
      <c r="L199" s="33" t="s">
        <v>206</v>
      </c>
      <c r="M199" s="33" t="s">
        <v>3488</v>
      </c>
      <c r="N199" s="33">
        <v>68926</v>
      </c>
    </row>
    <row r="200" spans="9:14">
      <c r="I200" s="125"/>
      <c r="J200" s="33" t="s">
        <v>3058</v>
      </c>
      <c r="K200" s="33" t="s">
        <v>71</v>
      </c>
      <c r="L200" s="33" t="s">
        <v>206</v>
      </c>
      <c r="M200" s="33" t="s">
        <v>206</v>
      </c>
      <c r="N200" s="33">
        <v>12716</v>
      </c>
    </row>
    <row r="201" spans="9:14">
      <c r="I201" s="125"/>
      <c r="J201" s="33" t="s">
        <v>3058</v>
      </c>
      <c r="K201" s="33" t="s">
        <v>72</v>
      </c>
      <c r="L201" s="33" t="s">
        <v>211</v>
      </c>
      <c r="M201" s="33" t="s">
        <v>1820</v>
      </c>
      <c r="N201" s="33">
        <v>3625</v>
      </c>
    </row>
    <row r="202" spans="9:14">
      <c r="I202" s="125"/>
      <c r="J202" s="33" t="s">
        <v>3058</v>
      </c>
      <c r="K202" s="33" t="s">
        <v>72</v>
      </c>
      <c r="L202" s="33" t="s">
        <v>212</v>
      </c>
      <c r="M202" s="33" t="s">
        <v>3491</v>
      </c>
      <c r="N202" s="33">
        <v>1883</v>
      </c>
    </row>
    <row r="203" spans="9:14">
      <c r="I203" s="125"/>
      <c r="J203" s="33" t="s">
        <v>3058</v>
      </c>
      <c r="K203" s="33" t="s">
        <v>71</v>
      </c>
      <c r="L203" s="33" t="s">
        <v>203</v>
      </c>
      <c r="M203" s="33" t="s">
        <v>2660</v>
      </c>
      <c r="N203" s="33">
        <v>844</v>
      </c>
    </row>
  </sheetData>
  <autoFilter ref="A1:W1">
    <sortState ref="A2:Y89">
      <sortCondition ref="B1"/>
    </sortState>
  </autoFilter>
  <sortState ref="J2:N203">
    <sortCondition ref="J1"/>
  </sortState>
  <dataConsolidate/>
  <pageMargins left="0.7" right="0.7" top="0.75" bottom="0.75" header="0.3" footer="0.3"/>
  <pageSetup orientation="portrait" horizontalDpi="4294967292" verticalDpi="4294967292" r:id="rId1"/>
  <ignoredErrors>
    <ignoredError sqref="H11" 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D0D0"/>
  </sheetPr>
  <dimension ref="A1:K82"/>
  <sheetViews>
    <sheetView zoomScale="80" zoomScaleNormal="80" workbookViewId="0">
      <selection activeCell="K8" sqref="K8"/>
    </sheetView>
  </sheetViews>
  <sheetFormatPr defaultRowHeight="15"/>
  <cols>
    <col min="1" max="1" width="2.28515625" style="6" customWidth="1"/>
    <col min="2" max="2" width="9.140625" style="6" customWidth="1"/>
    <col min="3" max="3" width="11.140625" customWidth="1"/>
    <col min="4" max="4" width="15.42578125" customWidth="1"/>
    <col min="5" max="5" width="12.7109375" customWidth="1"/>
    <col min="6" max="6" width="11.42578125" customWidth="1"/>
    <col min="7" max="7" width="12.85546875" customWidth="1"/>
    <col min="8" max="8" width="12.7109375" customWidth="1"/>
  </cols>
  <sheetData>
    <row r="1" spans="2:8" s="6" customFormat="1"/>
    <row r="2" spans="2:8" s="132" customFormat="1" ht="42.75" customHeight="1">
      <c r="B2" s="393" t="s">
        <v>4925</v>
      </c>
      <c r="C2" s="394"/>
      <c r="D2" s="134" t="s">
        <v>4889</v>
      </c>
      <c r="E2" s="135" t="s">
        <v>4899</v>
      </c>
      <c r="F2" s="135" t="s">
        <v>4885</v>
      </c>
      <c r="G2" s="135" t="s">
        <v>4893</v>
      </c>
      <c r="H2" s="136" t="s">
        <v>4894</v>
      </c>
    </row>
    <row r="3" spans="2:8" s="23" customFormat="1" ht="19.5" customHeight="1">
      <c r="B3" s="153" t="s">
        <v>3060</v>
      </c>
      <c r="C3" s="154"/>
      <c r="D3" s="142">
        <f>SUM(D4:D5)</f>
        <v>170</v>
      </c>
      <c r="E3" s="143">
        <f>SUM(E4:E5)</f>
        <v>345</v>
      </c>
      <c r="F3" s="143">
        <f>SUM(F4:F5)</f>
        <v>515</v>
      </c>
      <c r="G3" s="143">
        <f>SUM(G4:G5)</f>
        <v>42946</v>
      </c>
      <c r="H3" s="144">
        <f>F3/G3</f>
        <v>1.1991803660410749E-2</v>
      </c>
    </row>
    <row r="4" spans="2:8" s="6" customFormat="1" ht="19.5" customHeight="1">
      <c r="B4" s="145"/>
      <c r="C4" s="149" t="s">
        <v>48</v>
      </c>
      <c r="D4" s="145">
        <f>SUMIF('Housing Damage Data 7 March'!F:F,'priority area summary'!C4,'Housing Damage Data 7 March'!G:G)</f>
        <v>5</v>
      </c>
      <c r="E4" s="146">
        <f>SUMIF('Housing Damage Data 7 March'!F:F,'priority area summary'!C4,'Housing Damage Data 7 March'!H:H)</f>
        <v>16</v>
      </c>
      <c r="F4" s="146">
        <f>SUM(D4:E4)</f>
        <v>21</v>
      </c>
      <c r="G4" s="146">
        <f>SUMIF('provincial dataset'!B:B,'priority area summary'!C4,'provincial dataset'!E:E)</f>
        <v>31970</v>
      </c>
      <c r="H4" s="133">
        <f>F4/G4</f>
        <v>6.568658116984673E-4</v>
      </c>
    </row>
    <row r="5" spans="2:8" s="6" customFormat="1" ht="19.5" customHeight="1">
      <c r="B5" s="150"/>
      <c r="C5" s="149" t="s">
        <v>52</v>
      </c>
      <c r="D5" s="145">
        <f>SUMIF('Housing Damage Data 7 March'!F:F,'priority area summary'!C5,'Housing Damage Data 7 March'!G:G)</f>
        <v>165</v>
      </c>
      <c r="E5" s="146">
        <f>SUMIF('Housing Damage Data 7 March'!F:F,'priority area summary'!C5,'Housing Damage Data 7 March'!H:H)</f>
        <v>329</v>
      </c>
      <c r="F5" s="146">
        <f t="shared" ref="F5" si="0">SUM(D5:E5)</f>
        <v>494</v>
      </c>
      <c r="G5" s="146">
        <f>SUMIF('provincial dataset'!B:B,'priority area summary'!C5,'provincial dataset'!E:E)</f>
        <v>10976</v>
      </c>
      <c r="H5" s="133">
        <f t="shared" ref="H5" si="1">F5/G5</f>
        <v>4.5007288629737609E-2</v>
      </c>
    </row>
    <row r="6" spans="2:8" s="138" customFormat="1" ht="19.5" customHeight="1">
      <c r="B6" s="153" t="s">
        <v>3052</v>
      </c>
      <c r="C6" s="155"/>
      <c r="D6" s="139">
        <f>SUM(D7:D8)</f>
        <v>1018</v>
      </c>
      <c r="E6" s="140">
        <f t="shared" ref="E6:G6" si="2">SUM(E7:E8)</f>
        <v>362</v>
      </c>
      <c r="F6" s="140">
        <f t="shared" si="2"/>
        <v>1380</v>
      </c>
      <c r="G6" s="140">
        <f t="shared" si="2"/>
        <v>5629</v>
      </c>
      <c r="H6" s="141">
        <f>F6/G6</f>
        <v>0.24515899804583408</v>
      </c>
    </row>
    <row r="7" spans="2:8" s="6" customFormat="1" ht="19.5" customHeight="1">
      <c r="B7" s="145"/>
      <c r="C7" s="149" t="s">
        <v>58</v>
      </c>
      <c r="D7" s="145">
        <f>SUMIF('Housing Damage Data 7 March'!F:F,'priority area summary'!C7,'Housing Damage Data 7 March'!G:G)</f>
        <v>188</v>
      </c>
      <c r="E7" s="146">
        <f>SUMIF('Housing Damage Data 7 March'!F:F,'priority area summary'!C7,'Housing Damage Data 7 March'!H:H)</f>
        <v>80</v>
      </c>
      <c r="F7" s="146">
        <f t="shared" ref="F7:F8" si="3">SUM(D7:E7)</f>
        <v>268</v>
      </c>
      <c r="G7" s="146">
        <f>SUMIF('provincial dataset'!B:B,'priority area summary'!C7,'provincial dataset'!E:E)</f>
        <v>2276</v>
      </c>
      <c r="H7" s="133">
        <f t="shared" ref="H7:H8" si="4">F7/G7</f>
        <v>0.11775043936731107</v>
      </c>
    </row>
    <row r="8" spans="2:8" s="6" customFormat="1" ht="19.5" customHeight="1">
      <c r="B8" s="150"/>
      <c r="C8" s="149" t="s">
        <v>59</v>
      </c>
      <c r="D8" s="145">
        <f>SUMIF('Housing Damage Data 7 March'!F:F,'priority area summary'!C8,'Housing Damage Data 7 March'!G:G)</f>
        <v>830</v>
      </c>
      <c r="E8" s="146">
        <f>SUMIF('Housing Damage Data 7 March'!F:F,'priority area summary'!C8,'Housing Damage Data 7 March'!H:H)</f>
        <v>282</v>
      </c>
      <c r="F8" s="146">
        <f t="shared" si="3"/>
        <v>1112</v>
      </c>
      <c r="G8" s="146">
        <f>SUMIF('provincial dataset'!B:B,'priority area summary'!C8,'provincial dataset'!E:E)</f>
        <v>3353</v>
      </c>
      <c r="H8" s="133">
        <f t="shared" si="4"/>
        <v>0.33164330450342977</v>
      </c>
    </row>
    <row r="9" spans="2:8" s="138" customFormat="1" ht="19.5" customHeight="1">
      <c r="B9" s="153" t="s">
        <v>3517</v>
      </c>
      <c r="C9" s="156"/>
      <c r="D9" s="153">
        <f>SUM(D10:D12)</f>
        <v>1625</v>
      </c>
      <c r="E9" s="156">
        <f t="shared" ref="E9:G9" si="5">SUM(E10:E12)</f>
        <v>3469</v>
      </c>
      <c r="F9" s="156">
        <f t="shared" si="5"/>
        <v>5094</v>
      </c>
      <c r="G9" s="156">
        <f t="shared" si="5"/>
        <v>28580</v>
      </c>
      <c r="H9" s="157">
        <f>F9/G9</f>
        <v>0.17823652904128762</v>
      </c>
    </row>
    <row r="10" spans="2:8" s="6" customFormat="1" ht="19.5" customHeight="1">
      <c r="B10" s="145"/>
      <c r="C10" s="149" t="s">
        <v>63</v>
      </c>
      <c r="D10" s="145">
        <f>SUMIF('Housing Damage Data 7 March'!F:F,'priority area summary'!C10,'Housing Damage Data 7 March'!G:G)</f>
        <v>304</v>
      </c>
      <c r="E10" s="146">
        <f>SUMIF('Housing Damage Data 7 March'!F:F,'priority area summary'!C10,'Housing Damage Data 7 March'!H:H)</f>
        <v>747</v>
      </c>
      <c r="F10" s="146">
        <f t="shared" ref="F10:F12" si="6">SUM(D10:E10)</f>
        <v>1051</v>
      </c>
      <c r="G10" s="146">
        <f>SUMIF('provincial dataset'!B:B,'priority area summary'!C10,'provincial dataset'!E:E)</f>
        <v>3000</v>
      </c>
      <c r="H10" s="133">
        <f t="shared" ref="H10:H12" si="7">F10/G10</f>
        <v>0.35033333333333333</v>
      </c>
    </row>
    <row r="11" spans="2:8" s="6" customFormat="1" ht="19.5" customHeight="1">
      <c r="B11" s="150"/>
      <c r="C11" s="149" t="s">
        <v>64</v>
      </c>
      <c r="D11" s="145">
        <f>SUMIF('Housing Damage Data 7 March'!F:F,'priority area summary'!C11,'Housing Damage Data 7 March'!G:G)</f>
        <v>1321</v>
      </c>
      <c r="E11" s="146">
        <f>SUMIF('Housing Damage Data 7 March'!F:F,'priority area summary'!C11,'Housing Damage Data 7 March'!H:H)</f>
        <v>2722</v>
      </c>
      <c r="F11" s="146">
        <f t="shared" si="6"/>
        <v>4043</v>
      </c>
      <c r="G11" s="146">
        <f>SUMIF('provincial dataset'!B:B,'priority area summary'!C11,'provincial dataset'!E:E)</f>
        <v>10069</v>
      </c>
      <c r="H11" s="133">
        <f t="shared" si="7"/>
        <v>0.40152944681696295</v>
      </c>
    </row>
    <row r="12" spans="2:8" s="6" customFormat="1" ht="19.5" customHeight="1">
      <c r="B12" s="150"/>
      <c r="C12" s="149" t="s">
        <v>65</v>
      </c>
      <c r="D12" s="145">
        <f>SUMIF('Housing Damage Data 7 March'!F:F,'priority area summary'!C12,'Housing Damage Data 7 March'!G:G)</f>
        <v>0</v>
      </c>
      <c r="E12" s="146">
        <f>SUMIF('Housing Damage Data 7 March'!F:F,'priority area summary'!C12,'Housing Damage Data 7 March'!H:H)</f>
        <v>0</v>
      </c>
      <c r="F12" s="146">
        <f t="shared" si="6"/>
        <v>0</v>
      </c>
      <c r="G12" s="146">
        <f>SUMIF('provincial dataset'!B:B,'priority area summary'!C12,'provincial dataset'!E:E)</f>
        <v>15511</v>
      </c>
      <c r="H12" s="133">
        <f t="shared" si="7"/>
        <v>0</v>
      </c>
    </row>
    <row r="13" spans="2:8" s="138" customFormat="1" ht="19.5" customHeight="1">
      <c r="B13" s="153" t="s">
        <v>3058</v>
      </c>
      <c r="C13" s="155"/>
      <c r="D13" s="139">
        <f>SUM(D14:D16)</f>
        <v>4442</v>
      </c>
      <c r="E13" s="140">
        <f t="shared" ref="E13:G13" si="8">SUM(E14:E16)</f>
        <v>7061</v>
      </c>
      <c r="F13" s="140">
        <f t="shared" si="8"/>
        <v>11503</v>
      </c>
      <c r="G13" s="140">
        <f t="shared" si="8"/>
        <v>68435</v>
      </c>
      <c r="H13" s="141">
        <f>F13/G13</f>
        <v>0.1680865054431212</v>
      </c>
    </row>
    <row r="14" spans="2:8" s="6" customFormat="1" ht="19.5" customHeight="1">
      <c r="B14" s="145"/>
      <c r="C14" s="149" t="s">
        <v>71</v>
      </c>
      <c r="D14" s="145">
        <f>SUMIF('Housing Damage Data 7 March'!F:F,'priority area summary'!C14,'Housing Damage Data 7 March'!G:G)</f>
        <v>1887</v>
      </c>
      <c r="E14" s="146">
        <f>SUMIF('Housing Damage Data 7 March'!F:F,'priority area summary'!C14,'Housing Damage Data 7 March'!H:H)</f>
        <v>5843</v>
      </c>
      <c r="F14" s="146">
        <f t="shared" ref="F14:F16" si="9">SUM(D14:E14)</f>
        <v>7730</v>
      </c>
      <c r="G14" s="146">
        <f>SUMIF('provincial dataset'!B:B,'priority area summary'!C14,'provincial dataset'!E:E)</f>
        <v>49859</v>
      </c>
      <c r="H14" s="133">
        <f t="shared" ref="H14:H16" si="10">F14/G14</f>
        <v>0.15503720491786838</v>
      </c>
    </row>
    <row r="15" spans="2:8" s="6" customFormat="1" ht="20.25" customHeight="1">
      <c r="B15" s="150"/>
      <c r="C15" s="149" t="s">
        <v>72</v>
      </c>
      <c r="D15" s="145">
        <f>SUMIF('Housing Damage Data 7 March'!F:F,'priority area summary'!C15,'Housing Damage Data 7 March'!G:G)</f>
        <v>0</v>
      </c>
      <c r="E15" s="146">
        <f>SUMIF('Housing Damage Data 7 March'!F:F,'priority area summary'!C15,'Housing Damage Data 7 March'!H:H)</f>
        <v>0</v>
      </c>
      <c r="F15" s="146">
        <f t="shared" si="9"/>
        <v>0</v>
      </c>
      <c r="G15" s="146">
        <f>SUMIF('provincial dataset'!B:B,'priority area summary'!C15,'provincial dataset'!E:E)</f>
        <v>12161</v>
      </c>
      <c r="H15" s="133">
        <f t="shared" si="10"/>
        <v>0</v>
      </c>
    </row>
    <row r="16" spans="2:8" s="6" customFormat="1" ht="20.25" customHeight="1">
      <c r="B16" s="151"/>
      <c r="C16" s="152" t="s">
        <v>73</v>
      </c>
      <c r="D16" s="147">
        <f>SUMIF('Housing Damage Data 7 March'!F:F,'priority area summary'!C16,'Housing Damage Data 7 March'!G:G)</f>
        <v>2555</v>
      </c>
      <c r="E16" s="148">
        <f>SUMIF('Housing Damage Data 7 March'!F:F,'priority area summary'!C16,'Housing Damage Data 7 March'!H:H)</f>
        <v>1218</v>
      </c>
      <c r="F16" s="148">
        <f t="shared" si="9"/>
        <v>3773</v>
      </c>
      <c r="G16" s="148">
        <f>SUMIF('provincial dataset'!B:B,'priority area summary'!C16,'provincial dataset'!E:E)</f>
        <v>6415</v>
      </c>
      <c r="H16" s="137">
        <f t="shared" si="10"/>
        <v>0.58815276695245522</v>
      </c>
    </row>
    <row r="17" spans="1:10" ht="20.25" customHeight="1">
      <c r="A17"/>
      <c r="B17"/>
    </row>
    <row r="18" spans="1:10" ht="20.25" customHeight="1">
      <c r="A18"/>
      <c r="B18"/>
    </row>
    <row r="19" spans="1:10" ht="20.25" customHeight="1">
      <c r="A19"/>
      <c r="B19"/>
    </row>
    <row r="20" spans="1:10" ht="20.25" customHeight="1">
      <c r="A20"/>
      <c r="B20"/>
    </row>
    <row r="21" spans="1:10" ht="20.25" customHeight="1">
      <c r="A21"/>
      <c r="B21"/>
    </row>
    <row r="22" spans="1:10" ht="20.25" customHeight="1">
      <c r="A22"/>
      <c r="B22"/>
    </row>
    <row r="23" spans="1:10" ht="20.25" customHeight="1">
      <c r="A23"/>
      <c r="B23"/>
    </row>
    <row r="24" spans="1:10" ht="20.25" customHeight="1"/>
    <row r="25" spans="1:10" ht="20.25" customHeight="1">
      <c r="C25" s="6"/>
      <c r="D25" t="s">
        <v>4887</v>
      </c>
      <c r="E25" t="s">
        <v>4888</v>
      </c>
      <c r="F25" t="s">
        <v>4885</v>
      </c>
    </row>
    <row r="26" spans="1:10" ht="20.25" customHeight="1">
      <c r="C26" s="6" t="s">
        <v>4886</v>
      </c>
      <c r="D26">
        <v>7255</v>
      </c>
      <c r="E26">
        <v>11237</v>
      </c>
      <c r="F26">
        <v>18492</v>
      </c>
    </row>
    <row r="27" spans="1:10" ht="20.25" customHeight="1">
      <c r="C27" s="6"/>
      <c r="D27" s="130">
        <f>D26/F26</f>
        <v>0.39233181916504434</v>
      </c>
      <c r="E27" s="130">
        <f>E26/F26</f>
        <v>0.60766818083495566</v>
      </c>
    </row>
    <row r="28" spans="1:10" ht="20.25" customHeight="1"/>
    <row r="29" spans="1:10" ht="20.25" customHeight="1">
      <c r="C29" s="6"/>
      <c r="D29" t="s">
        <v>4889</v>
      </c>
      <c r="E29" t="s">
        <v>4890</v>
      </c>
      <c r="F29" t="s">
        <v>4902</v>
      </c>
      <c r="H29" t="s">
        <v>4891</v>
      </c>
      <c r="I29" s="6" t="s">
        <v>4893</v>
      </c>
      <c r="J29" t="s">
        <v>4892</v>
      </c>
    </row>
    <row r="30" spans="1:10" ht="20.25" customHeight="1">
      <c r="C30" s="6" t="s">
        <v>4898</v>
      </c>
      <c r="D30">
        <v>187</v>
      </c>
      <c r="E30" s="130">
        <f>D30/7255</f>
        <v>2.5775327360441073E-2</v>
      </c>
      <c r="F30">
        <v>348</v>
      </c>
      <c r="G30" s="130">
        <f>F30/11237</f>
        <v>3.0969119871851917E-2</v>
      </c>
      <c r="H30">
        <f>D30+F30</f>
        <v>535</v>
      </c>
      <c r="I30" s="6">
        <f>SUMIF('provincial dataset'!A:A,'priority area summary'!C30,'provincial dataset'!E:E)</f>
        <v>0</v>
      </c>
      <c r="J30" s="130">
        <f>H30/18492</f>
        <v>2.8931429807484317E-2</v>
      </c>
    </row>
    <row r="31" spans="1:10" ht="20.25" customHeight="1">
      <c r="C31" s="6" t="s">
        <v>4897</v>
      </c>
      <c r="D31">
        <v>1018</v>
      </c>
      <c r="E31" s="130">
        <f t="shared" ref="E31:E33" si="11">D31/7255</f>
        <v>0.14031702274293589</v>
      </c>
      <c r="F31">
        <v>362</v>
      </c>
      <c r="G31" s="130">
        <f t="shared" ref="G31:G33" si="12">F31/11237</f>
        <v>3.2215004004627568E-2</v>
      </c>
      <c r="H31" s="6">
        <f t="shared" ref="H31:H33" si="13">D31+F31</f>
        <v>1380</v>
      </c>
      <c r="I31" s="6"/>
      <c r="J31" s="130">
        <f t="shared" ref="J31:J33" si="14">H31/18492</f>
        <v>7.4626865671641784E-2</v>
      </c>
    </row>
    <row r="32" spans="1:10" ht="20.25" customHeight="1">
      <c r="C32" s="6" t="s">
        <v>4896</v>
      </c>
      <c r="D32">
        <v>1625</v>
      </c>
      <c r="E32" s="130">
        <f t="shared" si="11"/>
        <v>0.22398345968297725</v>
      </c>
      <c r="F32">
        <v>3469</v>
      </c>
      <c r="G32" s="130">
        <f t="shared" si="12"/>
        <v>0.30871228975705262</v>
      </c>
      <c r="H32" s="6">
        <f t="shared" si="13"/>
        <v>5094</v>
      </c>
      <c r="I32" s="6"/>
      <c r="J32" s="130">
        <f t="shared" si="14"/>
        <v>0.27547047371836469</v>
      </c>
    </row>
    <row r="33" spans="1:11" ht="20.25" customHeight="1">
      <c r="C33" s="6" t="s">
        <v>4895</v>
      </c>
      <c r="D33">
        <v>4425</v>
      </c>
      <c r="E33" s="130">
        <f t="shared" si="11"/>
        <v>0.60992419021364574</v>
      </c>
      <c r="F33">
        <v>7058</v>
      </c>
      <c r="G33" s="130">
        <f t="shared" si="12"/>
        <v>0.6281035863664679</v>
      </c>
      <c r="H33" s="6">
        <f t="shared" si="13"/>
        <v>11483</v>
      </c>
      <c r="I33" s="6"/>
      <c r="J33" s="130">
        <f t="shared" si="14"/>
        <v>0.62097123080250916</v>
      </c>
    </row>
    <row r="34" spans="1:11" ht="20.25" customHeight="1">
      <c r="C34" s="131" t="s">
        <v>4885</v>
      </c>
      <c r="D34">
        <f t="shared" ref="D34" si="15">SUM(D30:D33)</f>
        <v>7255</v>
      </c>
      <c r="F34">
        <f>SUM(F30:F33)</f>
        <v>11237</v>
      </c>
      <c r="H34">
        <f>SUM(H30:H33)</f>
        <v>18492</v>
      </c>
      <c r="I34" s="6"/>
    </row>
    <row r="35" spans="1:11" ht="20.25" customHeight="1"/>
    <row r="36" spans="1:11" ht="20.25" customHeight="1">
      <c r="C36" s="6"/>
      <c r="D36" s="6" t="s">
        <v>4889</v>
      </c>
      <c r="E36" s="6" t="s">
        <v>4890</v>
      </c>
      <c r="F36" s="6" t="s">
        <v>4902</v>
      </c>
      <c r="G36" s="6"/>
      <c r="H36" s="6" t="s">
        <v>4891</v>
      </c>
      <c r="I36" s="6" t="s">
        <v>4893</v>
      </c>
      <c r="J36" s="6" t="s">
        <v>4892</v>
      </c>
      <c r="K36" s="6"/>
    </row>
    <row r="37" spans="1:11" ht="20.25" customHeight="1">
      <c r="C37" s="6" t="s">
        <v>3060</v>
      </c>
      <c r="D37" s="6">
        <v>187</v>
      </c>
      <c r="E37" s="130">
        <f>D37/7255</f>
        <v>2.5775327360441073E-2</v>
      </c>
      <c r="F37" s="6">
        <v>348</v>
      </c>
      <c r="G37" s="130">
        <f>F37/11237</f>
        <v>3.0969119871851917E-2</v>
      </c>
      <c r="H37" s="6">
        <f>D37+F37</f>
        <v>535</v>
      </c>
      <c r="I37" s="6">
        <f>SUMIF('provincial dataset'!A:A,'priority area summary'!C37,'provincial dataset'!E:E)</f>
        <v>69095</v>
      </c>
      <c r="J37" s="130">
        <f>H37/I37</f>
        <v>7.7429625877415151E-3</v>
      </c>
      <c r="K37" s="6"/>
    </row>
    <row r="38" spans="1:11" ht="20.25" customHeight="1">
      <c r="C38" s="6" t="s">
        <v>3052</v>
      </c>
      <c r="D38" s="6">
        <v>1018</v>
      </c>
      <c r="E38" s="130">
        <f t="shared" ref="E38:E40" si="16">D38/7255</f>
        <v>0.14031702274293589</v>
      </c>
      <c r="F38" s="6">
        <v>362</v>
      </c>
      <c r="G38" s="130">
        <f t="shared" ref="G38:G40" si="17">F38/11237</f>
        <v>3.2215004004627568E-2</v>
      </c>
      <c r="H38" s="6">
        <f t="shared" ref="H38:H40" si="18">D38+F38</f>
        <v>1380</v>
      </c>
      <c r="I38" s="6">
        <f>SUMIF('provincial dataset'!A:A,'priority area summary'!C38,'provincial dataset'!E:E)</f>
        <v>7865</v>
      </c>
      <c r="J38" s="130">
        <f t="shared" ref="J38:J40" si="19">H38/I38</f>
        <v>0.17546090273363002</v>
      </c>
      <c r="K38" s="6"/>
    </row>
    <row r="39" spans="1:11" ht="20.25" customHeight="1">
      <c r="C39" s="6" t="s">
        <v>3180</v>
      </c>
      <c r="D39" s="6">
        <v>1625</v>
      </c>
      <c r="E39" s="130">
        <f t="shared" si="16"/>
        <v>0.22398345968297725</v>
      </c>
      <c r="F39" s="6">
        <v>3469</v>
      </c>
      <c r="G39" s="130">
        <f t="shared" si="17"/>
        <v>0.30871228975705262</v>
      </c>
      <c r="H39" s="6">
        <f t="shared" si="18"/>
        <v>5094</v>
      </c>
      <c r="I39" s="6">
        <f>SUMIF('provincial dataset'!A:A,'priority area summary'!C39,'provincial dataset'!E:E)</f>
        <v>29028</v>
      </c>
      <c r="J39" s="130">
        <f t="shared" si="19"/>
        <v>0.17548573790822655</v>
      </c>
      <c r="K39" s="6"/>
    </row>
    <row r="40" spans="1:11" ht="20.25" customHeight="1">
      <c r="C40" s="6" t="s">
        <v>3058</v>
      </c>
      <c r="D40" s="6">
        <v>4425</v>
      </c>
      <c r="E40" s="130">
        <f t="shared" si="16"/>
        <v>0.60992419021364574</v>
      </c>
      <c r="F40" s="6">
        <v>7058</v>
      </c>
      <c r="G40" s="130">
        <f t="shared" si="17"/>
        <v>0.6281035863664679</v>
      </c>
      <c r="H40" s="6">
        <f t="shared" si="18"/>
        <v>11483</v>
      </c>
      <c r="I40" s="6">
        <f>SUMIF('provincial dataset'!A:A,'priority area summary'!C40,'provincial dataset'!E:E)</f>
        <v>68435</v>
      </c>
      <c r="J40" s="130">
        <f t="shared" si="19"/>
        <v>0.16779425732446848</v>
      </c>
      <c r="K40" s="6"/>
    </row>
    <row r="41" spans="1:11" ht="20.25" customHeight="1">
      <c r="C41" s="131" t="s">
        <v>4885</v>
      </c>
      <c r="D41" s="6">
        <f t="shared" ref="D41" si="20">SUM(D37:D40)</f>
        <v>7255</v>
      </c>
      <c r="E41" s="6"/>
      <c r="F41" s="6">
        <f>SUM(F37:F40)</f>
        <v>11237</v>
      </c>
      <c r="G41" s="6"/>
      <c r="H41" s="6">
        <f>SUM(H37:H40)</f>
        <v>18492</v>
      </c>
      <c r="I41" s="6">
        <f>SUM(I37:I40)</f>
        <v>174423</v>
      </c>
      <c r="J41" s="6"/>
      <c r="K41" s="6"/>
    </row>
    <row r="42" spans="1:11" ht="20.25" customHeight="1"/>
    <row r="43" spans="1:11" ht="20.25" customHeight="1"/>
    <row r="44" spans="1:11" ht="20.25" customHeight="1"/>
    <row r="45" spans="1:11" s="23" customFormat="1" ht="20.25" customHeight="1">
      <c r="A45" s="6"/>
      <c r="B45" s="6"/>
      <c r="C45"/>
      <c r="D45"/>
      <c r="E45"/>
      <c r="F45"/>
      <c r="G45"/>
      <c r="H45"/>
      <c r="I45"/>
    </row>
    <row r="46" spans="1:11" ht="20.25" customHeight="1"/>
    <row r="47" spans="1:11" ht="20.25" customHeight="1"/>
    <row r="48" spans="1:11" s="138" customFormat="1" ht="20.25" customHeight="1">
      <c r="A48" s="6"/>
      <c r="B48" s="6"/>
      <c r="C48"/>
      <c r="D48"/>
      <c r="E48"/>
      <c r="F48"/>
      <c r="G48"/>
      <c r="H48"/>
      <c r="I48"/>
    </row>
    <row r="49" spans="1:9" ht="20.25" customHeight="1"/>
    <row r="50" spans="1:9" ht="20.25" customHeight="1"/>
    <row r="51" spans="1:9" s="138" customFormat="1" ht="20.25" customHeight="1">
      <c r="A51" s="6"/>
      <c r="B51" s="6"/>
      <c r="C51"/>
      <c r="D51"/>
      <c r="E51"/>
      <c r="F51"/>
      <c r="G51"/>
      <c r="H51"/>
      <c r="I51"/>
    </row>
    <row r="52" spans="1:9" ht="20.25" customHeight="1"/>
    <row r="53" spans="1:9" ht="20.25" customHeight="1"/>
    <row r="54" spans="1:9" ht="20.25" customHeight="1"/>
    <row r="55" spans="1:9" s="138" customFormat="1" ht="20.25" customHeight="1">
      <c r="A55" s="6"/>
      <c r="B55" s="6"/>
      <c r="C55"/>
      <c r="D55"/>
      <c r="E55"/>
      <c r="F55"/>
      <c r="G55"/>
      <c r="H55"/>
      <c r="I55"/>
    </row>
    <row r="56" spans="1:9" ht="20.25" customHeight="1"/>
    <row r="57" spans="1:9" ht="20.25" customHeight="1"/>
    <row r="58" spans="1:9" ht="20.25" customHeight="1"/>
    <row r="59" spans="1:9" ht="20.25" customHeight="1"/>
    <row r="60" spans="1:9" ht="20.25" customHeight="1"/>
    <row r="61" spans="1:9" ht="20.25" customHeight="1"/>
    <row r="62" spans="1:9" ht="20.25" customHeight="1"/>
    <row r="63" spans="1:9" ht="20.25" customHeight="1"/>
    <row r="64" spans="1:9"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sheetData>
  <mergeCells count="1">
    <mergeCell ref="B2:C2"/>
  </mergeCells>
  <pageMargins left="0.7" right="0.7" top="0.75" bottom="0.75" header="0.3" footer="0.3"/>
  <pageSetup orientation="portrait" r:id="rId1"/>
  <ignoredErrors>
    <ignoredError sqref="F9 F6 F13"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87"/>
  <sheetViews>
    <sheetView workbookViewId="0">
      <selection activeCell="AK15" sqref="AK15"/>
    </sheetView>
  </sheetViews>
  <sheetFormatPr defaultRowHeight="15"/>
  <cols>
    <col min="1" max="1" width="9.140625" style="6"/>
    <col min="2" max="2" width="10" style="6" bestFit="1" customWidth="1"/>
    <col min="3" max="3" width="30.7109375" style="6" customWidth="1"/>
    <col min="4" max="4" width="15.140625" style="6" customWidth="1"/>
    <col min="5" max="5" width="12.140625" style="6" customWidth="1"/>
    <col min="6" max="21" width="9.140625" style="6" customWidth="1"/>
    <col min="22" max="22" width="19" style="6" customWidth="1"/>
    <col min="23" max="24" width="9.140625" style="6" customWidth="1"/>
    <col min="25" max="25" width="18.28515625" style="6" customWidth="1"/>
    <col min="26" max="16384" width="9.140625" style="6"/>
  </cols>
  <sheetData>
    <row r="1" spans="1:33">
      <c r="A1" s="6" t="s">
        <v>3521</v>
      </c>
      <c r="B1" s="6" t="s">
        <v>37</v>
      </c>
      <c r="C1" s="6" t="s">
        <v>3522</v>
      </c>
      <c r="D1" s="6" t="s">
        <v>35</v>
      </c>
      <c r="E1" s="6" t="s">
        <v>3357</v>
      </c>
      <c r="F1" s="6" t="s">
        <v>3523</v>
      </c>
      <c r="G1" s="6" t="s">
        <v>3524</v>
      </c>
      <c r="H1" s="6" t="s">
        <v>3525</v>
      </c>
      <c r="I1" s="6" t="s">
        <v>3526</v>
      </c>
      <c r="J1" s="6" t="s">
        <v>3527</v>
      </c>
      <c r="K1" s="6" t="s">
        <v>3528</v>
      </c>
      <c r="L1" s="6" t="s">
        <v>3529</v>
      </c>
      <c r="M1" s="6" t="s">
        <v>3530</v>
      </c>
      <c r="N1" s="6" t="s">
        <v>3531</v>
      </c>
      <c r="O1" s="6" t="s">
        <v>3532</v>
      </c>
      <c r="P1" s="6" t="s">
        <v>3533</v>
      </c>
      <c r="Q1" s="6" t="s">
        <v>3534</v>
      </c>
      <c r="R1" s="6" t="s">
        <v>3535</v>
      </c>
      <c r="S1" s="6" t="s">
        <v>3536</v>
      </c>
      <c r="T1" s="6" t="s">
        <v>3537</v>
      </c>
      <c r="U1" s="6" t="s">
        <v>3538</v>
      </c>
      <c r="V1" s="6" t="s">
        <v>3539</v>
      </c>
      <c r="W1" s="6" t="s">
        <v>3540</v>
      </c>
      <c r="X1" s="6" t="s">
        <v>3541</v>
      </c>
      <c r="Y1" s="6" t="s">
        <v>3519</v>
      </c>
      <c r="Z1" s="6" t="s">
        <v>3356</v>
      </c>
      <c r="AA1" s="6" t="s">
        <v>3542</v>
      </c>
      <c r="AB1" s="6" t="s">
        <v>3543</v>
      </c>
      <c r="AC1" s="6" t="s">
        <v>3544</v>
      </c>
    </row>
    <row r="2" spans="1:33">
      <c r="A2" s="6">
        <v>133</v>
      </c>
      <c r="B2" s="6">
        <v>140300010</v>
      </c>
      <c r="C2" s="6" t="s">
        <v>3545</v>
      </c>
      <c r="D2" s="6" t="s">
        <v>52</v>
      </c>
      <c r="E2" s="6" t="s">
        <v>89</v>
      </c>
      <c r="F2" s="6" t="s">
        <v>18</v>
      </c>
      <c r="G2" s="6">
        <v>509</v>
      </c>
      <c r="H2" s="6">
        <v>59</v>
      </c>
      <c r="I2" s="6">
        <v>110</v>
      </c>
      <c r="J2" s="6">
        <v>59</v>
      </c>
      <c r="K2" s="6">
        <v>281</v>
      </c>
      <c r="L2" s="6">
        <v>261</v>
      </c>
      <c r="M2" s="6">
        <v>30</v>
      </c>
      <c r="N2" s="6">
        <v>54</v>
      </c>
      <c r="O2" s="6">
        <v>34</v>
      </c>
      <c r="P2" s="6">
        <v>143</v>
      </c>
      <c r="Q2" s="6">
        <v>248</v>
      </c>
      <c r="R2" s="6">
        <v>29</v>
      </c>
      <c r="S2" s="6">
        <v>56</v>
      </c>
      <c r="T2" s="6">
        <v>25</v>
      </c>
      <c r="U2" s="6">
        <v>138</v>
      </c>
      <c r="V2" s="6">
        <v>111</v>
      </c>
      <c r="W2" s="6" t="s">
        <v>3546</v>
      </c>
      <c r="X2" s="6" t="s">
        <v>3547</v>
      </c>
      <c r="Y2" s="6" t="s">
        <v>3080</v>
      </c>
      <c r="Z2" s="6" t="s">
        <v>3060</v>
      </c>
      <c r="AA2" s="6">
        <v>12.815401</v>
      </c>
      <c r="AB2" s="6">
        <v>7</v>
      </c>
      <c r="AC2" s="6">
        <v>509</v>
      </c>
    </row>
    <row r="3" spans="1:33">
      <c r="A3" s="6">
        <v>134</v>
      </c>
      <c r="B3" s="6">
        <v>140300020</v>
      </c>
      <c r="C3" s="6" t="s">
        <v>3548</v>
      </c>
      <c r="D3" s="6" t="s">
        <v>52</v>
      </c>
      <c r="E3" s="6" t="s">
        <v>89</v>
      </c>
      <c r="F3" s="6" t="s">
        <v>18</v>
      </c>
      <c r="G3" s="6">
        <v>528</v>
      </c>
      <c r="H3" s="6">
        <v>49</v>
      </c>
      <c r="I3" s="6">
        <v>101</v>
      </c>
      <c r="J3" s="6">
        <v>69</v>
      </c>
      <c r="K3" s="6">
        <v>309</v>
      </c>
      <c r="L3" s="6">
        <v>282</v>
      </c>
      <c r="M3" s="6">
        <v>26</v>
      </c>
      <c r="N3" s="6">
        <v>55</v>
      </c>
      <c r="O3" s="6">
        <v>45</v>
      </c>
      <c r="P3" s="6">
        <v>156</v>
      </c>
      <c r="Q3" s="6">
        <v>246</v>
      </c>
      <c r="R3" s="6">
        <v>23</v>
      </c>
      <c r="S3" s="6">
        <v>46</v>
      </c>
      <c r="T3" s="6">
        <v>24</v>
      </c>
      <c r="U3" s="6">
        <v>153</v>
      </c>
      <c r="V3" s="6">
        <v>118</v>
      </c>
      <c r="W3" s="6" t="s">
        <v>3546</v>
      </c>
      <c r="X3" s="6" t="s">
        <v>3549</v>
      </c>
      <c r="Y3" s="6" t="s">
        <v>3080</v>
      </c>
      <c r="Z3" s="6" t="s">
        <v>3060</v>
      </c>
      <c r="AA3" s="6">
        <v>55.895192999999999</v>
      </c>
      <c r="AB3" s="6">
        <v>7</v>
      </c>
      <c r="AC3" s="6">
        <v>528</v>
      </c>
    </row>
    <row r="4" spans="1:33">
      <c r="A4" s="6">
        <v>135</v>
      </c>
      <c r="B4" s="6">
        <v>140300030</v>
      </c>
      <c r="C4" s="6" t="s">
        <v>3550</v>
      </c>
      <c r="D4" s="6" t="s">
        <v>52</v>
      </c>
      <c r="E4" s="6" t="s">
        <v>89</v>
      </c>
      <c r="F4" s="6" t="s">
        <v>18</v>
      </c>
      <c r="G4" s="6">
        <v>818</v>
      </c>
      <c r="H4" s="6">
        <v>92</v>
      </c>
      <c r="I4" s="6">
        <v>175</v>
      </c>
      <c r="J4" s="6">
        <v>86</v>
      </c>
      <c r="K4" s="6">
        <v>465</v>
      </c>
      <c r="L4" s="6">
        <v>450</v>
      </c>
      <c r="M4" s="6">
        <v>55</v>
      </c>
      <c r="N4" s="6">
        <v>114</v>
      </c>
      <c r="O4" s="6">
        <v>44</v>
      </c>
      <c r="P4" s="6">
        <v>237</v>
      </c>
      <c r="Q4" s="6">
        <v>368</v>
      </c>
      <c r="R4" s="6">
        <v>37</v>
      </c>
      <c r="S4" s="6">
        <v>61</v>
      </c>
      <c r="T4" s="6">
        <v>42</v>
      </c>
      <c r="U4" s="6">
        <v>228</v>
      </c>
      <c r="V4" s="6">
        <v>156</v>
      </c>
      <c r="W4" s="6" t="s">
        <v>3546</v>
      </c>
      <c r="X4" s="6" t="s">
        <v>3551</v>
      </c>
      <c r="Y4" s="6" t="s">
        <v>3080</v>
      </c>
      <c r="Z4" s="6" t="s">
        <v>3060</v>
      </c>
      <c r="AA4" s="6">
        <v>24.583368</v>
      </c>
      <c r="AB4" s="6">
        <v>7</v>
      </c>
      <c r="AC4" s="6">
        <v>818</v>
      </c>
    </row>
    <row r="5" spans="1:33">
      <c r="A5" s="6">
        <v>136</v>
      </c>
      <c r="B5" s="6">
        <v>140300040</v>
      </c>
      <c r="C5" s="6" t="s">
        <v>3552</v>
      </c>
      <c r="D5" s="6" t="s">
        <v>52</v>
      </c>
      <c r="E5" s="6" t="s">
        <v>89</v>
      </c>
      <c r="F5" s="6" t="s">
        <v>18</v>
      </c>
      <c r="G5" s="6">
        <v>1192</v>
      </c>
      <c r="H5" s="6">
        <v>78</v>
      </c>
      <c r="I5" s="6">
        <v>114</v>
      </c>
      <c r="J5" s="6">
        <v>709</v>
      </c>
      <c r="K5" s="6">
        <v>291</v>
      </c>
      <c r="L5" s="6">
        <v>914</v>
      </c>
      <c r="M5" s="6">
        <v>49</v>
      </c>
      <c r="N5" s="6">
        <v>51</v>
      </c>
      <c r="O5" s="6">
        <v>662</v>
      </c>
      <c r="P5" s="6">
        <v>152</v>
      </c>
      <c r="Q5" s="6">
        <v>278</v>
      </c>
      <c r="R5" s="6">
        <v>29</v>
      </c>
      <c r="S5" s="6">
        <v>63</v>
      </c>
      <c r="T5" s="6">
        <v>47</v>
      </c>
      <c r="U5" s="6">
        <v>139</v>
      </c>
      <c r="V5" s="6">
        <v>111</v>
      </c>
      <c r="W5" s="6" t="s">
        <v>3546</v>
      </c>
      <c r="X5" s="6" t="s">
        <v>3553</v>
      </c>
      <c r="Y5" s="6" t="s">
        <v>92</v>
      </c>
      <c r="Z5" s="6" t="s">
        <v>3060</v>
      </c>
      <c r="AA5" s="6">
        <v>27.563407999999999</v>
      </c>
      <c r="AB5" s="6">
        <v>7</v>
      </c>
      <c r="AC5" s="6">
        <v>1192</v>
      </c>
    </row>
    <row r="6" spans="1:33">
      <c r="A6" s="6">
        <v>137</v>
      </c>
      <c r="B6" s="6">
        <v>140300060</v>
      </c>
      <c r="C6" s="6" t="s">
        <v>3554</v>
      </c>
      <c r="D6" s="6" t="s">
        <v>52</v>
      </c>
      <c r="E6" s="6" t="s">
        <v>89</v>
      </c>
      <c r="F6" s="6" t="s">
        <v>18</v>
      </c>
      <c r="G6" s="6">
        <v>273</v>
      </c>
      <c r="H6" s="6">
        <v>32</v>
      </c>
      <c r="I6" s="6">
        <v>34</v>
      </c>
      <c r="J6" s="6">
        <v>32</v>
      </c>
      <c r="K6" s="6">
        <v>175</v>
      </c>
      <c r="L6" s="6">
        <v>135</v>
      </c>
      <c r="M6" s="6">
        <v>12</v>
      </c>
      <c r="N6" s="6">
        <v>16</v>
      </c>
      <c r="O6" s="6">
        <v>16</v>
      </c>
      <c r="P6" s="6">
        <v>91</v>
      </c>
      <c r="Q6" s="6">
        <v>138</v>
      </c>
      <c r="R6" s="6">
        <v>20</v>
      </c>
      <c r="S6" s="6">
        <v>18</v>
      </c>
      <c r="T6" s="6">
        <v>16</v>
      </c>
      <c r="U6" s="6">
        <v>84</v>
      </c>
      <c r="V6" s="6">
        <v>51</v>
      </c>
      <c r="W6" s="6" t="s">
        <v>3546</v>
      </c>
      <c r="X6" s="6" t="s">
        <v>3555</v>
      </c>
      <c r="Y6" s="6" t="s">
        <v>3080</v>
      </c>
      <c r="Z6" s="6" t="s">
        <v>3060</v>
      </c>
      <c r="AA6" s="6">
        <v>5.3787839999999996</v>
      </c>
      <c r="AB6" s="6">
        <v>7</v>
      </c>
      <c r="AC6" s="6">
        <v>273</v>
      </c>
    </row>
    <row r="7" spans="1:33">
      <c r="A7" s="6">
        <v>138</v>
      </c>
      <c r="B7" s="6">
        <v>140300080</v>
      </c>
      <c r="C7" s="6" t="s">
        <v>3556</v>
      </c>
      <c r="D7" s="6" t="s">
        <v>52</v>
      </c>
      <c r="E7" s="6" t="s">
        <v>89</v>
      </c>
      <c r="F7" s="6" t="s">
        <v>18</v>
      </c>
      <c r="G7" s="6">
        <v>412</v>
      </c>
      <c r="H7" s="6">
        <v>56</v>
      </c>
      <c r="I7" s="6">
        <v>80</v>
      </c>
      <c r="J7" s="6">
        <v>62</v>
      </c>
      <c r="K7" s="6">
        <v>214</v>
      </c>
      <c r="L7" s="6">
        <v>215</v>
      </c>
      <c r="M7" s="6">
        <v>26</v>
      </c>
      <c r="N7" s="6">
        <v>42</v>
      </c>
      <c r="O7" s="6">
        <v>34</v>
      </c>
      <c r="P7" s="6">
        <v>113</v>
      </c>
      <c r="Q7" s="6">
        <v>197</v>
      </c>
      <c r="R7" s="6">
        <v>30</v>
      </c>
      <c r="S7" s="6">
        <v>38</v>
      </c>
      <c r="T7" s="6">
        <v>28</v>
      </c>
      <c r="U7" s="6">
        <v>101</v>
      </c>
      <c r="V7" s="6">
        <v>87</v>
      </c>
      <c r="W7" s="6" t="s">
        <v>3546</v>
      </c>
      <c r="X7" s="6" t="s">
        <v>3557</v>
      </c>
      <c r="Y7" s="6" t="s">
        <v>92</v>
      </c>
      <c r="Z7" s="6" t="s">
        <v>3060</v>
      </c>
      <c r="AA7" s="6">
        <v>64.700926999999993</v>
      </c>
      <c r="AB7" s="6">
        <v>7</v>
      </c>
      <c r="AC7" s="6">
        <v>412</v>
      </c>
    </row>
    <row r="8" spans="1:33">
      <c r="A8" s="6">
        <v>140</v>
      </c>
      <c r="B8" s="6">
        <v>10117076</v>
      </c>
      <c r="C8" s="6" t="s">
        <v>3558</v>
      </c>
      <c r="D8" s="6" t="s">
        <v>71</v>
      </c>
      <c r="E8" s="6" t="s">
        <v>71</v>
      </c>
      <c r="F8" s="6" t="s">
        <v>18</v>
      </c>
      <c r="G8" s="6">
        <v>799</v>
      </c>
      <c r="H8" s="6">
        <v>54</v>
      </c>
      <c r="I8" s="6">
        <v>115</v>
      </c>
      <c r="J8" s="6">
        <v>95</v>
      </c>
      <c r="K8" s="6">
        <v>535</v>
      </c>
      <c r="L8" s="6">
        <v>417</v>
      </c>
      <c r="M8" s="6">
        <v>27</v>
      </c>
      <c r="N8" s="6">
        <v>73</v>
      </c>
      <c r="O8" s="6">
        <v>50</v>
      </c>
      <c r="P8" s="6">
        <v>267</v>
      </c>
      <c r="Q8" s="6">
        <v>382</v>
      </c>
      <c r="R8" s="6">
        <v>27</v>
      </c>
      <c r="S8" s="6">
        <v>42</v>
      </c>
      <c r="T8" s="6">
        <v>45</v>
      </c>
      <c r="U8" s="6">
        <v>268</v>
      </c>
      <c r="V8" s="6">
        <v>187</v>
      </c>
      <c r="W8" s="6" t="s">
        <v>3559</v>
      </c>
      <c r="X8" s="6" t="s">
        <v>3560</v>
      </c>
      <c r="Y8" s="6" t="s">
        <v>2471</v>
      </c>
      <c r="Z8" s="6" t="s">
        <v>3058</v>
      </c>
      <c r="AA8" s="6">
        <v>354.12286599999999</v>
      </c>
      <c r="AB8" s="6">
        <v>10</v>
      </c>
      <c r="AC8" s="6">
        <v>799</v>
      </c>
    </row>
    <row r="9" spans="1:33">
      <c r="A9" s="6">
        <v>141</v>
      </c>
      <c r="B9" s="6">
        <v>10117089</v>
      </c>
      <c r="C9" s="6" t="s">
        <v>3561</v>
      </c>
      <c r="D9" s="6" t="s">
        <v>71</v>
      </c>
      <c r="E9" s="6" t="s">
        <v>71</v>
      </c>
      <c r="F9" s="6" t="s">
        <v>18</v>
      </c>
      <c r="G9" s="6">
        <v>688</v>
      </c>
      <c r="H9" s="6">
        <v>52</v>
      </c>
      <c r="I9" s="6">
        <v>88</v>
      </c>
      <c r="J9" s="6">
        <v>84</v>
      </c>
      <c r="K9" s="6">
        <v>464</v>
      </c>
      <c r="L9" s="6">
        <v>351</v>
      </c>
      <c r="M9" s="6">
        <v>27</v>
      </c>
      <c r="N9" s="6">
        <v>46</v>
      </c>
      <c r="O9" s="6">
        <v>49</v>
      </c>
      <c r="P9" s="6">
        <v>229</v>
      </c>
      <c r="Q9" s="6">
        <v>337</v>
      </c>
      <c r="R9" s="6">
        <v>25</v>
      </c>
      <c r="S9" s="6">
        <v>42</v>
      </c>
      <c r="T9" s="6">
        <v>35</v>
      </c>
      <c r="U9" s="6">
        <v>235</v>
      </c>
      <c r="V9" s="6">
        <v>150</v>
      </c>
      <c r="W9" s="6" t="s">
        <v>3559</v>
      </c>
      <c r="X9" s="6" t="s">
        <v>3562</v>
      </c>
      <c r="Y9" s="6" t="s">
        <v>1451</v>
      </c>
      <c r="Z9" s="6" t="s">
        <v>3058</v>
      </c>
      <c r="AA9" s="6">
        <v>399.12125099999997</v>
      </c>
      <c r="AB9" s="6">
        <v>10</v>
      </c>
      <c r="AC9" s="6">
        <v>688</v>
      </c>
    </row>
    <row r="10" spans="1:33">
      <c r="A10" s="6">
        <v>143</v>
      </c>
      <c r="B10" s="6">
        <v>10100490</v>
      </c>
      <c r="C10" s="6" t="s">
        <v>3563</v>
      </c>
      <c r="D10" s="6" t="s">
        <v>71</v>
      </c>
      <c r="E10" s="6" t="s">
        <v>71</v>
      </c>
      <c r="F10" s="6" t="s">
        <v>18</v>
      </c>
      <c r="G10" s="6">
        <v>442</v>
      </c>
      <c r="H10" s="6">
        <v>46</v>
      </c>
      <c r="I10" s="6">
        <v>72</v>
      </c>
      <c r="J10" s="6">
        <v>67</v>
      </c>
      <c r="K10" s="6">
        <v>257</v>
      </c>
      <c r="L10" s="6">
        <v>220</v>
      </c>
      <c r="M10" s="6">
        <v>21</v>
      </c>
      <c r="N10" s="6">
        <v>40</v>
      </c>
      <c r="O10" s="6">
        <v>33</v>
      </c>
      <c r="P10" s="6">
        <v>126</v>
      </c>
      <c r="Q10" s="6">
        <v>222</v>
      </c>
      <c r="R10" s="6">
        <v>25</v>
      </c>
      <c r="S10" s="6">
        <v>32</v>
      </c>
      <c r="T10" s="6">
        <v>34</v>
      </c>
      <c r="U10" s="6">
        <v>131</v>
      </c>
      <c r="V10" s="6">
        <v>87</v>
      </c>
      <c r="W10" s="6" t="s">
        <v>3546</v>
      </c>
      <c r="X10" s="6" t="s">
        <v>3564</v>
      </c>
      <c r="Y10" s="6" t="s">
        <v>1451</v>
      </c>
      <c r="Z10" s="6" t="s">
        <v>3058</v>
      </c>
      <c r="AA10" s="6">
        <v>14.493277000000001</v>
      </c>
      <c r="AB10" s="6">
        <v>10</v>
      </c>
      <c r="AC10" s="6">
        <v>442</v>
      </c>
    </row>
    <row r="11" spans="1:33">
      <c r="A11" s="6">
        <v>144</v>
      </c>
      <c r="B11" s="6">
        <v>10117118</v>
      </c>
      <c r="C11" s="6" t="s">
        <v>3565</v>
      </c>
      <c r="D11" s="6" t="s">
        <v>71</v>
      </c>
      <c r="E11" s="6" t="s">
        <v>71</v>
      </c>
      <c r="F11" s="6" t="s">
        <v>18</v>
      </c>
      <c r="G11" s="6">
        <v>376</v>
      </c>
      <c r="H11" s="6">
        <v>23</v>
      </c>
      <c r="I11" s="6">
        <v>41</v>
      </c>
      <c r="J11" s="6">
        <v>61</v>
      </c>
      <c r="K11" s="6">
        <v>251</v>
      </c>
      <c r="L11" s="6">
        <v>191</v>
      </c>
      <c r="M11" s="6">
        <v>13</v>
      </c>
      <c r="N11" s="6">
        <v>22</v>
      </c>
      <c r="O11" s="6">
        <v>25</v>
      </c>
      <c r="P11" s="6">
        <v>131</v>
      </c>
      <c r="Q11" s="6">
        <v>185</v>
      </c>
      <c r="R11" s="6">
        <v>10</v>
      </c>
      <c r="S11" s="6">
        <v>19</v>
      </c>
      <c r="T11" s="6">
        <v>36</v>
      </c>
      <c r="U11" s="6">
        <v>120</v>
      </c>
      <c r="V11" s="6">
        <v>95</v>
      </c>
      <c r="W11" s="6" t="s">
        <v>3559</v>
      </c>
      <c r="X11" s="6" t="s">
        <v>3566</v>
      </c>
      <c r="Y11" s="6" t="s">
        <v>1451</v>
      </c>
      <c r="Z11" s="6" t="s">
        <v>3058</v>
      </c>
      <c r="AA11" s="6">
        <v>566.99721499999998</v>
      </c>
      <c r="AB11" s="6">
        <v>10</v>
      </c>
      <c r="AC11" s="6">
        <v>376</v>
      </c>
    </row>
    <row r="12" spans="1:33">
      <c r="A12" s="6">
        <v>145</v>
      </c>
      <c r="B12" s="6">
        <v>10117129</v>
      </c>
      <c r="C12" s="6" t="s">
        <v>3565</v>
      </c>
      <c r="D12" s="6" t="s">
        <v>71</v>
      </c>
      <c r="E12" s="6" t="s">
        <v>71</v>
      </c>
      <c r="F12" s="6" t="s">
        <v>18</v>
      </c>
      <c r="G12" s="6">
        <v>409</v>
      </c>
      <c r="H12" s="6">
        <v>34</v>
      </c>
      <c r="I12" s="6">
        <v>59</v>
      </c>
      <c r="J12" s="6">
        <v>59</v>
      </c>
      <c r="K12" s="6">
        <v>257</v>
      </c>
      <c r="L12" s="6">
        <v>213</v>
      </c>
      <c r="M12" s="6">
        <v>16</v>
      </c>
      <c r="N12" s="6">
        <v>33</v>
      </c>
      <c r="O12" s="6">
        <v>32</v>
      </c>
      <c r="P12" s="6">
        <v>132</v>
      </c>
      <c r="Q12" s="6">
        <v>196</v>
      </c>
      <c r="R12" s="6">
        <v>18</v>
      </c>
      <c r="S12" s="6">
        <v>26</v>
      </c>
      <c r="T12" s="6">
        <v>27</v>
      </c>
      <c r="U12" s="6">
        <v>125</v>
      </c>
      <c r="V12" s="6">
        <v>91</v>
      </c>
      <c r="W12" s="6" t="s">
        <v>3559</v>
      </c>
      <c r="X12" s="6" t="s">
        <v>3567</v>
      </c>
      <c r="Y12" s="6" t="s">
        <v>1451</v>
      </c>
      <c r="Z12" s="6" t="s">
        <v>3058</v>
      </c>
      <c r="AA12" s="6">
        <v>553.42290300000002</v>
      </c>
      <c r="AB12" s="6">
        <v>10</v>
      </c>
      <c r="AC12" s="6">
        <v>409</v>
      </c>
      <c r="AG12"/>
    </row>
    <row r="13" spans="1:33">
      <c r="A13" s="6">
        <v>146</v>
      </c>
      <c r="B13" s="6">
        <v>10117139</v>
      </c>
      <c r="C13" s="6" t="s">
        <v>3568</v>
      </c>
      <c r="D13" s="6" t="s">
        <v>71</v>
      </c>
      <c r="E13" s="6" t="s">
        <v>71</v>
      </c>
      <c r="F13" s="6" t="s">
        <v>18</v>
      </c>
      <c r="G13" s="6">
        <v>411</v>
      </c>
      <c r="H13" s="6">
        <v>47</v>
      </c>
      <c r="I13" s="6">
        <v>70</v>
      </c>
      <c r="J13" s="6">
        <v>41</v>
      </c>
      <c r="K13" s="6">
        <v>253</v>
      </c>
      <c r="L13" s="6">
        <v>220</v>
      </c>
      <c r="M13" s="6">
        <v>28</v>
      </c>
      <c r="N13" s="6">
        <v>38</v>
      </c>
      <c r="O13" s="6">
        <v>22</v>
      </c>
      <c r="P13" s="6">
        <v>132</v>
      </c>
      <c r="Q13" s="6">
        <v>191</v>
      </c>
      <c r="R13" s="6">
        <v>19</v>
      </c>
      <c r="S13" s="6">
        <v>32</v>
      </c>
      <c r="T13" s="6">
        <v>19</v>
      </c>
      <c r="U13" s="6">
        <v>121</v>
      </c>
      <c r="V13" s="6">
        <v>77</v>
      </c>
      <c r="W13" s="6" t="s">
        <v>3559</v>
      </c>
      <c r="X13" s="6" t="s">
        <v>3569</v>
      </c>
      <c r="Y13" s="6" t="s">
        <v>2471</v>
      </c>
      <c r="Z13" s="6" t="s">
        <v>3058</v>
      </c>
      <c r="AA13" s="6">
        <v>1093.5153989999999</v>
      </c>
      <c r="AB13" s="6">
        <v>10</v>
      </c>
      <c r="AC13" s="6">
        <v>411</v>
      </c>
      <c r="AG13"/>
    </row>
    <row r="14" spans="1:33">
      <c r="A14" s="6">
        <v>154</v>
      </c>
      <c r="B14" s="6">
        <v>110100010</v>
      </c>
      <c r="C14" s="6" t="s">
        <v>3570</v>
      </c>
      <c r="D14" s="6" t="s">
        <v>73</v>
      </c>
      <c r="E14" s="6" t="s">
        <v>216</v>
      </c>
      <c r="F14" s="6" t="s">
        <v>18</v>
      </c>
      <c r="G14" s="6">
        <v>645</v>
      </c>
      <c r="H14" s="6">
        <v>92</v>
      </c>
      <c r="I14" s="6">
        <v>95</v>
      </c>
      <c r="J14" s="6">
        <v>43</v>
      </c>
      <c r="K14" s="6">
        <v>415</v>
      </c>
      <c r="L14" s="6">
        <v>325</v>
      </c>
      <c r="M14" s="6">
        <v>45</v>
      </c>
      <c r="N14" s="6">
        <v>44</v>
      </c>
      <c r="O14" s="6">
        <v>21</v>
      </c>
      <c r="P14" s="6">
        <v>215</v>
      </c>
      <c r="Q14" s="6">
        <v>320</v>
      </c>
      <c r="R14" s="6">
        <v>47</v>
      </c>
      <c r="S14" s="6">
        <v>51</v>
      </c>
      <c r="T14" s="6">
        <v>22</v>
      </c>
      <c r="U14" s="6">
        <v>200</v>
      </c>
      <c r="V14" s="6">
        <v>119</v>
      </c>
      <c r="W14" s="6" t="s">
        <v>3546</v>
      </c>
      <c r="X14" s="6" t="s">
        <v>3571</v>
      </c>
      <c r="Y14" s="6" t="s">
        <v>216</v>
      </c>
      <c r="Z14" s="6" t="s">
        <v>3058</v>
      </c>
      <c r="AA14" s="6">
        <v>11.308555</v>
      </c>
      <c r="AB14" s="6">
        <v>8</v>
      </c>
      <c r="AC14" s="6">
        <v>645</v>
      </c>
      <c r="AG14"/>
    </row>
    <row r="15" spans="1:33">
      <c r="A15" s="6">
        <v>155</v>
      </c>
      <c r="B15" s="6">
        <v>110100030</v>
      </c>
      <c r="C15" s="6" t="s">
        <v>3572</v>
      </c>
      <c r="D15" s="6" t="s">
        <v>73</v>
      </c>
      <c r="E15" s="6" t="s">
        <v>216</v>
      </c>
      <c r="F15" s="6" t="s">
        <v>18</v>
      </c>
      <c r="G15" s="6">
        <v>248</v>
      </c>
      <c r="H15" s="6">
        <v>25</v>
      </c>
      <c r="I15" s="6">
        <v>49</v>
      </c>
      <c r="J15" s="6">
        <v>33</v>
      </c>
      <c r="K15" s="6">
        <v>141</v>
      </c>
      <c r="L15" s="6">
        <v>139</v>
      </c>
      <c r="M15" s="6">
        <v>17</v>
      </c>
      <c r="N15" s="6">
        <v>28</v>
      </c>
      <c r="O15" s="6">
        <v>18</v>
      </c>
      <c r="P15" s="6">
        <v>76</v>
      </c>
      <c r="Q15" s="6">
        <v>109</v>
      </c>
      <c r="R15" s="6">
        <v>8</v>
      </c>
      <c r="S15" s="6">
        <v>21</v>
      </c>
      <c r="T15" s="6">
        <v>15</v>
      </c>
      <c r="U15" s="6">
        <v>65</v>
      </c>
      <c r="V15" s="6">
        <v>50</v>
      </c>
      <c r="W15" s="6" t="s">
        <v>3546</v>
      </c>
      <c r="X15" s="6" t="s">
        <v>3573</v>
      </c>
      <c r="Y15" s="6" t="s">
        <v>22</v>
      </c>
      <c r="Z15" s="6" t="s">
        <v>3058</v>
      </c>
      <c r="AA15" s="6">
        <v>7.9738519999999999</v>
      </c>
      <c r="AB15" s="6">
        <v>8</v>
      </c>
      <c r="AC15" s="6">
        <v>248</v>
      </c>
      <c r="AG15"/>
    </row>
    <row r="16" spans="1:33">
      <c r="A16" s="6">
        <v>156</v>
      </c>
      <c r="B16" s="6">
        <v>110100040</v>
      </c>
      <c r="C16" s="6" t="s">
        <v>3574</v>
      </c>
      <c r="D16" s="6" t="s">
        <v>73</v>
      </c>
      <c r="E16" s="6" t="s">
        <v>216</v>
      </c>
      <c r="F16" s="6" t="s">
        <v>18</v>
      </c>
      <c r="G16" s="6">
        <v>437</v>
      </c>
      <c r="H16" s="6">
        <v>49</v>
      </c>
      <c r="I16" s="6">
        <v>85</v>
      </c>
      <c r="J16" s="6">
        <v>61</v>
      </c>
      <c r="K16" s="6">
        <v>242</v>
      </c>
      <c r="L16" s="6">
        <v>206</v>
      </c>
      <c r="M16" s="6">
        <v>23</v>
      </c>
      <c r="N16" s="6">
        <v>34</v>
      </c>
      <c r="O16" s="6">
        <v>33</v>
      </c>
      <c r="P16" s="6">
        <v>116</v>
      </c>
      <c r="Q16" s="6">
        <v>231</v>
      </c>
      <c r="R16" s="6">
        <v>26</v>
      </c>
      <c r="S16" s="6">
        <v>51</v>
      </c>
      <c r="T16" s="6">
        <v>28</v>
      </c>
      <c r="U16" s="6">
        <v>126</v>
      </c>
      <c r="V16" s="6">
        <v>96</v>
      </c>
      <c r="W16" s="6" t="s">
        <v>3546</v>
      </c>
      <c r="X16" s="6" t="s">
        <v>3575</v>
      </c>
      <c r="Y16" s="6" t="s">
        <v>22</v>
      </c>
      <c r="Z16" s="6" t="s">
        <v>3058</v>
      </c>
      <c r="AA16" s="6">
        <v>21.229870999999999</v>
      </c>
      <c r="AB16" s="6">
        <v>8</v>
      </c>
      <c r="AC16" s="6">
        <v>437</v>
      </c>
      <c r="AG16"/>
    </row>
    <row r="17" spans="1:33">
      <c r="A17" s="6">
        <v>157</v>
      </c>
      <c r="B17" s="6">
        <v>110100050</v>
      </c>
      <c r="C17" s="6" t="s">
        <v>3576</v>
      </c>
      <c r="D17" s="6" t="s">
        <v>73</v>
      </c>
      <c r="E17" s="6" t="s">
        <v>216</v>
      </c>
      <c r="F17" s="6" t="s">
        <v>18</v>
      </c>
      <c r="G17" s="6">
        <v>207</v>
      </c>
      <c r="H17" s="6">
        <v>26</v>
      </c>
      <c r="I17" s="6">
        <v>34</v>
      </c>
      <c r="J17" s="6">
        <v>32</v>
      </c>
      <c r="K17" s="6">
        <v>115</v>
      </c>
      <c r="L17" s="6">
        <v>111</v>
      </c>
      <c r="M17" s="6">
        <v>12</v>
      </c>
      <c r="N17" s="6">
        <v>20</v>
      </c>
      <c r="O17" s="6">
        <v>16</v>
      </c>
      <c r="P17" s="6">
        <v>63</v>
      </c>
      <c r="Q17" s="6">
        <v>96</v>
      </c>
      <c r="R17" s="6">
        <v>14</v>
      </c>
      <c r="S17" s="6">
        <v>14</v>
      </c>
      <c r="T17" s="6">
        <v>16</v>
      </c>
      <c r="U17" s="6">
        <v>52</v>
      </c>
      <c r="V17" s="6">
        <v>45</v>
      </c>
      <c r="W17" s="6" t="s">
        <v>3546</v>
      </c>
      <c r="X17" s="6" t="s">
        <v>3577</v>
      </c>
      <c r="Y17" s="6" t="s">
        <v>22</v>
      </c>
      <c r="Z17" s="6" t="s">
        <v>3058</v>
      </c>
      <c r="AA17" s="6">
        <v>7.2920930000000004</v>
      </c>
      <c r="AB17" s="6">
        <v>8</v>
      </c>
      <c r="AC17" s="6">
        <v>207</v>
      </c>
      <c r="AG17"/>
    </row>
    <row r="18" spans="1:33">
      <c r="A18" s="6">
        <v>158</v>
      </c>
      <c r="B18" s="6">
        <v>10600080</v>
      </c>
      <c r="C18" s="6" t="s">
        <v>3578</v>
      </c>
      <c r="D18" s="6" t="s">
        <v>71</v>
      </c>
      <c r="E18" s="6" t="s">
        <v>205</v>
      </c>
      <c r="F18" s="6" t="s">
        <v>18</v>
      </c>
      <c r="G18" s="6">
        <v>275</v>
      </c>
      <c r="H18" s="6">
        <v>25</v>
      </c>
      <c r="I18" s="6">
        <v>30</v>
      </c>
      <c r="J18" s="6">
        <v>28</v>
      </c>
      <c r="K18" s="6">
        <v>192</v>
      </c>
      <c r="L18" s="6">
        <v>150</v>
      </c>
      <c r="M18" s="6">
        <v>17</v>
      </c>
      <c r="N18" s="6">
        <v>17</v>
      </c>
      <c r="O18" s="6">
        <v>14</v>
      </c>
      <c r="P18" s="6">
        <v>102</v>
      </c>
      <c r="Q18" s="6">
        <v>125</v>
      </c>
      <c r="R18" s="6">
        <v>8</v>
      </c>
      <c r="S18" s="6">
        <v>13</v>
      </c>
      <c r="T18" s="6">
        <v>14</v>
      </c>
      <c r="U18" s="6">
        <v>90</v>
      </c>
      <c r="V18" s="6">
        <v>68</v>
      </c>
      <c r="W18" s="6" t="s">
        <v>3546</v>
      </c>
      <c r="X18" s="6" t="s">
        <v>3579</v>
      </c>
      <c r="Y18" s="6" t="s">
        <v>205</v>
      </c>
      <c r="Z18" s="6" t="s">
        <v>3058</v>
      </c>
      <c r="AA18" s="6">
        <v>66.101382000000001</v>
      </c>
      <c r="AB18" s="6">
        <v>9</v>
      </c>
      <c r="AC18" s="6">
        <v>275</v>
      </c>
      <c r="AG18"/>
    </row>
    <row r="19" spans="1:33">
      <c r="A19" s="6">
        <v>159</v>
      </c>
      <c r="B19" s="6">
        <v>10600150</v>
      </c>
      <c r="C19" s="6" t="s">
        <v>3580</v>
      </c>
      <c r="D19" s="6" t="s">
        <v>71</v>
      </c>
      <c r="E19" s="6" t="s">
        <v>205</v>
      </c>
      <c r="F19" s="6" t="s">
        <v>18</v>
      </c>
      <c r="G19" s="6">
        <v>465</v>
      </c>
      <c r="H19" s="6">
        <v>41</v>
      </c>
      <c r="I19" s="6">
        <v>56</v>
      </c>
      <c r="J19" s="6">
        <v>73</v>
      </c>
      <c r="K19" s="6">
        <v>295</v>
      </c>
      <c r="L19" s="6">
        <v>241</v>
      </c>
      <c r="M19" s="6">
        <v>26</v>
      </c>
      <c r="N19" s="6">
        <v>26</v>
      </c>
      <c r="O19" s="6">
        <v>34</v>
      </c>
      <c r="P19" s="6">
        <v>155</v>
      </c>
      <c r="Q19" s="6">
        <v>224</v>
      </c>
      <c r="R19" s="6">
        <v>15</v>
      </c>
      <c r="S19" s="6">
        <v>30</v>
      </c>
      <c r="T19" s="6">
        <v>39</v>
      </c>
      <c r="U19" s="6">
        <v>140</v>
      </c>
      <c r="V19" s="6">
        <v>99</v>
      </c>
      <c r="W19" s="6" t="s">
        <v>3546</v>
      </c>
      <c r="X19" s="6" t="s">
        <v>3581</v>
      </c>
      <c r="Y19" s="6" t="s">
        <v>205</v>
      </c>
      <c r="Z19" s="6" t="s">
        <v>3058</v>
      </c>
      <c r="AA19" s="6">
        <v>67.273776999999995</v>
      </c>
      <c r="AB19" s="6">
        <v>9</v>
      </c>
      <c r="AC19" s="6">
        <v>465</v>
      </c>
      <c r="AG19"/>
    </row>
    <row r="20" spans="1:33">
      <c r="A20" s="6">
        <v>160</v>
      </c>
      <c r="B20" s="6">
        <v>10600160</v>
      </c>
      <c r="C20" s="6" t="s">
        <v>3582</v>
      </c>
      <c r="D20" s="6" t="s">
        <v>71</v>
      </c>
      <c r="E20" s="6" t="s">
        <v>205</v>
      </c>
      <c r="F20" s="6" t="s">
        <v>18</v>
      </c>
      <c r="G20" s="6">
        <v>572</v>
      </c>
      <c r="H20" s="6">
        <v>38</v>
      </c>
      <c r="I20" s="6">
        <v>81</v>
      </c>
      <c r="J20" s="6">
        <v>82</v>
      </c>
      <c r="K20" s="6">
        <v>371</v>
      </c>
      <c r="L20" s="6">
        <v>301</v>
      </c>
      <c r="M20" s="6">
        <v>17</v>
      </c>
      <c r="N20" s="6">
        <v>43</v>
      </c>
      <c r="O20" s="6">
        <v>46</v>
      </c>
      <c r="P20" s="6">
        <v>195</v>
      </c>
      <c r="Q20" s="6">
        <v>271</v>
      </c>
      <c r="R20" s="6">
        <v>21</v>
      </c>
      <c r="S20" s="6">
        <v>38</v>
      </c>
      <c r="T20" s="6">
        <v>36</v>
      </c>
      <c r="U20" s="6">
        <v>176</v>
      </c>
      <c r="V20" s="6">
        <v>125</v>
      </c>
      <c r="W20" s="6" t="s">
        <v>3546</v>
      </c>
      <c r="X20" s="6" t="s">
        <v>3583</v>
      </c>
      <c r="Y20" s="6" t="s">
        <v>205</v>
      </c>
      <c r="Z20" s="6" t="s">
        <v>3058</v>
      </c>
      <c r="AA20" s="6">
        <v>66.231587000000005</v>
      </c>
      <c r="AB20" s="6">
        <v>9</v>
      </c>
      <c r="AC20" s="6">
        <v>572</v>
      </c>
      <c r="AG20"/>
    </row>
    <row r="21" spans="1:33">
      <c r="A21" s="6">
        <v>171</v>
      </c>
      <c r="B21" s="6">
        <v>90500020</v>
      </c>
      <c r="C21" s="6" t="s">
        <v>3584</v>
      </c>
      <c r="D21" s="6" t="s">
        <v>48</v>
      </c>
      <c r="E21" s="6" t="s">
        <v>80</v>
      </c>
      <c r="F21" s="6" t="s">
        <v>18</v>
      </c>
      <c r="G21" s="6">
        <v>711</v>
      </c>
      <c r="H21" s="6">
        <v>110</v>
      </c>
      <c r="I21" s="6">
        <v>157</v>
      </c>
      <c r="J21" s="6">
        <v>61</v>
      </c>
      <c r="K21" s="6">
        <v>383</v>
      </c>
      <c r="L21" s="6">
        <v>343</v>
      </c>
      <c r="M21" s="6">
        <v>53</v>
      </c>
      <c r="N21" s="6">
        <v>70</v>
      </c>
      <c r="O21" s="6">
        <v>32</v>
      </c>
      <c r="P21" s="6">
        <v>188</v>
      </c>
      <c r="Q21" s="6">
        <v>368</v>
      </c>
      <c r="R21" s="6">
        <v>57</v>
      </c>
      <c r="S21" s="6">
        <v>87</v>
      </c>
      <c r="T21" s="6">
        <v>29</v>
      </c>
      <c r="U21" s="6">
        <v>195</v>
      </c>
      <c r="V21" s="6">
        <v>156</v>
      </c>
      <c r="W21" s="6" t="s">
        <v>3546</v>
      </c>
      <c r="X21" s="6" t="s">
        <v>3585</v>
      </c>
      <c r="Y21" s="6" t="s">
        <v>3470</v>
      </c>
      <c r="Z21" s="6" t="s">
        <v>3060</v>
      </c>
      <c r="AA21" s="6">
        <v>6.1841710000000001</v>
      </c>
      <c r="AB21" s="6">
        <v>7</v>
      </c>
      <c r="AC21" s="6">
        <v>711</v>
      </c>
      <c r="AG21"/>
    </row>
    <row r="22" spans="1:33">
      <c r="A22" s="6">
        <v>172</v>
      </c>
      <c r="B22" s="6">
        <v>90500040</v>
      </c>
      <c r="C22" s="6" t="s">
        <v>3586</v>
      </c>
      <c r="D22" s="6" t="s">
        <v>48</v>
      </c>
      <c r="E22" s="6" t="s">
        <v>80</v>
      </c>
      <c r="F22" s="6" t="s">
        <v>18</v>
      </c>
      <c r="G22" s="6">
        <v>655</v>
      </c>
      <c r="H22" s="6">
        <v>95</v>
      </c>
      <c r="I22" s="6">
        <v>126</v>
      </c>
      <c r="J22" s="6">
        <v>77</v>
      </c>
      <c r="K22" s="6">
        <v>357</v>
      </c>
      <c r="L22" s="6">
        <v>358</v>
      </c>
      <c r="M22" s="6">
        <v>53</v>
      </c>
      <c r="N22" s="6">
        <v>77</v>
      </c>
      <c r="O22" s="6">
        <v>38</v>
      </c>
      <c r="P22" s="6">
        <v>190</v>
      </c>
      <c r="Q22" s="6">
        <v>297</v>
      </c>
      <c r="R22" s="6">
        <v>42</v>
      </c>
      <c r="S22" s="6">
        <v>49</v>
      </c>
      <c r="T22" s="6">
        <v>39</v>
      </c>
      <c r="U22" s="6">
        <v>167</v>
      </c>
      <c r="V22" s="6">
        <v>144</v>
      </c>
      <c r="W22" s="6" t="s">
        <v>3546</v>
      </c>
      <c r="X22" s="6" t="s">
        <v>3587</v>
      </c>
      <c r="Y22" s="6" t="s">
        <v>3470</v>
      </c>
      <c r="Z22" s="6" t="s">
        <v>3060</v>
      </c>
      <c r="AA22" s="6">
        <v>5.2405739999999996</v>
      </c>
      <c r="AB22" s="6">
        <v>7</v>
      </c>
      <c r="AC22" s="6">
        <v>655</v>
      </c>
      <c r="AG22"/>
    </row>
    <row r="23" spans="1:33">
      <c r="A23" s="6">
        <v>173</v>
      </c>
      <c r="B23" s="6">
        <v>90100030</v>
      </c>
      <c r="C23" s="6" t="s">
        <v>3588</v>
      </c>
      <c r="D23" s="6" t="s">
        <v>48</v>
      </c>
      <c r="E23" s="6" t="s">
        <v>77</v>
      </c>
      <c r="F23" s="6" t="s">
        <v>18</v>
      </c>
      <c r="G23" s="6">
        <v>335</v>
      </c>
      <c r="H23" s="6">
        <v>49</v>
      </c>
      <c r="I23" s="6">
        <v>53</v>
      </c>
      <c r="J23" s="6">
        <v>52</v>
      </c>
      <c r="K23" s="6">
        <v>181</v>
      </c>
      <c r="L23" s="6">
        <v>185</v>
      </c>
      <c r="M23" s="6">
        <v>25</v>
      </c>
      <c r="N23" s="6">
        <v>29</v>
      </c>
      <c r="O23" s="6">
        <v>27</v>
      </c>
      <c r="P23" s="6">
        <v>104</v>
      </c>
      <c r="Q23" s="6">
        <v>150</v>
      </c>
      <c r="R23" s="6">
        <v>24</v>
      </c>
      <c r="S23" s="6">
        <v>24</v>
      </c>
      <c r="T23" s="6">
        <v>25</v>
      </c>
      <c r="U23" s="6">
        <v>77</v>
      </c>
      <c r="V23" s="6">
        <v>67</v>
      </c>
      <c r="W23" s="6" t="s">
        <v>3546</v>
      </c>
      <c r="X23" s="6" t="s">
        <v>3589</v>
      </c>
      <c r="Y23" s="6" t="s">
        <v>3467</v>
      </c>
      <c r="Z23" s="6" t="s">
        <v>3060</v>
      </c>
      <c r="AA23" s="6">
        <v>80.410498000000004</v>
      </c>
      <c r="AB23" s="6">
        <v>7</v>
      </c>
      <c r="AC23" s="6">
        <v>335</v>
      </c>
      <c r="AG23"/>
    </row>
    <row r="24" spans="1:33">
      <c r="A24" s="6">
        <v>176</v>
      </c>
      <c r="B24" s="6">
        <v>90100020</v>
      </c>
      <c r="C24" s="6" t="s">
        <v>3588</v>
      </c>
      <c r="D24" s="6" t="s">
        <v>48</v>
      </c>
      <c r="E24" s="6" t="s">
        <v>77</v>
      </c>
      <c r="F24" s="6" t="s">
        <v>18</v>
      </c>
      <c r="G24" s="6">
        <v>614</v>
      </c>
      <c r="H24" s="6">
        <v>80</v>
      </c>
      <c r="I24" s="6">
        <v>100</v>
      </c>
      <c r="J24" s="6">
        <v>93</v>
      </c>
      <c r="K24" s="6">
        <v>341</v>
      </c>
      <c r="L24" s="6">
        <v>360</v>
      </c>
      <c r="M24" s="6">
        <v>52</v>
      </c>
      <c r="N24" s="6">
        <v>66</v>
      </c>
      <c r="O24" s="6">
        <v>52</v>
      </c>
      <c r="P24" s="6">
        <v>190</v>
      </c>
      <c r="Q24" s="6">
        <v>254</v>
      </c>
      <c r="R24" s="6">
        <v>28</v>
      </c>
      <c r="S24" s="6">
        <v>34</v>
      </c>
      <c r="T24" s="6">
        <v>41</v>
      </c>
      <c r="U24" s="6">
        <v>151</v>
      </c>
      <c r="V24" s="6">
        <v>119</v>
      </c>
      <c r="W24" s="6" t="s">
        <v>3546</v>
      </c>
      <c r="X24" s="6" t="s">
        <v>3590</v>
      </c>
      <c r="Y24" s="6" t="s">
        <v>3458</v>
      </c>
      <c r="Z24" s="6" t="s">
        <v>3060</v>
      </c>
      <c r="AA24" s="6">
        <v>82.099068000000003</v>
      </c>
      <c r="AB24" s="6">
        <v>7</v>
      </c>
      <c r="AC24" s="6">
        <v>614</v>
      </c>
      <c r="AG24"/>
    </row>
    <row r="25" spans="1:33">
      <c r="A25" s="6">
        <v>508</v>
      </c>
      <c r="B25" s="6">
        <v>90500010</v>
      </c>
      <c r="C25" s="6" t="s">
        <v>3591</v>
      </c>
      <c r="D25" s="6" t="s">
        <v>48</v>
      </c>
      <c r="E25" s="6" t="s">
        <v>80</v>
      </c>
      <c r="F25" s="6" t="s">
        <v>18</v>
      </c>
      <c r="G25" s="6">
        <v>714</v>
      </c>
      <c r="H25" s="6">
        <v>102</v>
      </c>
      <c r="I25" s="6">
        <v>157</v>
      </c>
      <c r="J25" s="6">
        <v>78</v>
      </c>
      <c r="K25" s="6">
        <v>377</v>
      </c>
      <c r="L25" s="6">
        <v>388</v>
      </c>
      <c r="M25" s="6">
        <v>49</v>
      </c>
      <c r="N25" s="6">
        <v>86</v>
      </c>
      <c r="O25" s="6">
        <v>49</v>
      </c>
      <c r="P25" s="6">
        <v>204</v>
      </c>
      <c r="Q25" s="6">
        <v>326</v>
      </c>
      <c r="R25" s="6">
        <v>53</v>
      </c>
      <c r="S25" s="6">
        <v>71</v>
      </c>
      <c r="T25" s="6">
        <v>29</v>
      </c>
      <c r="U25" s="6">
        <v>173</v>
      </c>
      <c r="V25" s="6">
        <v>157</v>
      </c>
      <c r="W25" s="6" t="s">
        <v>3546</v>
      </c>
      <c r="X25" s="6" t="s">
        <v>3592</v>
      </c>
      <c r="Y25" s="6" t="s">
        <v>2448</v>
      </c>
      <c r="Z25" s="6" t="s">
        <v>3060</v>
      </c>
      <c r="AA25" s="6">
        <v>24.461787000000001</v>
      </c>
      <c r="AB25" s="6">
        <v>7</v>
      </c>
      <c r="AC25" s="6">
        <v>714</v>
      </c>
      <c r="AG25"/>
    </row>
    <row r="26" spans="1:33">
      <c r="A26" s="6">
        <v>509</v>
      </c>
      <c r="B26" s="6">
        <v>90500050</v>
      </c>
      <c r="C26" s="6" t="s">
        <v>3593</v>
      </c>
      <c r="D26" s="6" t="s">
        <v>48</v>
      </c>
      <c r="E26" s="6" t="s">
        <v>80</v>
      </c>
      <c r="F26" s="6" t="s">
        <v>18</v>
      </c>
      <c r="G26" s="6">
        <v>393</v>
      </c>
      <c r="H26" s="6">
        <v>65</v>
      </c>
      <c r="I26" s="6">
        <v>51</v>
      </c>
      <c r="J26" s="6">
        <v>40</v>
      </c>
      <c r="K26" s="6">
        <v>237</v>
      </c>
      <c r="L26" s="6">
        <v>198</v>
      </c>
      <c r="M26" s="6">
        <v>35</v>
      </c>
      <c r="N26" s="6">
        <v>24</v>
      </c>
      <c r="O26" s="6">
        <v>20</v>
      </c>
      <c r="P26" s="6">
        <v>119</v>
      </c>
      <c r="Q26" s="6">
        <v>195</v>
      </c>
      <c r="R26" s="6">
        <v>30</v>
      </c>
      <c r="S26" s="6">
        <v>27</v>
      </c>
      <c r="T26" s="6">
        <v>20</v>
      </c>
      <c r="U26" s="6">
        <v>118</v>
      </c>
      <c r="V26" s="6">
        <v>94</v>
      </c>
      <c r="W26" s="6" t="s">
        <v>3546</v>
      </c>
      <c r="X26" s="6" t="s">
        <v>3594</v>
      </c>
      <c r="Y26" s="6" t="s">
        <v>2448</v>
      </c>
      <c r="Z26" s="6" t="s">
        <v>3060</v>
      </c>
      <c r="AA26" s="6">
        <v>4.1200929999999998</v>
      </c>
      <c r="AB26" s="6">
        <v>7</v>
      </c>
      <c r="AC26" s="6">
        <v>393</v>
      </c>
      <c r="AG26"/>
    </row>
    <row r="27" spans="1:33">
      <c r="A27" s="6">
        <v>510</v>
      </c>
      <c r="B27" s="6">
        <v>90500030</v>
      </c>
      <c r="C27" s="6" t="s">
        <v>3595</v>
      </c>
      <c r="D27" s="6" t="s">
        <v>48</v>
      </c>
      <c r="E27" s="6" t="s">
        <v>80</v>
      </c>
      <c r="F27" s="6" t="s">
        <v>18</v>
      </c>
      <c r="G27" s="6">
        <v>496</v>
      </c>
      <c r="H27" s="6">
        <v>63</v>
      </c>
      <c r="I27" s="6">
        <v>120</v>
      </c>
      <c r="J27" s="6">
        <v>37</v>
      </c>
      <c r="K27" s="6">
        <v>276</v>
      </c>
      <c r="L27" s="6">
        <v>265</v>
      </c>
      <c r="M27" s="6">
        <v>37</v>
      </c>
      <c r="N27" s="6">
        <v>65</v>
      </c>
      <c r="O27" s="6">
        <v>20</v>
      </c>
      <c r="P27" s="6">
        <v>143</v>
      </c>
      <c r="Q27" s="6">
        <v>231</v>
      </c>
      <c r="R27" s="6">
        <v>26</v>
      </c>
      <c r="S27" s="6">
        <v>55</v>
      </c>
      <c r="T27" s="6">
        <v>17</v>
      </c>
      <c r="U27" s="6">
        <v>133</v>
      </c>
      <c r="V27" s="6">
        <v>117</v>
      </c>
      <c r="W27" s="6" t="s">
        <v>3546</v>
      </c>
      <c r="X27" s="6" t="s">
        <v>3596</v>
      </c>
      <c r="Y27" s="6" t="s">
        <v>3482</v>
      </c>
      <c r="Z27" s="6" t="s">
        <v>3060</v>
      </c>
      <c r="AA27" s="6">
        <v>32.461080000000003</v>
      </c>
      <c r="AB27" s="6">
        <v>7</v>
      </c>
      <c r="AC27" s="6">
        <v>496</v>
      </c>
      <c r="AG27"/>
    </row>
    <row r="28" spans="1:33">
      <c r="A28" s="6">
        <v>917</v>
      </c>
      <c r="B28" s="6">
        <v>10714069</v>
      </c>
      <c r="C28" s="6" t="s">
        <v>3597</v>
      </c>
      <c r="D28" s="6" t="s">
        <v>71</v>
      </c>
      <c r="E28" s="6" t="s">
        <v>206</v>
      </c>
      <c r="F28" s="6" t="s">
        <v>2589</v>
      </c>
      <c r="G28" s="6">
        <v>262</v>
      </c>
      <c r="H28" s="6">
        <v>27</v>
      </c>
      <c r="I28" s="6">
        <v>44</v>
      </c>
      <c r="J28" s="6">
        <v>30</v>
      </c>
      <c r="K28" s="6">
        <v>161</v>
      </c>
      <c r="L28" s="6">
        <v>144</v>
      </c>
      <c r="M28" s="6">
        <v>13</v>
      </c>
      <c r="N28" s="6">
        <v>22</v>
      </c>
      <c r="O28" s="6">
        <v>16</v>
      </c>
      <c r="P28" s="6">
        <v>93</v>
      </c>
      <c r="Q28" s="6">
        <v>118</v>
      </c>
      <c r="R28" s="6">
        <v>14</v>
      </c>
      <c r="S28" s="6">
        <v>22</v>
      </c>
      <c r="T28" s="6">
        <v>14</v>
      </c>
      <c r="U28" s="6">
        <v>68</v>
      </c>
      <c r="V28" s="6">
        <v>54</v>
      </c>
      <c r="W28" s="6" t="s">
        <v>3598</v>
      </c>
      <c r="X28" s="6" t="s">
        <v>3599</v>
      </c>
      <c r="Y28" s="6" t="s">
        <v>3488</v>
      </c>
      <c r="Z28" s="6" t="s">
        <v>3058</v>
      </c>
      <c r="AA28" s="6">
        <v>533.42415500000004</v>
      </c>
      <c r="AB28" s="6">
        <v>10</v>
      </c>
      <c r="AC28" s="6">
        <v>262</v>
      </c>
      <c r="AG28"/>
    </row>
    <row r="29" spans="1:33">
      <c r="A29" s="6">
        <v>918</v>
      </c>
      <c r="B29" s="6">
        <v>10717059</v>
      </c>
      <c r="C29" s="6" t="s">
        <v>2567</v>
      </c>
      <c r="D29" s="6" t="s">
        <v>71</v>
      </c>
      <c r="E29" s="6" t="s">
        <v>206</v>
      </c>
      <c r="F29" s="6" t="s">
        <v>18</v>
      </c>
      <c r="G29" s="6">
        <v>236</v>
      </c>
      <c r="H29" s="6">
        <v>22</v>
      </c>
      <c r="I29" s="6">
        <v>42</v>
      </c>
      <c r="J29" s="6">
        <v>26</v>
      </c>
      <c r="K29" s="6">
        <v>146</v>
      </c>
      <c r="L29" s="6">
        <v>117</v>
      </c>
      <c r="M29" s="6">
        <v>12</v>
      </c>
      <c r="N29" s="6">
        <v>25</v>
      </c>
      <c r="O29" s="6">
        <v>7</v>
      </c>
      <c r="P29" s="6">
        <v>73</v>
      </c>
      <c r="Q29" s="6">
        <v>119</v>
      </c>
      <c r="R29" s="6">
        <v>10</v>
      </c>
      <c r="S29" s="6">
        <v>17</v>
      </c>
      <c r="T29" s="6">
        <v>19</v>
      </c>
      <c r="U29" s="6">
        <v>73</v>
      </c>
      <c r="V29" s="6">
        <v>41</v>
      </c>
      <c r="W29" s="6" t="s">
        <v>3559</v>
      </c>
      <c r="X29" s="6" t="s">
        <v>3600</v>
      </c>
      <c r="Y29" s="6" t="s">
        <v>3488</v>
      </c>
      <c r="Z29" s="6" t="s">
        <v>3058</v>
      </c>
      <c r="AA29" s="6">
        <v>204.38430399999999</v>
      </c>
      <c r="AB29" s="6">
        <v>10</v>
      </c>
      <c r="AC29" s="6">
        <v>236</v>
      </c>
      <c r="AG29"/>
    </row>
    <row r="30" spans="1:33">
      <c r="A30" s="6">
        <v>919</v>
      </c>
      <c r="B30" s="6">
        <v>10711008</v>
      </c>
      <c r="C30" s="6" t="s">
        <v>473</v>
      </c>
      <c r="D30" s="6" t="s">
        <v>71</v>
      </c>
      <c r="E30" s="6" t="s">
        <v>206</v>
      </c>
      <c r="F30" s="6" t="s">
        <v>3601</v>
      </c>
      <c r="G30" s="6">
        <v>257</v>
      </c>
      <c r="H30" s="6">
        <v>24</v>
      </c>
      <c r="I30" s="6">
        <v>33</v>
      </c>
      <c r="J30" s="6">
        <v>42</v>
      </c>
      <c r="K30" s="6">
        <v>158</v>
      </c>
      <c r="L30" s="6">
        <v>124</v>
      </c>
      <c r="M30" s="6">
        <v>12</v>
      </c>
      <c r="N30" s="6">
        <v>18</v>
      </c>
      <c r="O30" s="6">
        <v>17</v>
      </c>
      <c r="P30" s="6">
        <v>77</v>
      </c>
      <c r="Q30" s="6">
        <v>133</v>
      </c>
      <c r="R30" s="6">
        <v>12</v>
      </c>
      <c r="S30" s="6">
        <v>15</v>
      </c>
      <c r="T30" s="6">
        <v>25</v>
      </c>
      <c r="U30" s="6">
        <v>81</v>
      </c>
      <c r="V30" s="6">
        <v>56</v>
      </c>
      <c r="W30" s="6" t="s">
        <v>3598</v>
      </c>
      <c r="X30" s="6" t="s">
        <v>3602</v>
      </c>
      <c r="Y30" s="6" t="s">
        <v>3488</v>
      </c>
      <c r="Z30" s="6" t="s">
        <v>3058</v>
      </c>
      <c r="AA30" s="6">
        <v>97.335702999999995</v>
      </c>
      <c r="AB30" s="6">
        <v>10</v>
      </c>
      <c r="AC30" s="6">
        <v>257</v>
      </c>
      <c r="AG30"/>
    </row>
    <row r="31" spans="1:33">
      <c r="A31" s="6">
        <v>920</v>
      </c>
      <c r="B31" s="6">
        <v>10711168</v>
      </c>
      <c r="C31" s="6" t="s">
        <v>3603</v>
      </c>
      <c r="D31" s="6" t="s">
        <v>71</v>
      </c>
      <c r="E31" s="6" t="s">
        <v>206</v>
      </c>
      <c r="F31" s="6" t="s">
        <v>3601</v>
      </c>
      <c r="G31" s="6">
        <v>783</v>
      </c>
      <c r="H31" s="6">
        <v>114</v>
      </c>
      <c r="I31" s="6">
        <v>139</v>
      </c>
      <c r="J31" s="6">
        <v>110</v>
      </c>
      <c r="K31" s="6">
        <v>420</v>
      </c>
      <c r="L31" s="6">
        <v>381</v>
      </c>
      <c r="M31" s="6">
        <v>53</v>
      </c>
      <c r="N31" s="6">
        <v>59</v>
      </c>
      <c r="O31" s="6">
        <v>57</v>
      </c>
      <c r="P31" s="6">
        <v>212</v>
      </c>
      <c r="Q31" s="6">
        <v>402</v>
      </c>
      <c r="R31" s="6">
        <v>61</v>
      </c>
      <c r="S31" s="6">
        <v>80</v>
      </c>
      <c r="T31" s="6">
        <v>53</v>
      </c>
      <c r="U31" s="6">
        <v>208</v>
      </c>
      <c r="V31" s="6">
        <v>144</v>
      </c>
      <c r="W31" s="6" t="s">
        <v>3598</v>
      </c>
      <c r="X31" s="6" t="s">
        <v>3604</v>
      </c>
      <c r="Y31" s="6" t="s">
        <v>3488</v>
      </c>
      <c r="Z31" s="6" t="s">
        <v>3058</v>
      </c>
      <c r="AA31" s="6">
        <v>2555.8630189999999</v>
      </c>
      <c r="AB31" s="6">
        <v>10</v>
      </c>
      <c r="AC31" s="6">
        <v>783</v>
      </c>
      <c r="AG31"/>
    </row>
    <row r="32" spans="1:33">
      <c r="A32" s="6">
        <v>921</v>
      </c>
      <c r="B32" s="6">
        <v>10717069</v>
      </c>
      <c r="C32" s="6" t="s">
        <v>3605</v>
      </c>
      <c r="D32" s="6" t="s">
        <v>71</v>
      </c>
      <c r="E32" s="6" t="s">
        <v>206</v>
      </c>
      <c r="F32" s="6" t="s">
        <v>18</v>
      </c>
      <c r="G32" s="6">
        <v>327</v>
      </c>
      <c r="H32" s="6">
        <v>41</v>
      </c>
      <c r="I32" s="6">
        <v>57</v>
      </c>
      <c r="J32" s="6">
        <v>53</v>
      </c>
      <c r="K32" s="6">
        <v>176</v>
      </c>
      <c r="L32" s="6">
        <v>162</v>
      </c>
      <c r="M32" s="6">
        <v>20</v>
      </c>
      <c r="N32" s="6">
        <v>38</v>
      </c>
      <c r="O32" s="6">
        <v>27</v>
      </c>
      <c r="P32" s="6">
        <v>77</v>
      </c>
      <c r="Q32" s="6">
        <v>165</v>
      </c>
      <c r="R32" s="6">
        <v>21</v>
      </c>
      <c r="S32" s="6">
        <v>19</v>
      </c>
      <c r="T32" s="6">
        <v>26</v>
      </c>
      <c r="U32" s="6">
        <v>99</v>
      </c>
      <c r="V32" s="6">
        <v>60</v>
      </c>
      <c r="W32" s="6" t="s">
        <v>3559</v>
      </c>
      <c r="X32" s="6" t="s">
        <v>3606</v>
      </c>
      <c r="Y32" s="6" t="s">
        <v>3488</v>
      </c>
      <c r="Z32" s="6" t="s">
        <v>3058</v>
      </c>
      <c r="AA32" s="6">
        <v>2038.1547780000001</v>
      </c>
      <c r="AB32" s="6">
        <v>10</v>
      </c>
      <c r="AC32" s="6">
        <v>327</v>
      </c>
      <c r="AG32"/>
    </row>
    <row r="33" spans="1:33">
      <c r="A33" s="6">
        <v>922</v>
      </c>
      <c r="B33" s="6">
        <v>10200070</v>
      </c>
      <c r="C33" s="6" t="s">
        <v>3607</v>
      </c>
      <c r="D33" s="6" t="s">
        <v>71</v>
      </c>
      <c r="E33" s="6" t="s">
        <v>201</v>
      </c>
      <c r="F33" s="6" t="s">
        <v>18</v>
      </c>
      <c r="G33" s="6">
        <v>700</v>
      </c>
      <c r="H33" s="6">
        <v>104</v>
      </c>
      <c r="I33" s="6">
        <v>108</v>
      </c>
      <c r="J33" s="6">
        <v>71</v>
      </c>
      <c r="K33" s="6">
        <v>417</v>
      </c>
      <c r="L33" s="6">
        <v>372</v>
      </c>
      <c r="M33" s="6">
        <v>50</v>
      </c>
      <c r="N33" s="6">
        <v>58</v>
      </c>
      <c r="O33" s="6">
        <v>40</v>
      </c>
      <c r="P33" s="6">
        <v>224</v>
      </c>
      <c r="Q33" s="6">
        <v>328</v>
      </c>
      <c r="R33" s="6">
        <v>54</v>
      </c>
      <c r="S33" s="6">
        <v>50</v>
      </c>
      <c r="T33" s="6">
        <v>31</v>
      </c>
      <c r="U33" s="6">
        <v>193</v>
      </c>
      <c r="V33" s="6">
        <v>140</v>
      </c>
      <c r="W33" s="6" t="s">
        <v>3546</v>
      </c>
      <c r="X33" s="6" t="s">
        <v>3608</v>
      </c>
      <c r="Y33" s="6" t="s">
        <v>201</v>
      </c>
      <c r="Z33" s="6" t="s">
        <v>3058</v>
      </c>
      <c r="AA33" s="6">
        <v>6.0433009999999996</v>
      </c>
      <c r="AB33" s="6">
        <v>10</v>
      </c>
      <c r="AC33" s="6">
        <v>700</v>
      </c>
      <c r="AG33"/>
    </row>
    <row r="34" spans="1:33">
      <c r="A34" s="6">
        <v>923</v>
      </c>
      <c r="B34" s="6">
        <v>10200030</v>
      </c>
      <c r="C34" s="6" t="s">
        <v>3609</v>
      </c>
      <c r="D34" s="6" t="s">
        <v>71</v>
      </c>
      <c r="E34" s="6" t="s">
        <v>201</v>
      </c>
      <c r="F34" s="6" t="s">
        <v>18</v>
      </c>
      <c r="G34" s="6">
        <v>463</v>
      </c>
      <c r="H34" s="6">
        <v>48</v>
      </c>
      <c r="I34" s="6">
        <v>59</v>
      </c>
      <c r="J34" s="6">
        <v>66</v>
      </c>
      <c r="K34" s="6">
        <v>290</v>
      </c>
      <c r="L34" s="6">
        <v>234</v>
      </c>
      <c r="M34" s="6">
        <v>29</v>
      </c>
      <c r="N34" s="6">
        <v>24</v>
      </c>
      <c r="O34" s="6">
        <v>27</v>
      </c>
      <c r="P34" s="6">
        <v>154</v>
      </c>
      <c r="Q34" s="6">
        <v>229</v>
      </c>
      <c r="R34" s="6">
        <v>19</v>
      </c>
      <c r="S34" s="6">
        <v>35</v>
      </c>
      <c r="T34" s="6">
        <v>39</v>
      </c>
      <c r="U34" s="6">
        <v>136</v>
      </c>
      <c r="V34" s="6">
        <v>93</v>
      </c>
      <c r="W34" s="6" t="s">
        <v>3546</v>
      </c>
      <c r="X34" s="6" t="s">
        <v>3610</v>
      </c>
      <c r="Y34" s="6" t="s">
        <v>2485</v>
      </c>
      <c r="Z34" s="6" t="s">
        <v>3058</v>
      </c>
      <c r="AA34" s="6">
        <v>4.1054130000000004</v>
      </c>
      <c r="AB34" s="6">
        <v>10</v>
      </c>
      <c r="AC34" s="6">
        <v>463</v>
      </c>
      <c r="AG34"/>
    </row>
    <row r="35" spans="1:33">
      <c r="A35" s="6">
        <v>1094</v>
      </c>
      <c r="B35" s="6">
        <v>10400050</v>
      </c>
      <c r="C35" s="6" t="s">
        <v>3611</v>
      </c>
      <c r="D35" s="6" t="s">
        <v>71</v>
      </c>
      <c r="E35" s="6" t="s">
        <v>203</v>
      </c>
      <c r="F35" s="6" t="s">
        <v>18</v>
      </c>
      <c r="G35" s="6">
        <v>367</v>
      </c>
      <c r="H35" s="6">
        <v>61</v>
      </c>
      <c r="I35" s="6">
        <v>13</v>
      </c>
      <c r="J35" s="6">
        <v>20</v>
      </c>
      <c r="K35" s="6">
        <v>273</v>
      </c>
      <c r="L35" s="6">
        <v>201</v>
      </c>
      <c r="M35" s="6">
        <v>35</v>
      </c>
      <c r="N35" s="6">
        <v>9</v>
      </c>
      <c r="O35" s="6">
        <v>12</v>
      </c>
      <c r="P35" s="6">
        <v>145</v>
      </c>
      <c r="Q35" s="6">
        <v>166</v>
      </c>
      <c r="R35" s="6">
        <v>26</v>
      </c>
      <c r="S35" s="6">
        <v>4</v>
      </c>
      <c r="T35" s="6">
        <v>8</v>
      </c>
      <c r="U35" s="6">
        <v>128</v>
      </c>
      <c r="V35" s="6">
        <v>78</v>
      </c>
      <c r="W35" s="6" t="s">
        <v>3546</v>
      </c>
      <c r="X35" s="6" t="s">
        <v>3612</v>
      </c>
      <c r="Y35" s="6" t="s">
        <v>2660</v>
      </c>
      <c r="Z35" s="6" t="s">
        <v>3058</v>
      </c>
      <c r="AA35" s="6">
        <v>21.645942999999999</v>
      </c>
      <c r="AB35" s="6">
        <v>12</v>
      </c>
      <c r="AC35" s="6">
        <v>367</v>
      </c>
      <c r="AG35"/>
    </row>
    <row r="36" spans="1:33">
      <c r="A36" s="6">
        <v>1095</v>
      </c>
      <c r="B36" s="6">
        <v>10400010</v>
      </c>
      <c r="C36" s="6" t="s">
        <v>3613</v>
      </c>
      <c r="D36" s="6" t="s">
        <v>71</v>
      </c>
      <c r="E36" s="6" t="s">
        <v>203</v>
      </c>
      <c r="F36" s="6" t="s">
        <v>18</v>
      </c>
      <c r="G36" s="6">
        <v>352</v>
      </c>
      <c r="H36" s="6">
        <v>32</v>
      </c>
      <c r="I36" s="6">
        <v>46</v>
      </c>
      <c r="J36" s="6">
        <v>35</v>
      </c>
      <c r="K36" s="6">
        <v>239</v>
      </c>
      <c r="L36" s="6">
        <v>201</v>
      </c>
      <c r="M36" s="6">
        <v>16</v>
      </c>
      <c r="N36" s="6">
        <v>26</v>
      </c>
      <c r="O36" s="6">
        <v>18</v>
      </c>
      <c r="P36" s="6">
        <v>141</v>
      </c>
      <c r="Q36" s="6">
        <v>151</v>
      </c>
      <c r="R36" s="6">
        <v>16</v>
      </c>
      <c r="S36" s="6">
        <v>20</v>
      </c>
      <c r="T36" s="6">
        <v>17</v>
      </c>
      <c r="U36" s="6">
        <v>98</v>
      </c>
      <c r="V36" s="6">
        <v>69</v>
      </c>
      <c r="W36" s="6" t="s">
        <v>3546</v>
      </c>
      <c r="X36" s="6" t="s">
        <v>3614</v>
      </c>
      <c r="Y36" s="6" t="s">
        <v>203</v>
      </c>
      <c r="Z36" s="6" t="s">
        <v>3058</v>
      </c>
      <c r="AA36" s="6">
        <v>5.3556340000000002</v>
      </c>
      <c r="AB36" s="6">
        <v>12</v>
      </c>
      <c r="AC36" s="6">
        <v>352</v>
      </c>
      <c r="AG36"/>
    </row>
    <row r="37" spans="1:33">
      <c r="A37" s="6">
        <v>1096</v>
      </c>
      <c r="B37" s="6">
        <v>10500030</v>
      </c>
      <c r="C37" s="6" t="s">
        <v>3615</v>
      </c>
      <c r="D37" s="6" t="s">
        <v>71</v>
      </c>
      <c r="E37" s="6" t="s">
        <v>204</v>
      </c>
      <c r="F37" s="6" t="s">
        <v>18</v>
      </c>
      <c r="G37" s="6">
        <v>109</v>
      </c>
      <c r="H37" s="6">
        <v>6</v>
      </c>
      <c r="I37" s="6">
        <v>10</v>
      </c>
      <c r="J37" s="6">
        <v>20</v>
      </c>
      <c r="K37" s="6">
        <v>73</v>
      </c>
      <c r="L37" s="6">
        <v>58</v>
      </c>
      <c r="M37" s="6">
        <v>4</v>
      </c>
      <c r="N37" s="6">
        <v>5</v>
      </c>
      <c r="O37" s="6">
        <v>10</v>
      </c>
      <c r="P37" s="6">
        <v>39</v>
      </c>
      <c r="Q37" s="6">
        <v>51</v>
      </c>
      <c r="R37" s="6">
        <v>2</v>
      </c>
      <c r="S37" s="6">
        <v>5</v>
      </c>
      <c r="T37" s="6">
        <v>10</v>
      </c>
      <c r="U37" s="6">
        <v>34</v>
      </c>
      <c r="V37" s="6">
        <v>29</v>
      </c>
      <c r="W37" s="6" t="s">
        <v>3546</v>
      </c>
      <c r="X37" s="6" t="s">
        <v>3616</v>
      </c>
      <c r="Y37" s="6" t="s">
        <v>204</v>
      </c>
      <c r="Z37" s="6" t="s">
        <v>3058</v>
      </c>
      <c r="AA37" s="6">
        <v>56.040480000000002</v>
      </c>
      <c r="AB37" s="6">
        <v>11</v>
      </c>
      <c r="AC37" s="6">
        <v>109</v>
      </c>
      <c r="AG37"/>
    </row>
    <row r="38" spans="1:33">
      <c r="A38" s="6">
        <v>1097</v>
      </c>
      <c r="B38" s="6">
        <v>10500050</v>
      </c>
      <c r="C38" s="6" t="s">
        <v>3617</v>
      </c>
      <c r="D38" s="6" t="s">
        <v>71</v>
      </c>
      <c r="E38" s="6" t="s">
        <v>204</v>
      </c>
      <c r="F38" s="6" t="s">
        <v>18</v>
      </c>
      <c r="G38" s="6">
        <v>435</v>
      </c>
      <c r="H38" s="6">
        <v>44</v>
      </c>
      <c r="I38" s="6">
        <v>60</v>
      </c>
      <c r="J38" s="6">
        <v>70</v>
      </c>
      <c r="K38" s="6">
        <v>261</v>
      </c>
      <c r="L38" s="6">
        <v>221</v>
      </c>
      <c r="M38" s="6">
        <v>20</v>
      </c>
      <c r="N38" s="6">
        <v>29</v>
      </c>
      <c r="O38" s="6">
        <v>36</v>
      </c>
      <c r="P38" s="6">
        <v>136</v>
      </c>
      <c r="Q38" s="6">
        <v>214</v>
      </c>
      <c r="R38" s="6">
        <v>24</v>
      </c>
      <c r="S38" s="6">
        <v>31</v>
      </c>
      <c r="T38" s="6">
        <v>34</v>
      </c>
      <c r="U38" s="6">
        <v>125</v>
      </c>
      <c r="V38" s="6">
        <v>92</v>
      </c>
      <c r="W38" s="6" t="s">
        <v>3546</v>
      </c>
      <c r="X38" s="6" t="s">
        <v>3618</v>
      </c>
      <c r="Y38" s="6" t="s">
        <v>204</v>
      </c>
      <c r="Z38" s="6" t="s">
        <v>3058</v>
      </c>
      <c r="AA38" s="6">
        <v>129.195188</v>
      </c>
      <c r="AB38" s="6">
        <v>11</v>
      </c>
      <c r="AC38" s="6">
        <v>435</v>
      </c>
      <c r="AG38"/>
    </row>
    <row r="39" spans="1:33">
      <c r="A39" s="6">
        <v>1098</v>
      </c>
      <c r="B39" s="6">
        <v>10500070</v>
      </c>
      <c r="C39" s="6" t="s">
        <v>3619</v>
      </c>
      <c r="D39" s="6" t="s">
        <v>71</v>
      </c>
      <c r="E39" s="6" t="s">
        <v>204</v>
      </c>
      <c r="F39" s="6" t="s">
        <v>18</v>
      </c>
      <c r="G39" s="6">
        <v>802</v>
      </c>
      <c r="H39" s="6">
        <v>92</v>
      </c>
      <c r="I39" s="6">
        <v>143</v>
      </c>
      <c r="J39" s="6">
        <v>112</v>
      </c>
      <c r="K39" s="6">
        <v>455</v>
      </c>
      <c r="L39" s="6">
        <v>417</v>
      </c>
      <c r="M39" s="6">
        <v>41</v>
      </c>
      <c r="N39" s="6">
        <v>73</v>
      </c>
      <c r="O39" s="6">
        <v>64</v>
      </c>
      <c r="P39" s="6">
        <v>239</v>
      </c>
      <c r="Q39" s="6">
        <v>385</v>
      </c>
      <c r="R39" s="6">
        <v>51</v>
      </c>
      <c r="S39" s="6">
        <v>70</v>
      </c>
      <c r="T39" s="6">
        <v>48</v>
      </c>
      <c r="U39" s="6">
        <v>216</v>
      </c>
      <c r="V39" s="6">
        <v>155</v>
      </c>
      <c r="W39" s="6" t="s">
        <v>3546</v>
      </c>
      <c r="X39" s="6" t="s">
        <v>3620</v>
      </c>
      <c r="Y39" s="6" t="s">
        <v>204</v>
      </c>
      <c r="Z39" s="6" t="s">
        <v>3058</v>
      </c>
      <c r="AA39" s="6">
        <v>40.368810000000003</v>
      </c>
      <c r="AB39" s="6">
        <v>11</v>
      </c>
      <c r="AC39" s="6">
        <v>802</v>
      </c>
      <c r="AG39"/>
    </row>
    <row r="40" spans="1:33">
      <c r="A40" s="6">
        <v>1099</v>
      </c>
      <c r="B40" s="6">
        <v>10500080</v>
      </c>
      <c r="C40" s="6" t="s">
        <v>3621</v>
      </c>
      <c r="D40" s="6" t="s">
        <v>71</v>
      </c>
      <c r="E40" s="6" t="s">
        <v>204</v>
      </c>
      <c r="F40" s="6" t="s">
        <v>18</v>
      </c>
      <c r="G40" s="6">
        <v>370</v>
      </c>
      <c r="H40" s="6">
        <v>30</v>
      </c>
      <c r="I40" s="6">
        <v>47</v>
      </c>
      <c r="J40" s="6">
        <v>50</v>
      </c>
      <c r="K40" s="6">
        <v>243</v>
      </c>
      <c r="L40" s="6">
        <v>195</v>
      </c>
      <c r="M40" s="6">
        <v>19</v>
      </c>
      <c r="N40" s="6">
        <v>27</v>
      </c>
      <c r="O40" s="6">
        <v>22</v>
      </c>
      <c r="P40" s="6">
        <v>127</v>
      </c>
      <c r="Q40" s="6">
        <v>175</v>
      </c>
      <c r="R40" s="6">
        <v>11</v>
      </c>
      <c r="S40" s="6">
        <v>20</v>
      </c>
      <c r="T40" s="6">
        <v>28</v>
      </c>
      <c r="U40" s="6">
        <v>116</v>
      </c>
      <c r="V40" s="6">
        <v>75</v>
      </c>
      <c r="W40" s="6" t="s">
        <v>3546</v>
      </c>
      <c r="X40" s="6" t="s">
        <v>3622</v>
      </c>
      <c r="Y40" s="6" t="s">
        <v>204</v>
      </c>
      <c r="Z40" s="6" t="s">
        <v>3058</v>
      </c>
      <c r="AA40" s="6">
        <v>5.2809270000000001</v>
      </c>
      <c r="AB40" s="6">
        <v>11</v>
      </c>
      <c r="AC40" s="6">
        <v>370</v>
      </c>
      <c r="AG40"/>
    </row>
    <row r="41" spans="1:33">
      <c r="A41" s="6">
        <v>1100</v>
      </c>
      <c r="B41" s="6">
        <v>10500120</v>
      </c>
      <c r="C41" s="6" t="s">
        <v>3623</v>
      </c>
      <c r="D41" s="6" t="s">
        <v>71</v>
      </c>
      <c r="E41" s="6" t="s">
        <v>204</v>
      </c>
      <c r="F41" s="6" t="s">
        <v>18</v>
      </c>
      <c r="G41" s="6">
        <v>446</v>
      </c>
      <c r="H41" s="6">
        <v>32</v>
      </c>
      <c r="I41" s="6">
        <v>61</v>
      </c>
      <c r="J41" s="6">
        <v>68</v>
      </c>
      <c r="K41" s="6">
        <v>285</v>
      </c>
      <c r="L41" s="6">
        <v>231</v>
      </c>
      <c r="M41" s="6">
        <v>19</v>
      </c>
      <c r="N41" s="6">
        <v>32</v>
      </c>
      <c r="O41" s="6">
        <v>38</v>
      </c>
      <c r="P41" s="6">
        <v>142</v>
      </c>
      <c r="Q41" s="6">
        <v>215</v>
      </c>
      <c r="R41" s="6">
        <v>13</v>
      </c>
      <c r="S41" s="6">
        <v>29</v>
      </c>
      <c r="T41" s="6">
        <v>30</v>
      </c>
      <c r="U41" s="6">
        <v>143</v>
      </c>
      <c r="V41" s="6">
        <v>97</v>
      </c>
      <c r="W41" s="6" t="s">
        <v>3546</v>
      </c>
      <c r="X41" s="6" t="s">
        <v>3624</v>
      </c>
      <c r="Y41" s="6" t="s">
        <v>204</v>
      </c>
      <c r="Z41" s="6" t="s">
        <v>3058</v>
      </c>
      <c r="AA41" s="6">
        <v>304.370429</v>
      </c>
      <c r="AB41" s="6">
        <v>11</v>
      </c>
      <c r="AC41" s="6">
        <v>446</v>
      </c>
      <c r="AG41"/>
    </row>
    <row r="42" spans="1:33">
      <c r="A42" s="6">
        <v>1157</v>
      </c>
      <c r="B42" s="6">
        <v>10611020</v>
      </c>
      <c r="C42" s="6" t="s">
        <v>3625</v>
      </c>
      <c r="D42" s="6" t="s">
        <v>71</v>
      </c>
      <c r="E42" s="6" t="s">
        <v>205</v>
      </c>
      <c r="F42" s="6" t="s">
        <v>205</v>
      </c>
      <c r="G42" s="6">
        <v>650</v>
      </c>
      <c r="H42" s="6">
        <v>51</v>
      </c>
      <c r="I42" s="6">
        <v>90</v>
      </c>
      <c r="J42" s="6">
        <v>78</v>
      </c>
      <c r="K42" s="6">
        <v>431</v>
      </c>
      <c r="L42" s="6">
        <v>324</v>
      </c>
      <c r="M42" s="6">
        <v>33</v>
      </c>
      <c r="N42" s="6">
        <v>51</v>
      </c>
      <c r="O42" s="6">
        <v>37</v>
      </c>
      <c r="P42" s="6">
        <v>203</v>
      </c>
      <c r="Q42" s="6">
        <v>326</v>
      </c>
      <c r="R42" s="6">
        <v>18</v>
      </c>
      <c r="S42" s="6">
        <v>39</v>
      </c>
      <c r="T42" s="6">
        <v>41</v>
      </c>
      <c r="U42" s="6">
        <v>228</v>
      </c>
      <c r="V42" s="6">
        <v>169</v>
      </c>
      <c r="W42" s="6" t="s">
        <v>3598</v>
      </c>
      <c r="X42" s="6" t="s">
        <v>3626</v>
      </c>
      <c r="Y42" s="6" t="s">
        <v>205</v>
      </c>
      <c r="Z42" s="6" t="s">
        <v>3058</v>
      </c>
      <c r="AA42" s="6">
        <v>1710.806666</v>
      </c>
      <c r="AB42" s="6">
        <v>9</v>
      </c>
      <c r="AC42" s="6">
        <v>650</v>
      </c>
      <c r="AG42"/>
    </row>
    <row r="43" spans="1:33">
      <c r="A43" s="6">
        <v>1158</v>
      </c>
      <c r="B43" s="6">
        <v>10611018</v>
      </c>
      <c r="C43" s="6" t="s">
        <v>3625</v>
      </c>
      <c r="D43" s="6" t="s">
        <v>71</v>
      </c>
      <c r="E43" s="6" t="s">
        <v>205</v>
      </c>
      <c r="F43" s="6" t="s">
        <v>205</v>
      </c>
      <c r="G43" s="6">
        <v>159</v>
      </c>
      <c r="H43" s="6">
        <v>18</v>
      </c>
      <c r="I43" s="6">
        <v>30</v>
      </c>
      <c r="J43" s="6">
        <v>23</v>
      </c>
      <c r="K43" s="6">
        <v>88</v>
      </c>
      <c r="L43" s="6">
        <v>87</v>
      </c>
      <c r="M43" s="6">
        <v>11</v>
      </c>
      <c r="N43" s="6">
        <v>18</v>
      </c>
      <c r="O43" s="6">
        <v>10</v>
      </c>
      <c r="P43" s="6">
        <v>48</v>
      </c>
      <c r="Q43" s="6">
        <v>72</v>
      </c>
      <c r="R43" s="6">
        <v>7</v>
      </c>
      <c r="S43" s="6">
        <v>12</v>
      </c>
      <c r="T43" s="6">
        <v>13</v>
      </c>
      <c r="U43" s="6">
        <v>40</v>
      </c>
      <c r="V43" s="6">
        <v>41</v>
      </c>
      <c r="W43" s="6" t="s">
        <v>3598</v>
      </c>
      <c r="X43" s="6" t="s">
        <v>3627</v>
      </c>
      <c r="Y43" s="6" t="s">
        <v>205</v>
      </c>
      <c r="Z43" s="6" t="s">
        <v>3058</v>
      </c>
      <c r="AA43" s="6">
        <v>908.00589500000001</v>
      </c>
      <c r="AB43" s="6">
        <v>9</v>
      </c>
      <c r="AC43" s="6">
        <v>159</v>
      </c>
      <c r="AG43"/>
    </row>
    <row r="44" spans="1:33">
      <c r="A44" s="6">
        <v>1159</v>
      </c>
      <c r="B44" s="6">
        <v>10600300</v>
      </c>
      <c r="C44" s="6" t="s">
        <v>3628</v>
      </c>
      <c r="D44" s="6" t="s">
        <v>71</v>
      </c>
      <c r="E44" s="6" t="s">
        <v>205</v>
      </c>
      <c r="F44" s="6" t="s">
        <v>18</v>
      </c>
      <c r="G44" s="6">
        <v>246</v>
      </c>
      <c r="H44" s="6">
        <v>18</v>
      </c>
      <c r="I44" s="6">
        <v>26</v>
      </c>
      <c r="J44" s="6">
        <v>39</v>
      </c>
      <c r="K44" s="6">
        <v>163</v>
      </c>
      <c r="L44" s="6">
        <v>121</v>
      </c>
      <c r="M44" s="6">
        <v>4</v>
      </c>
      <c r="N44" s="6">
        <v>12</v>
      </c>
      <c r="O44" s="6">
        <v>21</v>
      </c>
      <c r="P44" s="6">
        <v>84</v>
      </c>
      <c r="Q44" s="6">
        <v>125</v>
      </c>
      <c r="R44" s="6">
        <v>14</v>
      </c>
      <c r="S44" s="6">
        <v>14</v>
      </c>
      <c r="T44" s="6">
        <v>18</v>
      </c>
      <c r="U44" s="6">
        <v>79</v>
      </c>
      <c r="V44" s="6">
        <v>56</v>
      </c>
      <c r="W44" s="6" t="s">
        <v>3546</v>
      </c>
      <c r="X44" s="6" t="s">
        <v>3629</v>
      </c>
      <c r="Y44" s="6" t="s">
        <v>205</v>
      </c>
      <c r="Z44" s="6" t="s">
        <v>3058</v>
      </c>
      <c r="AA44" s="6">
        <v>223.22301200000001</v>
      </c>
      <c r="AB44" s="6">
        <v>9</v>
      </c>
      <c r="AC44" s="6">
        <v>246</v>
      </c>
      <c r="AG44"/>
    </row>
    <row r="45" spans="1:33">
      <c r="A45" s="6">
        <v>1160</v>
      </c>
      <c r="B45" s="6">
        <v>10600010</v>
      </c>
      <c r="C45" s="6" t="s">
        <v>3630</v>
      </c>
      <c r="D45" s="6" t="s">
        <v>71</v>
      </c>
      <c r="E45" s="6" t="s">
        <v>205</v>
      </c>
      <c r="F45" s="6" t="s">
        <v>18</v>
      </c>
      <c r="G45" s="6">
        <v>456</v>
      </c>
      <c r="H45" s="6">
        <v>38</v>
      </c>
      <c r="I45" s="6">
        <v>65</v>
      </c>
      <c r="J45" s="6">
        <v>65</v>
      </c>
      <c r="K45" s="6">
        <v>288</v>
      </c>
      <c r="L45" s="6">
        <v>229</v>
      </c>
      <c r="M45" s="6">
        <v>23</v>
      </c>
      <c r="N45" s="6">
        <v>28</v>
      </c>
      <c r="O45" s="6">
        <v>32</v>
      </c>
      <c r="P45" s="6">
        <v>146</v>
      </c>
      <c r="Q45" s="6">
        <v>227</v>
      </c>
      <c r="R45" s="6">
        <v>15</v>
      </c>
      <c r="S45" s="6">
        <v>37</v>
      </c>
      <c r="T45" s="6">
        <v>33</v>
      </c>
      <c r="U45" s="6">
        <v>142</v>
      </c>
      <c r="V45" s="6">
        <v>97</v>
      </c>
      <c r="W45" s="6" t="s">
        <v>3546</v>
      </c>
      <c r="X45" s="6" t="s">
        <v>3631</v>
      </c>
      <c r="Y45" s="6" t="s">
        <v>205</v>
      </c>
      <c r="Z45" s="6" t="s">
        <v>3058</v>
      </c>
      <c r="AA45" s="6">
        <v>15.554439</v>
      </c>
      <c r="AB45" s="6">
        <v>9</v>
      </c>
      <c r="AC45" s="6">
        <v>456</v>
      </c>
      <c r="AG45"/>
    </row>
    <row r="46" spans="1:33">
      <c r="A46" s="6">
        <v>1161</v>
      </c>
      <c r="B46" s="6">
        <v>10600020</v>
      </c>
      <c r="C46" s="6" t="s">
        <v>3632</v>
      </c>
      <c r="D46" s="6" t="s">
        <v>71</v>
      </c>
      <c r="E46" s="6" t="s">
        <v>205</v>
      </c>
      <c r="F46" s="6" t="s">
        <v>18</v>
      </c>
      <c r="G46" s="6">
        <v>489</v>
      </c>
      <c r="H46" s="6">
        <v>35</v>
      </c>
      <c r="I46" s="6">
        <v>57</v>
      </c>
      <c r="J46" s="6">
        <v>56</v>
      </c>
      <c r="K46" s="6">
        <v>341</v>
      </c>
      <c r="L46" s="6">
        <v>253</v>
      </c>
      <c r="M46" s="6">
        <v>19</v>
      </c>
      <c r="N46" s="6">
        <v>28</v>
      </c>
      <c r="O46" s="6">
        <v>29</v>
      </c>
      <c r="P46" s="6">
        <v>177</v>
      </c>
      <c r="Q46" s="6">
        <v>236</v>
      </c>
      <c r="R46" s="6">
        <v>16</v>
      </c>
      <c r="S46" s="6">
        <v>29</v>
      </c>
      <c r="T46" s="6">
        <v>27</v>
      </c>
      <c r="U46" s="6">
        <v>164</v>
      </c>
      <c r="V46" s="6">
        <v>124</v>
      </c>
      <c r="W46" s="6" t="s">
        <v>3546</v>
      </c>
      <c r="X46" s="6" t="s">
        <v>3633</v>
      </c>
      <c r="Y46" s="6" t="s">
        <v>205</v>
      </c>
      <c r="Z46" s="6" t="s">
        <v>3058</v>
      </c>
      <c r="AA46" s="6">
        <v>14.678248999999999</v>
      </c>
      <c r="AB46" s="6">
        <v>9</v>
      </c>
      <c r="AC46" s="6">
        <v>489</v>
      </c>
      <c r="AG46"/>
    </row>
    <row r="47" spans="1:33">
      <c r="A47" s="6">
        <v>1162</v>
      </c>
      <c r="B47" s="6">
        <v>10600290</v>
      </c>
      <c r="C47" s="6" t="s">
        <v>3634</v>
      </c>
      <c r="D47" s="6" t="s">
        <v>71</v>
      </c>
      <c r="E47" s="6" t="s">
        <v>205</v>
      </c>
      <c r="F47" s="6" t="s">
        <v>18</v>
      </c>
      <c r="G47" s="6">
        <v>484</v>
      </c>
      <c r="H47" s="6">
        <v>54</v>
      </c>
      <c r="I47" s="6">
        <v>72</v>
      </c>
      <c r="J47" s="6">
        <v>58</v>
      </c>
      <c r="K47" s="6">
        <v>300</v>
      </c>
      <c r="L47" s="6">
        <v>250</v>
      </c>
      <c r="M47" s="6">
        <v>25</v>
      </c>
      <c r="N47" s="6">
        <v>34</v>
      </c>
      <c r="O47" s="6">
        <v>32</v>
      </c>
      <c r="P47" s="6">
        <v>159</v>
      </c>
      <c r="Q47" s="6">
        <v>234</v>
      </c>
      <c r="R47" s="6">
        <v>29</v>
      </c>
      <c r="S47" s="6">
        <v>38</v>
      </c>
      <c r="T47" s="6">
        <v>26</v>
      </c>
      <c r="U47" s="6">
        <v>141</v>
      </c>
      <c r="V47" s="6">
        <v>103</v>
      </c>
      <c r="W47" s="6" t="s">
        <v>3546</v>
      </c>
      <c r="X47" s="6" t="s">
        <v>3635</v>
      </c>
      <c r="Y47" s="6" t="s">
        <v>205</v>
      </c>
      <c r="Z47" s="6" t="s">
        <v>3058</v>
      </c>
      <c r="AA47" s="6">
        <v>77.113889999999998</v>
      </c>
      <c r="AB47" s="6">
        <v>9</v>
      </c>
      <c r="AC47" s="6">
        <v>484</v>
      </c>
      <c r="AG47"/>
    </row>
    <row r="48" spans="1:33">
      <c r="A48" s="6">
        <v>1163</v>
      </c>
      <c r="B48" s="6">
        <v>10600040</v>
      </c>
      <c r="C48" s="6" t="s">
        <v>3636</v>
      </c>
      <c r="D48" s="6" t="s">
        <v>71</v>
      </c>
      <c r="E48" s="6" t="s">
        <v>205</v>
      </c>
      <c r="F48" s="6" t="s">
        <v>18</v>
      </c>
      <c r="G48" s="6">
        <v>516</v>
      </c>
      <c r="H48" s="6">
        <v>31</v>
      </c>
      <c r="I48" s="6">
        <v>77</v>
      </c>
      <c r="J48" s="6">
        <v>83</v>
      </c>
      <c r="K48" s="6">
        <v>325</v>
      </c>
      <c r="L48" s="6">
        <v>267</v>
      </c>
      <c r="M48" s="6">
        <v>19</v>
      </c>
      <c r="N48" s="6">
        <v>47</v>
      </c>
      <c r="O48" s="6">
        <v>43</v>
      </c>
      <c r="P48" s="6">
        <v>158</v>
      </c>
      <c r="Q48" s="6">
        <v>249</v>
      </c>
      <c r="R48" s="6">
        <v>12</v>
      </c>
      <c r="S48" s="6">
        <v>30</v>
      </c>
      <c r="T48" s="6">
        <v>40</v>
      </c>
      <c r="U48" s="6">
        <v>167</v>
      </c>
      <c r="V48" s="6">
        <v>114</v>
      </c>
      <c r="W48" s="6" t="s">
        <v>3546</v>
      </c>
      <c r="X48" s="6" t="s">
        <v>3637</v>
      </c>
      <c r="Y48" s="6" t="s">
        <v>205</v>
      </c>
      <c r="Z48" s="6" t="s">
        <v>3058</v>
      </c>
      <c r="AA48" s="6">
        <v>66.109814999999998</v>
      </c>
      <c r="AB48" s="6">
        <v>9</v>
      </c>
      <c r="AC48" s="6">
        <v>516</v>
      </c>
      <c r="AG48"/>
    </row>
    <row r="49" spans="1:33">
      <c r="A49" s="6">
        <v>1164</v>
      </c>
      <c r="B49" s="6">
        <v>10600050</v>
      </c>
      <c r="C49" s="6" t="s">
        <v>3638</v>
      </c>
      <c r="D49" s="6" t="s">
        <v>71</v>
      </c>
      <c r="E49" s="6" t="s">
        <v>205</v>
      </c>
      <c r="F49" s="6" t="s">
        <v>18</v>
      </c>
      <c r="G49" s="6">
        <v>390</v>
      </c>
      <c r="H49" s="6">
        <v>28</v>
      </c>
      <c r="I49" s="6">
        <v>53</v>
      </c>
      <c r="J49" s="6">
        <v>56</v>
      </c>
      <c r="K49" s="6">
        <v>253</v>
      </c>
      <c r="L49" s="6">
        <v>200</v>
      </c>
      <c r="M49" s="6">
        <v>16</v>
      </c>
      <c r="N49" s="6">
        <v>28</v>
      </c>
      <c r="O49" s="6">
        <v>23</v>
      </c>
      <c r="P49" s="6">
        <v>133</v>
      </c>
      <c r="Q49" s="6">
        <v>190</v>
      </c>
      <c r="R49" s="6">
        <v>12</v>
      </c>
      <c r="S49" s="6">
        <v>25</v>
      </c>
      <c r="T49" s="6">
        <v>33</v>
      </c>
      <c r="U49" s="6">
        <v>120</v>
      </c>
      <c r="V49" s="6">
        <v>89</v>
      </c>
      <c r="W49" s="6" t="s">
        <v>3546</v>
      </c>
      <c r="X49" s="6" t="s">
        <v>3639</v>
      </c>
      <c r="Y49" s="6" t="s">
        <v>205</v>
      </c>
      <c r="Z49" s="6" t="s">
        <v>3058</v>
      </c>
      <c r="AA49" s="6">
        <v>52.226841</v>
      </c>
      <c r="AB49" s="6">
        <v>9</v>
      </c>
      <c r="AC49" s="6">
        <v>390</v>
      </c>
      <c r="AG49"/>
    </row>
    <row r="50" spans="1:33">
      <c r="A50" s="6">
        <v>1361</v>
      </c>
      <c r="B50" s="6">
        <v>20200020</v>
      </c>
      <c r="C50" s="6" t="s">
        <v>3640</v>
      </c>
      <c r="D50" s="6" t="s">
        <v>63</v>
      </c>
      <c r="E50" s="6" t="s">
        <v>158</v>
      </c>
      <c r="F50" s="6" t="s">
        <v>18</v>
      </c>
      <c r="G50" s="6">
        <v>499</v>
      </c>
      <c r="H50" s="6">
        <v>65</v>
      </c>
      <c r="I50" s="6">
        <v>114</v>
      </c>
      <c r="J50" s="6">
        <v>61</v>
      </c>
      <c r="K50" s="6">
        <v>259</v>
      </c>
      <c r="L50" s="6">
        <v>254</v>
      </c>
      <c r="M50" s="6">
        <v>29</v>
      </c>
      <c r="N50" s="6">
        <v>55</v>
      </c>
      <c r="O50" s="6">
        <v>31</v>
      </c>
      <c r="P50" s="6">
        <v>139</v>
      </c>
      <c r="Q50" s="6">
        <v>245</v>
      </c>
      <c r="R50" s="6">
        <v>36</v>
      </c>
      <c r="S50" s="6">
        <v>59</v>
      </c>
      <c r="T50" s="6">
        <v>30</v>
      </c>
      <c r="U50" s="6">
        <v>120</v>
      </c>
      <c r="V50" s="6">
        <v>86</v>
      </c>
      <c r="W50" s="6" t="s">
        <v>3546</v>
      </c>
      <c r="X50" s="6" t="s">
        <v>3641</v>
      </c>
      <c r="Y50" s="6" t="s">
        <v>1463</v>
      </c>
      <c r="Z50" s="6" t="s">
        <v>3180</v>
      </c>
      <c r="AA50" s="6">
        <v>11.149067000000001</v>
      </c>
      <c r="AB50" s="6">
        <v>6</v>
      </c>
      <c r="AC50" s="6">
        <v>499</v>
      </c>
      <c r="AG50"/>
    </row>
    <row r="51" spans="1:33">
      <c r="A51" s="6">
        <v>1362</v>
      </c>
      <c r="B51" s="6">
        <v>20200030</v>
      </c>
      <c r="C51" s="6" t="s">
        <v>3642</v>
      </c>
      <c r="D51" s="6" t="s">
        <v>63</v>
      </c>
      <c r="E51" s="6" t="s">
        <v>158</v>
      </c>
      <c r="F51" s="6" t="s">
        <v>18</v>
      </c>
      <c r="G51" s="6">
        <v>265</v>
      </c>
      <c r="H51" s="6">
        <v>25</v>
      </c>
      <c r="I51" s="6">
        <v>56</v>
      </c>
      <c r="J51" s="6">
        <v>36</v>
      </c>
      <c r="K51" s="6">
        <v>148</v>
      </c>
      <c r="L51" s="6">
        <v>150</v>
      </c>
      <c r="M51" s="6">
        <v>10</v>
      </c>
      <c r="N51" s="6">
        <v>32</v>
      </c>
      <c r="O51" s="6">
        <v>24</v>
      </c>
      <c r="P51" s="6">
        <v>84</v>
      </c>
      <c r="Q51" s="6">
        <v>115</v>
      </c>
      <c r="R51" s="6">
        <v>15</v>
      </c>
      <c r="S51" s="6">
        <v>24</v>
      </c>
      <c r="T51" s="6">
        <v>12</v>
      </c>
      <c r="U51" s="6">
        <v>64</v>
      </c>
      <c r="V51" s="6">
        <v>52</v>
      </c>
      <c r="W51" s="6" t="s">
        <v>3546</v>
      </c>
      <c r="X51" s="6" t="s">
        <v>3643</v>
      </c>
      <c r="Y51" s="6" t="s">
        <v>1463</v>
      </c>
      <c r="Z51" s="6" t="s">
        <v>3180</v>
      </c>
      <c r="AA51" s="6">
        <v>9.1203970000000005</v>
      </c>
      <c r="AB51" s="6">
        <v>6</v>
      </c>
      <c r="AC51" s="6">
        <v>265</v>
      </c>
      <c r="AG51"/>
    </row>
    <row r="52" spans="1:33">
      <c r="A52" s="6">
        <v>1363</v>
      </c>
      <c r="B52" s="6">
        <v>20300000</v>
      </c>
      <c r="C52" s="6" t="s">
        <v>3644</v>
      </c>
      <c r="D52" s="6" t="s">
        <v>63</v>
      </c>
      <c r="E52" s="6" t="s">
        <v>159</v>
      </c>
      <c r="F52" s="6" t="s">
        <v>18</v>
      </c>
      <c r="G52" s="6">
        <v>680</v>
      </c>
      <c r="H52" s="6">
        <v>69</v>
      </c>
      <c r="I52" s="6">
        <v>130</v>
      </c>
      <c r="J52" s="6">
        <v>85</v>
      </c>
      <c r="K52" s="6">
        <v>396</v>
      </c>
      <c r="L52" s="6">
        <v>368</v>
      </c>
      <c r="M52" s="6">
        <v>25</v>
      </c>
      <c r="N52" s="6">
        <v>82</v>
      </c>
      <c r="O52" s="6">
        <v>51</v>
      </c>
      <c r="P52" s="6">
        <v>210</v>
      </c>
      <c r="Q52" s="6">
        <v>312</v>
      </c>
      <c r="R52" s="6">
        <v>44</v>
      </c>
      <c r="S52" s="6">
        <v>48</v>
      </c>
      <c r="T52" s="6">
        <v>34</v>
      </c>
      <c r="U52" s="6">
        <v>186</v>
      </c>
      <c r="V52" s="6">
        <v>141</v>
      </c>
      <c r="W52" s="6" t="s">
        <v>3546</v>
      </c>
      <c r="X52" s="6" t="s">
        <v>3645</v>
      </c>
      <c r="Y52" s="6" t="s">
        <v>3202</v>
      </c>
      <c r="Z52" s="6" t="s">
        <v>3180</v>
      </c>
      <c r="AA52" s="6">
        <v>17.862472</v>
      </c>
      <c r="AB52" s="6">
        <v>6</v>
      </c>
      <c r="AC52" s="6">
        <v>680</v>
      </c>
      <c r="AG52"/>
    </row>
    <row r="53" spans="1:33">
      <c r="A53" s="6">
        <v>1364</v>
      </c>
      <c r="B53" s="6">
        <v>20300010</v>
      </c>
      <c r="C53" s="6" t="s">
        <v>3646</v>
      </c>
      <c r="D53" s="6" t="s">
        <v>63</v>
      </c>
      <c r="E53" s="6" t="s">
        <v>159</v>
      </c>
      <c r="F53" s="6" t="s">
        <v>18</v>
      </c>
      <c r="G53" s="6">
        <v>661</v>
      </c>
      <c r="H53" s="6">
        <v>94</v>
      </c>
      <c r="I53" s="6">
        <v>112</v>
      </c>
      <c r="J53" s="6">
        <v>70</v>
      </c>
      <c r="K53" s="6">
        <v>385</v>
      </c>
      <c r="L53" s="6">
        <v>352</v>
      </c>
      <c r="M53" s="6">
        <v>46</v>
      </c>
      <c r="N53" s="6">
        <v>59</v>
      </c>
      <c r="O53" s="6">
        <v>35</v>
      </c>
      <c r="P53" s="6">
        <v>212</v>
      </c>
      <c r="Q53" s="6">
        <v>309</v>
      </c>
      <c r="R53" s="6">
        <v>48</v>
      </c>
      <c r="S53" s="6">
        <v>53</v>
      </c>
      <c r="T53" s="6">
        <v>35</v>
      </c>
      <c r="U53" s="6">
        <v>173</v>
      </c>
      <c r="V53" s="6">
        <v>124</v>
      </c>
      <c r="W53" s="6" t="s">
        <v>3546</v>
      </c>
      <c r="X53" s="6" t="s">
        <v>3647</v>
      </c>
      <c r="Y53" s="6" t="s">
        <v>202</v>
      </c>
      <c r="Z53" s="6" t="s">
        <v>3180</v>
      </c>
      <c r="AA53" s="6">
        <v>10.228399</v>
      </c>
      <c r="AB53" s="6">
        <v>6</v>
      </c>
      <c r="AC53" s="6">
        <v>661</v>
      </c>
      <c r="AG53"/>
    </row>
    <row r="54" spans="1:33">
      <c r="A54" s="6">
        <v>1365</v>
      </c>
      <c r="B54" s="6">
        <v>20300020</v>
      </c>
      <c r="C54" s="6" t="s">
        <v>3648</v>
      </c>
      <c r="D54" s="6" t="s">
        <v>63</v>
      </c>
      <c r="E54" s="6" t="s">
        <v>159</v>
      </c>
      <c r="F54" s="6" t="s">
        <v>18</v>
      </c>
      <c r="G54" s="6">
        <v>513</v>
      </c>
      <c r="H54" s="6">
        <v>69</v>
      </c>
      <c r="I54" s="6">
        <v>104</v>
      </c>
      <c r="J54" s="6">
        <v>56</v>
      </c>
      <c r="K54" s="6">
        <v>284</v>
      </c>
      <c r="L54" s="6">
        <v>272</v>
      </c>
      <c r="M54" s="6">
        <v>37</v>
      </c>
      <c r="N54" s="6">
        <v>46</v>
      </c>
      <c r="O54" s="6">
        <v>33</v>
      </c>
      <c r="P54" s="6">
        <v>156</v>
      </c>
      <c r="Q54" s="6">
        <v>241</v>
      </c>
      <c r="R54" s="6">
        <v>32</v>
      </c>
      <c r="S54" s="6">
        <v>58</v>
      </c>
      <c r="T54" s="6">
        <v>23</v>
      </c>
      <c r="U54" s="6">
        <v>128</v>
      </c>
      <c r="V54" s="6">
        <v>110</v>
      </c>
      <c r="W54" s="6" t="s">
        <v>3546</v>
      </c>
      <c r="X54" s="6" t="s">
        <v>3649</v>
      </c>
      <c r="Y54" s="6" t="s">
        <v>202</v>
      </c>
      <c r="Z54" s="6" t="s">
        <v>3180</v>
      </c>
      <c r="AA54" s="6">
        <v>14.913518</v>
      </c>
      <c r="AB54" s="6">
        <v>6</v>
      </c>
      <c r="AC54" s="6">
        <v>513</v>
      </c>
      <c r="AG54"/>
    </row>
    <row r="55" spans="1:33">
      <c r="A55" s="6">
        <v>191</v>
      </c>
      <c r="B55" s="6">
        <v>10100010</v>
      </c>
      <c r="C55" s="6" t="s">
        <v>3650</v>
      </c>
      <c r="D55" s="6" t="s">
        <v>71</v>
      </c>
      <c r="E55" s="6" t="s">
        <v>71</v>
      </c>
      <c r="F55" s="6" t="s">
        <v>18</v>
      </c>
      <c r="G55" s="6">
        <v>216</v>
      </c>
      <c r="H55" s="6">
        <v>19</v>
      </c>
      <c r="I55" s="6">
        <v>25</v>
      </c>
      <c r="J55" s="6">
        <v>31</v>
      </c>
      <c r="K55" s="6">
        <v>141</v>
      </c>
      <c r="L55" s="6">
        <v>109</v>
      </c>
      <c r="M55" s="6">
        <v>10</v>
      </c>
      <c r="N55" s="6">
        <v>13</v>
      </c>
      <c r="O55" s="6">
        <v>15</v>
      </c>
      <c r="P55" s="6">
        <v>71</v>
      </c>
      <c r="Q55" s="6">
        <v>107</v>
      </c>
      <c r="R55" s="6">
        <v>9</v>
      </c>
      <c r="S55" s="6">
        <v>12</v>
      </c>
      <c r="T55" s="6">
        <v>16</v>
      </c>
      <c r="U55" s="6">
        <v>70</v>
      </c>
      <c r="V55" s="6">
        <v>49</v>
      </c>
      <c r="W55" s="6" t="s">
        <v>3546</v>
      </c>
      <c r="X55" s="6" t="s">
        <v>3651</v>
      </c>
      <c r="Y55" s="6" t="s">
        <v>2471</v>
      </c>
      <c r="Z55" s="6" t="s">
        <v>3058</v>
      </c>
      <c r="AA55" s="6">
        <v>93.546384000000003</v>
      </c>
      <c r="AB55" s="6">
        <v>10</v>
      </c>
      <c r="AC55" s="6">
        <v>216</v>
      </c>
      <c r="AG55"/>
    </row>
    <row r="56" spans="1:33">
      <c r="A56" s="6">
        <v>192</v>
      </c>
      <c r="B56" s="6">
        <v>10100040</v>
      </c>
      <c r="C56" s="6" t="s">
        <v>3652</v>
      </c>
      <c r="D56" s="6" t="s">
        <v>71</v>
      </c>
      <c r="E56" s="6" t="s">
        <v>71</v>
      </c>
      <c r="F56" s="6" t="s">
        <v>18</v>
      </c>
      <c r="G56" s="6">
        <v>417</v>
      </c>
      <c r="H56" s="6">
        <v>35</v>
      </c>
      <c r="I56" s="6">
        <v>52</v>
      </c>
      <c r="J56" s="6">
        <v>57</v>
      </c>
      <c r="K56" s="6">
        <v>273</v>
      </c>
      <c r="L56" s="6">
        <v>223</v>
      </c>
      <c r="M56" s="6">
        <v>22</v>
      </c>
      <c r="N56" s="6">
        <v>27</v>
      </c>
      <c r="O56" s="6">
        <v>27</v>
      </c>
      <c r="P56" s="6">
        <v>147</v>
      </c>
      <c r="Q56" s="6">
        <v>194</v>
      </c>
      <c r="R56" s="6">
        <v>13</v>
      </c>
      <c r="S56" s="6">
        <v>25</v>
      </c>
      <c r="T56" s="6">
        <v>30</v>
      </c>
      <c r="U56" s="6">
        <v>126</v>
      </c>
      <c r="V56" s="6">
        <v>99</v>
      </c>
      <c r="W56" s="6" t="s">
        <v>3546</v>
      </c>
      <c r="X56" s="6" t="s">
        <v>3653</v>
      </c>
      <c r="Y56" s="6" t="s">
        <v>2471</v>
      </c>
      <c r="Z56" s="6" t="s">
        <v>3058</v>
      </c>
      <c r="AA56" s="6">
        <v>77.518912</v>
      </c>
      <c r="AB56" s="6">
        <v>10</v>
      </c>
      <c r="AC56" s="6">
        <v>417</v>
      </c>
      <c r="AG56"/>
    </row>
    <row r="57" spans="1:33">
      <c r="A57" s="6">
        <v>193</v>
      </c>
      <c r="B57" s="6">
        <v>10100070</v>
      </c>
      <c r="C57" s="6" t="s">
        <v>3654</v>
      </c>
      <c r="D57" s="6" t="s">
        <v>71</v>
      </c>
      <c r="E57" s="6" t="s">
        <v>71</v>
      </c>
      <c r="F57" s="6" t="s">
        <v>18</v>
      </c>
      <c r="G57" s="6">
        <v>183</v>
      </c>
      <c r="H57" s="6">
        <v>15</v>
      </c>
      <c r="I57" s="6">
        <v>21</v>
      </c>
      <c r="J57" s="6">
        <v>22</v>
      </c>
      <c r="K57" s="6">
        <v>125</v>
      </c>
      <c r="L57" s="6">
        <v>95</v>
      </c>
      <c r="M57" s="6">
        <v>8</v>
      </c>
      <c r="N57" s="6">
        <v>11</v>
      </c>
      <c r="O57" s="6">
        <v>10</v>
      </c>
      <c r="P57" s="6">
        <v>66</v>
      </c>
      <c r="Q57" s="6">
        <v>88</v>
      </c>
      <c r="R57" s="6">
        <v>7</v>
      </c>
      <c r="S57" s="6">
        <v>10</v>
      </c>
      <c r="T57" s="6">
        <v>12</v>
      </c>
      <c r="U57" s="6">
        <v>59</v>
      </c>
      <c r="V57" s="6">
        <v>37</v>
      </c>
      <c r="W57" s="6" t="s">
        <v>3546</v>
      </c>
      <c r="X57" s="6" t="s">
        <v>3655</v>
      </c>
      <c r="Y57" s="6" t="s">
        <v>2471</v>
      </c>
      <c r="Z57" s="6" t="s">
        <v>3058</v>
      </c>
      <c r="AA57" s="6">
        <v>19.559152000000001</v>
      </c>
      <c r="AB57" s="6">
        <v>10</v>
      </c>
      <c r="AC57" s="6">
        <v>183</v>
      </c>
      <c r="AG57"/>
    </row>
    <row r="58" spans="1:33">
      <c r="A58" s="6">
        <v>194</v>
      </c>
      <c r="B58" s="6">
        <v>10100090</v>
      </c>
      <c r="C58" s="6" t="s">
        <v>3656</v>
      </c>
      <c r="D58" s="6" t="s">
        <v>71</v>
      </c>
      <c r="E58" s="6" t="s">
        <v>71</v>
      </c>
      <c r="F58" s="6" t="s">
        <v>18</v>
      </c>
      <c r="G58" s="6">
        <v>450</v>
      </c>
      <c r="H58" s="6">
        <v>35</v>
      </c>
      <c r="I58" s="6">
        <v>68</v>
      </c>
      <c r="J58" s="6">
        <v>84</v>
      </c>
      <c r="K58" s="6">
        <v>263</v>
      </c>
      <c r="L58" s="6">
        <v>243</v>
      </c>
      <c r="M58" s="6">
        <v>21</v>
      </c>
      <c r="N58" s="6">
        <v>36</v>
      </c>
      <c r="O58" s="6">
        <v>47</v>
      </c>
      <c r="P58" s="6">
        <v>139</v>
      </c>
      <c r="Q58" s="6">
        <v>207</v>
      </c>
      <c r="R58" s="6">
        <v>14</v>
      </c>
      <c r="S58" s="6">
        <v>32</v>
      </c>
      <c r="T58" s="6">
        <v>37</v>
      </c>
      <c r="U58" s="6">
        <v>124</v>
      </c>
      <c r="V58" s="6">
        <v>98</v>
      </c>
      <c r="W58" s="6" t="s">
        <v>3546</v>
      </c>
      <c r="X58" s="6" t="s">
        <v>3657</v>
      </c>
      <c r="Y58" s="6" t="s">
        <v>2471</v>
      </c>
      <c r="Z58" s="6" t="s">
        <v>3058</v>
      </c>
      <c r="AA58" s="6">
        <v>30.913715</v>
      </c>
      <c r="AB58" s="6">
        <v>10</v>
      </c>
      <c r="AC58" s="6">
        <v>450</v>
      </c>
      <c r="AG58"/>
    </row>
    <row r="59" spans="1:33">
      <c r="A59" s="6">
        <v>195</v>
      </c>
      <c r="B59" s="6">
        <v>10100120</v>
      </c>
      <c r="C59" s="6" t="s">
        <v>3658</v>
      </c>
      <c r="D59" s="6" t="s">
        <v>71</v>
      </c>
      <c r="E59" s="6" t="s">
        <v>71</v>
      </c>
      <c r="F59" s="6" t="s">
        <v>18</v>
      </c>
      <c r="G59" s="6">
        <v>342</v>
      </c>
      <c r="H59" s="6">
        <v>25</v>
      </c>
      <c r="I59" s="6">
        <v>36</v>
      </c>
      <c r="J59" s="6">
        <v>48</v>
      </c>
      <c r="K59" s="6">
        <v>233</v>
      </c>
      <c r="L59" s="6">
        <v>160</v>
      </c>
      <c r="M59" s="6">
        <v>10</v>
      </c>
      <c r="N59" s="6">
        <v>15</v>
      </c>
      <c r="O59" s="6">
        <v>23</v>
      </c>
      <c r="P59" s="6">
        <v>112</v>
      </c>
      <c r="Q59" s="6">
        <v>182</v>
      </c>
      <c r="R59" s="6">
        <v>15</v>
      </c>
      <c r="S59" s="6">
        <v>21</v>
      </c>
      <c r="T59" s="6">
        <v>25</v>
      </c>
      <c r="U59" s="6">
        <v>121</v>
      </c>
      <c r="V59" s="6">
        <v>73</v>
      </c>
      <c r="W59" s="6" t="s">
        <v>3546</v>
      </c>
      <c r="X59" s="6" t="s">
        <v>3659</v>
      </c>
      <c r="Y59" s="6" t="s">
        <v>2471</v>
      </c>
      <c r="Z59" s="6" t="s">
        <v>3058</v>
      </c>
      <c r="AA59" s="6">
        <v>96.320825999999997</v>
      </c>
      <c r="AB59" s="6">
        <v>10</v>
      </c>
      <c r="AC59" s="6">
        <v>342</v>
      </c>
      <c r="AG59"/>
    </row>
    <row r="60" spans="1:33">
      <c r="A60" s="6">
        <v>196</v>
      </c>
      <c r="B60" s="6">
        <v>10100160</v>
      </c>
      <c r="C60" s="6" t="s">
        <v>3660</v>
      </c>
      <c r="D60" s="6" t="s">
        <v>71</v>
      </c>
      <c r="E60" s="6" t="s">
        <v>71</v>
      </c>
      <c r="F60" s="6" t="s">
        <v>18</v>
      </c>
      <c r="G60" s="6">
        <v>157</v>
      </c>
      <c r="H60" s="6">
        <v>13</v>
      </c>
      <c r="I60" s="6">
        <v>20</v>
      </c>
      <c r="J60" s="6">
        <v>23</v>
      </c>
      <c r="K60" s="6">
        <v>101</v>
      </c>
      <c r="L60" s="6">
        <v>79</v>
      </c>
      <c r="M60" s="6">
        <v>6</v>
      </c>
      <c r="N60" s="6">
        <v>10</v>
      </c>
      <c r="O60" s="6">
        <v>11</v>
      </c>
      <c r="P60" s="6">
        <v>52</v>
      </c>
      <c r="Q60" s="6">
        <v>78</v>
      </c>
      <c r="R60" s="6">
        <v>7</v>
      </c>
      <c r="S60" s="6">
        <v>10</v>
      </c>
      <c r="T60" s="6">
        <v>12</v>
      </c>
      <c r="U60" s="6">
        <v>49</v>
      </c>
      <c r="V60" s="6">
        <v>34</v>
      </c>
      <c r="W60" s="6" t="s">
        <v>3546</v>
      </c>
      <c r="X60" s="6" t="s">
        <v>3661</v>
      </c>
      <c r="Y60" s="6" t="s">
        <v>2471</v>
      </c>
      <c r="Z60" s="6" t="s">
        <v>3058</v>
      </c>
      <c r="AA60" s="6">
        <v>75.654336000000001</v>
      </c>
      <c r="AB60" s="6">
        <v>10</v>
      </c>
      <c r="AC60" s="6">
        <v>157</v>
      </c>
      <c r="AG60"/>
    </row>
    <row r="61" spans="1:33">
      <c r="A61" s="6">
        <v>197</v>
      </c>
      <c r="B61" s="6">
        <v>10100270</v>
      </c>
      <c r="C61" s="6" t="s">
        <v>3662</v>
      </c>
      <c r="D61" s="6" t="s">
        <v>71</v>
      </c>
      <c r="E61" s="6" t="s">
        <v>71</v>
      </c>
      <c r="F61" s="6" t="s">
        <v>18</v>
      </c>
      <c r="G61" s="6">
        <v>403</v>
      </c>
      <c r="H61" s="6">
        <v>38</v>
      </c>
      <c r="I61" s="6">
        <v>50</v>
      </c>
      <c r="J61" s="6">
        <v>50</v>
      </c>
      <c r="K61" s="6">
        <v>265</v>
      </c>
      <c r="L61" s="6">
        <v>209</v>
      </c>
      <c r="M61" s="6">
        <v>20</v>
      </c>
      <c r="N61" s="6">
        <v>24</v>
      </c>
      <c r="O61" s="6">
        <v>29</v>
      </c>
      <c r="P61" s="6">
        <v>136</v>
      </c>
      <c r="Q61" s="6">
        <v>194</v>
      </c>
      <c r="R61" s="6">
        <v>18</v>
      </c>
      <c r="S61" s="6">
        <v>26</v>
      </c>
      <c r="T61" s="6">
        <v>21</v>
      </c>
      <c r="U61" s="6">
        <v>129</v>
      </c>
      <c r="V61" s="6">
        <v>92</v>
      </c>
      <c r="W61" s="6" t="s">
        <v>3546</v>
      </c>
      <c r="X61" s="6" t="s">
        <v>3663</v>
      </c>
      <c r="Y61" s="6" t="s">
        <v>1451</v>
      </c>
      <c r="Z61" s="6" t="s">
        <v>3058</v>
      </c>
      <c r="AA61" s="6">
        <v>283.59130299999998</v>
      </c>
      <c r="AB61" s="6">
        <v>10</v>
      </c>
      <c r="AC61" s="6">
        <v>403</v>
      </c>
      <c r="AG61"/>
    </row>
    <row r="62" spans="1:33">
      <c r="A62" s="6">
        <v>198</v>
      </c>
      <c r="B62" s="6">
        <v>10117141</v>
      </c>
      <c r="C62" s="6" t="s">
        <v>3568</v>
      </c>
      <c r="D62" s="6" t="s">
        <v>71</v>
      </c>
      <c r="E62" s="6" t="s">
        <v>71</v>
      </c>
      <c r="F62" s="6" t="s">
        <v>18</v>
      </c>
      <c r="G62" s="6">
        <v>804</v>
      </c>
      <c r="H62" s="6">
        <v>77</v>
      </c>
      <c r="I62" s="6">
        <v>98</v>
      </c>
      <c r="J62" s="6">
        <v>117</v>
      </c>
      <c r="K62" s="6">
        <v>512</v>
      </c>
      <c r="L62" s="6">
        <v>406</v>
      </c>
      <c r="M62" s="6">
        <v>37</v>
      </c>
      <c r="N62" s="6">
        <v>53</v>
      </c>
      <c r="O62" s="6">
        <v>61</v>
      </c>
      <c r="P62" s="6">
        <v>255</v>
      </c>
      <c r="Q62" s="6">
        <v>398</v>
      </c>
      <c r="R62" s="6">
        <v>40</v>
      </c>
      <c r="S62" s="6">
        <v>45</v>
      </c>
      <c r="T62" s="6">
        <v>56</v>
      </c>
      <c r="U62" s="6">
        <v>257</v>
      </c>
      <c r="V62" s="6">
        <v>171</v>
      </c>
      <c r="W62" s="6" t="s">
        <v>3559</v>
      </c>
      <c r="X62" s="6" t="s">
        <v>3664</v>
      </c>
      <c r="Y62" s="6" t="s">
        <v>2471</v>
      </c>
      <c r="Z62" s="6" t="s">
        <v>3058</v>
      </c>
      <c r="AA62" s="6">
        <v>3695.1377349999998</v>
      </c>
      <c r="AB62" s="6">
        <v>10</v>
      </c>
      <c r="AC62" s="6">
        <v>804</v>
      </c>
      <c r="AG62"/>
    </row>
    <row r="63" spans="1:33">
      <c r="A63" s="6">
        <v>199</v>
      </c>
      <c r="B63" s="6">
        <v>10117158</v>
      </c>
      <c r="C63" s="6" t="s">
        <v>3665</v>
      </c>
      <c r="D63" s="6" t="s">
        <v>71</v>
      </c>
      <c r="E63" s="6" t="s">
        <v>71</v>
      </c>
      <c r="F63" s="6" t="s">
        <v>18</v>
      </c>
      <c r="G63" s="6">
        <v>812</v>
      </c>
      <c r="H63" s="6">
        <v>67</v>
      </c>
      <c r="I63" s="6">
        <v>115</v>
      </c>
      <c r="J63" s="6">
        <v>130</v>
      </c>
      <c r="K63" s="6">
        <v>500</v>
      </c>
      <c r="L63" s="6">
        <v>425</v>
      </c>
      <c r="M63" s="6">
        <v>38</v>
      </c>
      <c r="N63" s="6">
        <v>67</v>
      </c>
      <c r="O63" s="6">
        <v>59</v>
      </c>
      <c r="P63" s="6">
        <v>261</v>
      </c>
      <c r="Q63" s="6">
        <v>387</v>
      </c>
      <c r="R63" s="6">
        <v>29</v>
      </c>
      <c r="S63" s="6">
        <v>48</v>
      </c>
      <c r="T63" s="6">
        <v>71</v>
      </c>
      <c r="U63" s="6">
        <v>239</v>
      </c>
      <c r="V63" s="6">
        <v>166</v>
      </c>
      <c r="W63" s="6" t="s">
        <v>3559</v>
      </c>
      <c r="X63" s="6" t="s">
        <v>3666</v>
      </c>
      <c r="Y63" s="6" t="s">
        <v>2471</v>
      </c>
      <c r="Z63" s="6" t="s">
        <v>3058</v>
      </c>
      <c r="AA63" s="6">
        <v>327.70208500000001</v>
      </c>
      <c r="AB63" s="6">
        <v>10</v>
      </c>
      <c r="AC63" s="6">
        <v>812</v>
      </c>
      <c r="AG63"/>
    </row>
    <row r="64" spans="1:33">
      <c r="A64" s="6">
        <v>200</v>
      </c>
      <c r="B64" s="6">
        <v>10117169</v>
      </c>
      <c r="C64" s="6" t="s">
        <v>3667</v>
      </c>
      <c r="D64" s="6" t="s">
        <v>71</v>
      </c>
      <c r="E64" s="6" t="s">
        <v>71</v>
      </c>
      <c r="F64" s="6" t="s">
        <v>18</v>
      </c>
      <c r="G64" s="6">
        <v>512</v>
      </c>
      <c r="H64" s="6">
        <v>58</v>
      </c>
      <c r="I64" s="6">
        <v>60</v>
      </c>
      <c r="J64" s="6">
        <v>77</v>
      </c>
      <c r="K64" s="6">
        <v>317</v>
      </c>
      <c r="L64" s="6">
        <v>259</v>
      </c>
      <c r="M64" s="6">
        <v>26</v>
      </c>
      <c r="N64" s="6">
        <v>29</v>
      </c>
      <c r="O64" s="6">
        <v>44</v>
      </c>
      <c r="P64" s="6">
        <v>160</v>
      </c>
      <c r="Q64" s="6">
        <v>253</v>
      </c>
      <c r="R64" s="6">
        <v>32</v>
      </c>
      <c r="S64" s="6">
        <v>31</v>
      </c>
      <c r="T64" s="6">
        <v>33</v>
      </c>
      <c r="U64" s="6">
        <v>157</v>
      </c>
      <c r="V64" s="6">
        <v>99</v>
      </c>
      <c r="W64" s="6" t="s">
        <v>3559</v>
      </c>
      <c r="X64" s="6" t="s">
        <v>3668</v>
      </c>
      <c r="Y64" s="6" t="s">
        <v>2471</v>
      </c>
      <c r="Z64" s="6" t="s">
        <v>3058</v>
      </c>
      <c r="AA64" s="6">
        <v>412.88704799999999</v>
      </c>
      <c r="AB64" s="6">
        <v>10</v>
      </c>
      <c r="AC64" s="6">
        <v>512</v>
      </c>
      <c r="AG64"/>
    </row>
    <row r="65" spans="1:33">
      <c r="A65" s="6">
        <v>201</v>
      </c>
      <c r="B65" s="6">
        <v>10117179</v>
      </c>
      <c r="C65" s="6" t="s">
        <v>3669</v>
      </c>
      <c r="D65" s="6" t="s">
        <v>71</v>
      </c>
      <c r="E65" s="6" t="s">
        <v>71</v>
      </c>
      <c r="F65" s="6" t="s">
        <v>18</v>
      </c>
      <c r="G65" s="6">
        <v>344</v>
      </c>
      <c r="H65" s="6">
        <v>29</v>
      </c>
      <c r="I65" s="6">
        <v>35</v>
      </c>
      <c r="J65" s="6">
        <v>46</v>
      </c>
      <c r="K65" s="6">
        <v>234</v>
      </c>
      <c r="L65" s="6">
        <v>189</v>
      </c>
      <c r="M65" s="6">
        <v>20</v>
      </c>
      <c r="N65" s="6">
        <v>20</v>
      </c>
      <c r="O65" s="6">
        <v>22</v>
      </c>
      <c r="P65" s="6">
        <v>127</v>
      </c>
      <c r="Q65" s="6">
        <v>155</v>
      </c>
      <c r="R65" s="6">
        <v>9</v>
      </c>
      <c r="S65" s="6">
        <v>15</v>
      </c>
      <c r="T65" s="6">
        <v>24</v>
      </c>
      <c r="U65" s="6">
        <v>107</v>
      </c>
      <c r="V65" s="6">
        <v>74</v>
      </c>
      <c r="W65" s="6" t="s">
        <v>3559</v>
      </c>
      <c r="X65" s="6" t="s">
        <v>3670</v>
      </c>
      <c r="Y65" s="6" t="s">
        <v>2471</v>
      </c>
      <c r="Z65" s="6" t="s">
        <v>3058</v>
      </c>
      <c r="AA65" s="6">
        <v>44.293801000000002</v>
      </c>
      <c r="AB65" s="6">
        <v>10</v>
      </c>
      <c r="AC65" s="6">
        <v>344</v>
      </c>
      <c r="AG65"/>
    </row>
    <row r="66" spans="1:33">
      <c r="A66" s="6">
        <v>202</v>
      </c>
      <c r="B66" s="6">
        <v>10113000</v>
      </c>
      <c r="C66" s="6" t="s">
        <v>3671</v>
      </c>
      <c r="D66" s="6" t="s">
        <v>71</v>
      </c>
      <c r="E66" s="6" t="s">
        <v>71</v>
      </c>
      <c r="F66" s="6" t="s">
        <v>3315</v>
      </c>
      <c r="G66" s="6">
        <v>851</v>
      </c>
      <c r="H66" s="6">
        <v>84</v>
      </c>
      <c r="I66" s="6">
        <v>139</v>
      </c>
      <c r="J66" s="6">
        <v>92</v>
      </c>
      <c r="K66" s="6">
        <v>536</v>
      </c>
      <c r="L66" s="6">
        <v>457</v>
      </c>
      <c r="M66" s="6">
        <v>47</v>
      </c>
      <c r="N66" s="6">
        <v>81</v>
      </c>
      <c r="O66" s="6">
        <v>51</v>
      </c>
      <c r="P66" s="6">
        <v>278</v>
      </c>
      <c r="Q66" s="6">
        <v>394</v>
      </c>
      <c r="R66" s="6">
        <v>37</v>
      </c>
      <c r="S66" s="6">
        <v>58</v>
      </c>
      <c r="T66" s="6">
        <v>41</v>
      </c>
      <c r="U66" s="6">
        <v>258</v>
      </c>
      <c r="V66" s="6">
        <v>156</v>
      </c>
      <c r="W66" s="6" t="s">
        <v>3598</v>
      </c>
      <c r="X66" s="6" t="s">
        <v>3672</v>
      </c>
      <c r="Y66" s="6" t="s">
        <v>1451</v>
      </c>
      <c r="Z66" s="6" t="s">
        <v>3058</v>
      </c>
      <c r="AA66" s="6">
        <v>877.30545300000006</v>
      </c>
      <c r="AB66" s="6">
        <v>10</v>
      </c>
      <c r="AC66" s="6">
        <v>851</v>
      </c>
      <c r="AG66"/>
    </row>
    <row r="67" spans="1:33">
      <c r="A67" s="6">
        <v>203</v>
      </c>
      <c r="B67" s="6">
        <v>10117189</v>
      </c>
      <c r="C67" s="6" t="s">
        <v>3671</v>
      </c>
      <c r="D67" s="6" t="s">
        <v>71</v>
      </c>
      <c r="E67" s="6" t="s">
        <v>71</v>
      </c>
      <c r="F67" s="6" t="s">
        <v>18</v>
      </c>
      <c r="G67" s="6">
        <v>343</v>
      </c>
      <c r="H67" s="6">
        <v>23</v>
      </c>
      <c r="I67" s="6">
        <v>38</v>
      </c>
      <c r="J67" s="6">
        <v>40</v>
      </c>
      <c r="K67" s="6">
        <v>242</v>
      </c>
      <c r="L67" s="6">
        <v>179</v>
      </c>
      <c r="M67" s="6">
        <v>10</v>
      </c>
      <c r="N67" s="6">
        <v>26</v>
      </c>
      <c r="O67" s="6">
        <v>20</v>
      </c>
      <c r="P67" s="6">
        <v>123</v>
      </c>
      <c r="Q67" s="6">
        <v>164</v>
      </c>
      <c r="R67" s="6">
        <v>13</v>
      </c>
      <c r="S67" s="6">
        <v>12</v>
      </c>
      <c r="T67" s="6">
        <v>20</v>
      </c>
      <c r="U67" s="6">
        <v>119</v>
      </c>
      <c r="V67" s="6">
        <v>68</v>
      </c>
      <c r="W67" s="6" t="s">
        <v>3559</v>
      </c>
      <c r="X67" s="6" t="s">
        <v>3673</v>
      </c>
      <c r="Y67" s="6" t="s">
        <v>1451</v>
      </c>
      <c r="Z67" s="6" t="s">
        <v>3058</v>
      </c>
      <c r="AA67" s="6">
        <v>190.31326100000001</v>
      </c>
      <c r="AB67" s="6">
        <v>10</v>
      </c>
      <c r="AC67" s="6">
        <v>343</v>
      </c>
      <c r="AG67"/>
    </row>
    <row r="68" spans="1:33">
      <c r="A68" s="6">
        <v>204</v>
      </c>
      <c r="B68" s="6">
        <v>10117038</v>
      </c>
      <c r="C68" s="6" t="s">
        <v>3674</v>
      </c>
      <c r="D68" s="6" t="s">
        <v>71</v>
      </c>
      <c r="E68" s="6" t="s">
        <v>71</v>
      </c>
      <c r="F68" s="6" t="s">
        <v>18</v>
      </c>
      <c r="G68" s="6">
        <v>646</v>
      </c>
      <c r="H68" s="6">
        <v>39</v>
      </c>
      <c r="I68" s="6">
        <v>77</v>
      </c>
      <c r="J68" s="6">
        <v>95</v>
      </c>
      <c r="K68" s="6">
        <v>435</v>
      </c>
      <c r="L68" s="6">
        <v>322</v>
      </c>
      <c r="M68" s="6">
        <v>22</v>
      </c>
      <c r="N68" s="6">
        <v>37</v>
      </c>
      <c r="O68" s="6">
        <v>51</v>
      </c>
      <c r="P68" s="6">
        <v>212</v>
      </c>
      <c r="Q68" s="6">
        <v>324</v>
      </c>
      <c r="R68" s="6">
        <v>17</v>
      </c>
      <c r="S68" s="6">
        <v>40</v>
      </c>
      <c r="T68" s="6">
        <v>44</v>
      </c>
      <c r="U68" s="6">
        <v>223</v>
      </c>
      <c r="V68" s="6">
        <v>144</v>
      </c>
      <c r="W68" s="6" t="s">
        <v>3559</v>
      </c>
      <c r="X68" s="6" t="s">
        <v>3675</v>
      </c>
      <c r="Y68" s="6" t="s">
        <v>2471</v>
      </c>
      <c r="Z68" s="6" t="s">
        <v>3058</v>
      </c>
      <c r="AA68" s="6">
        <v>498.56793299999998</v>
      </c>
      <c r="AB68" s="6">
        <v>10</v>
      </c>
      <c r="AC68" s="6">
        <v>646</v>
      </c>
      <c r="AG68"/>
    </row>
    <row r="69" spans="1:33">
      <c r="A69" s="6">
        <v>205</v>
      </c>
      <c r="B69" s="6">
        <v>10611004</v>
      </c>
      <c r="C69" s="6" t="s">
        <v>3625</v>
      </c>
      <c r="D69" s="6" t="s">
        <v>71</v>
      </c>
      <c r="E69" s="6" t="s">
        <v>205</v>
      </c>
      <c r="F69" s="6" t="s">
        <v>205</v>
      </c>
      <c r="G69" s="6">
        <v>270</v>
      </c>
      <c r="H69" s="6">
        <v>25</v>
      </c>
      <c r="I69" s="6">
        <v>36</v>
      </c>
      <c r="J69" s="6">
        <v>24</v>
      </c>
      <c r="K69" s="6">
        <v>185</v>
      </c>
      <c r="L69" s="6">
        <v>129</v>
      </c>
      <c r="M69" s="6">
        <v>13</v>
      </c>
      <c r="N69" s="6">
        <v>19</v>
      </c>
      <c r="O69" s="6">
        <v>12</v>
      </c>
      <c r="P69" s="6">
        <v>85</v>
      </c>
      <c r="Q69" s="6">
        <v>141</v>
      </c>
      <c r="R69" s="6">
        <v>12</v>
      </c>
      <c r="S69" s="6">
        <v>17</v>
      </c>
      <c r="T69" s="6">
        <v>12</v>
      </c>
      <c r="U69" s="6">
        <v>100</v>
      </c>
      <c r="V69" s="6">
        <v>73</v>
      </c>
      <c r="W69" s="6" t="s">
        <v>3598</v>
      </c>
      <c r="X69" s="6" t="s">
        <v>3676</v>
      </c>
      <c r="Y69" s="6" t="s">
        <v>205</v>
      </c>
      <c r="Z69" s="6" t="s">
        <v>3058</v>
      </c>
      <c r="AA69" s="6">
        <v>1178.938089</v>
      </c>
      <c r="AB69" s="6">
        <v>9</v>
      </c>
      <c r="AC69" s="6">
        <v>270</v>
      </c>
      <c r="AG69"/>
    </row>
    <row r="70" spans="1:33">
      <c r="A70" s="6">
        <v>213</v>
      </c>
      <c r="B70" s="6">
        <v>140300090</v>
      </c>
      <c r="C70" s="6" t="s">
        <v>3677</v>
      </c>
      <c r="D70" s="6" t="s">
        <v>52</v>
      </c>
      <c r="E70" s="6" t="s">
        <v>89</v>
      </c>
      <c r="F70" s="6" t="s">
        <v>18</v>
      </c>
      <c r="G70" s="6">
        <v>949</v>
      </c>
      <c r="H70" s="6">
        <v>52</v>
      </c>
      <c r="I70" s="6">
        <v>74</v>
      </c>
      <c r="J70" s="6">
        <v>596</v>
      </c>
      <c r="K70" s="6">
        <v>227</v>
      </c>
      <c r="L70" s="6">
        <v>757</v>
      </c>
      <c r="M70" s="6">
        <v>26</v>
      </c>
      <c r="N70" s="6">
        <v>42</v>
      </c>
      <c r="O70" s="6">
        <v>568</v>
      </c>
      <c r="P70" s="6">
        <v>121</v>
      </c>
      <c r="Q70" s="6">
        <v>192</v>
      </c>
      <c r="R70" s="6">
        <v>26</v>
      </c>
      <c r="S70" s="6">
        <v>32</v>
      </c>
      <c r="T70" s="6">
        <v>28</v>
      </c>
      <c r="U70" s="6">
        <v>106</v>
      </c>
      <c r="V70" s="6">
        <v>88</v>
      </c>
      <c r="W70" s="6" t="s">
        <v>3546</v>
      </c>
      <c r="X70" s="6" t="s">
        <v>3678</v>
      </c>
      <c r="Y70" s="6" t="s">
        <v>245</v>
      </c>
      <c r="Z70" s="6" t="s">
        <v>3060</v>
      </c>
      <c r="AA70" s="6">
        <v>16.760432000000002</v>
      </c>
      <c r="AB70" s="6">
        <v>7</v>
      </c>
      <c r="AC70" s="6">
        <v>949</v>
      </c>
      <c r="AG70"/>
    </row>
    <row r="71" spans="1:33">
      <c r="A71" s="6">
        <v>214</v>
      </c>
      <c r="B71" s="6">
        <v>140400020</v>
      </c>
      <c r="C71" s="6" t="s">
        <v>3679</v>
      </c>
      <c r="D71" s="6" t="s">
        <v>52</v>
      </c>
      <c r="E71" s="6" t="s">
        <v>90</v>
      </c>
      <c r="F71" s="6" t="s">
        <v>18</v>
      </c>
      <c r="G71" s="6">
        <v>733</v>
      </c>
      <c r="H71" s="6">
        <v>76</v>
      </c>
      <c r="I71" s="6">
        <v>117</v>
      </c>
      <c r="J71" s="6">
        <v>86</v>
      </c>
      <c r="K71" s="6">
        <v>454</v>
      </c>
      <c r="L71" s="6">
        <v>374</v>
      </c>
      <c r="M71" s="6">
        <v>41</v>
      </c>
      <c r="N71" s="6">
        <v>63</v>
      </c>
      <c r="O71" s="6">
        <v>44</v>
      </c>
      <c r="P71" s="6">
        <v>226</v>
      </c>
      <c r="Q71" s="6">
        <v>359</v>
      </c>
      <c r="R71" s="6">
        <v>35</v>
      </c>
      <c r="S71" s="6">
        <v>54</v>
      </c>
      <c r="T71" s="6">
        <v>42</v>
      </c>
      <c r="U71" s="6">
        <v>228</v>
      </c>
      <c r="V71" s="6">
        <v>161</v>
      </c>
      <c r="W71" s="6" t="s">
        <v>3546</v>
      </c>
      <c r="X71" s="6" t="s">
        <v>3680</v>
      </c>
      <c r="Y71" s="6" t="s">
        <v>409</v>
      </c>
      <c r="Z71" s="6" t="s">
        <v>3060</v>
      </c>
      <c r="AA71" s="6">
        <v>27.86497</v>
      </c>
      <c r="AB71" s="6">
        <v>7</v>
      </c>
      <c r="AC71" s="6">
        <v>733</v>
      </c>
      <c r="AG71"/>
    </row>
    <row r="72" spans="1:33">
      <c r="A72" s="6">
        <v>215</v>
      </c>
      <c r="B72" s="6">
        <v>140400040</v>
      </c>
      <c r="C72" s="6" t="s">
        <v>3681</v>
      </c>
      <c r="D72" s="6" t="s">
        <v>52</v>
      </c>
      <c r="E72" s="6" t="s">
        <v>90</v>
      </c>
      <c r="F72" s="6" t="s">
        <v>18</v>
      </c>
      <c r="G72" s="6">
        <v>433</v>
      </c>
      <c r="H72" s="6">
        <v>45</v>
      </c>
      <c r="I72" s="6">
        <v>91</v>
      </c>
      <c r="J72" s="6">
        <v>70</v>
      </c>
      <c r="K72" s="6">
        <v>227</v>
      </c>
      <c r="L72" s="6">
        <v>231</v>
      </c>
      <c r="M72" s="6">
        <v>25</v>
      </c>
      <c r="N72" s="6">
        <v>54</v>
      </c>
      <c r="O72" s="6">
        <v>38</v>
      </c>
      <c r="P72" s="6">
        <v>114</v>
      </c>
      <c r="Q72" s="6">
        <v>202</v>
      </c>
      <c r="R72" s="6">
        <v>20</v>
      </c>
      <c r="S72" s="6">
        <v>37</v>
      </c>
      <c r="T72" s="6">
        <v>32</v>
      </c>
      <c r="U72" s="6">
        <v>113</v>
      </c>
      <c r="V72" s="6">
        <v>91</v>
      </c>
      <c r="W72" s="6" t="s">
        <v>3546</v>
      </c>
      <c r="X72" s="6" t="s">
        <v>3682</v>
      </c>
      <c r="Y72" s="6" t="s">
        <v>409</v>
      </c>
      <c r="Z72" s="6" t="s">
        <v>3060</v>
      </c>
      <c r="AA72" s="6">
        <v>241.35840899999999</v>
      </c>
      <c r="AB72" s="6">
        <v>7</v>
      </c>
      <c r="AC72" s="6">
        <v>433</v>
      </c>
      <c r="AG72"/>
    </row>
    <row r="73" spans="1:33">
      <c r="A73" s="6">
        <v>216</v>
      </c>
      <c r="B73" s="6">
        <v>140400050</v>
      </c>
      <c r="C73" s="6" t="s">
        <v>3683</v>
      </c>
      <c r="D73" s="6" t="s">
        <v>52</v>
      </c>
      <c r="E73" s="6" t="s">
        <v>90</v>
      </c>
      <c r="F73" s="6" t="s">
        <v>18</v>
      </c>
      <c r="G73" s="6">
        <v>874</v>
      </c>
      <c r="H73" s="6">
        <v>91</v>
      </c>
      <c r="I73" s="6">
        <v>137</v>
      </c>
      <c r="J73" s="6">
        <v>112</v>
      </c>
      <c r="K73" s="6">
        <v>534</v>
      </c>
      <c r="L73" s="6">
        <v>444</v>
      </c>
      <c r="M73" s="6">
        <v>49</v>
      </c>
      <c r="N73" s="6">
        <v>59</v>
      </c>
      <c r="O73" s="6">
        <v>54</v>
      </c>
      <c r="P73" s="6">
        <v>282</v>
      </c>
      <c r="Q73" s="6">
        <v>430</v>
      </c>
      <c r="R73" s="6">
        <v>42</v>
      </c>
      <c r="S73" s="6">
        <v>78</v>
      </c>
      <c r="T73" s="6">
        <v>58</v>
      </c>
      <c r="U73" s="6">
        <v>252</v>
      </c>
      <c r="V73" s="6">
        <v>138</v>
      </c>
      <c r="W73" s="6" t="s">
        <v>3546</v>
      </c>
      <c r="X73" s="6" t="s">
        <v>3684</v>
      </c>
      <c r="Y73" s="6" t="s">
        <v>409</v>
      </c>
      <c r="Z73" s="6" t="s">
        <v>3060</v>
      </c>
      <c r="AA73" s="6">
        <v>90.979285000000004</v>
      </c>
      <c r="AB73" s="6">
        <v>7</v>
      </c>
      <c r="AC73" s="6">
        <v>874</v>
      </c>
      <c r="AG73"/>
    </row>
    <row r="74" spans="1:33">
      <c r="A74" s="6">
        <v>219</v>
      </c>
      <c r="B74" s="6">
        <v>10313091</v>
      </c>
      <c r="C74" s="6" t="s">
        <v>3685</v>
      </c>
      <c r="D74" s="6" t="s">
        <v>71</v>
      </c>
      <c r="E74" s="6" t="s">
        <v>202</v>
      </c>
      <c r="F74" s="6" t="s">
        <v>3686</v>
      </c>
      <c r="G74" s="6">
        <v>919</v>
      </c>
      <c r="H74" s="6">
        <v>121</v>
      </c>
      <c r="I74" s="6">
        <v>156</v>
      </c>
      <c r="J74" s="6">
        <v>120</v>
      </c>
      <c r="K74" s="6">
        <v>522</v>
      </c>
      <c r="L74" s="6">
        <v>463</v>
      </c>
      <c r="M74" s="6">
        <v>60</v>
      </c>
      <c r="N74" s="6">
        <v>81</v>
      </c>
      <c r="O74" s="6">
        <v>59</v>
      </c>
      <c r="P74" s="6">
        <v>263</v>
      </c>
      <c r="Q74" s="6">
        <v>456</v>
      </c>
      <c r="R74" s="6">
        <v>61</v>
      </c>
      <c r="S74" s="6">
        <v>75</v>
      </c>
      <c r="T74" s="6">
        <v>61</v>
      </c>
      <c r="U74" s="6">
        <v>259</v>
      </c>
      <c r="V74" s="6">
        <v>147</v>
      </c>
      <c r="W74" s="6" t="s">
        <v>3598</v>
      </c>
      <c r="X74" s="6" t="s">
        <v>3687</v>
      </c>
      <c r="Y74" s="6" t="s">
        <v>202</v>
      </c>
      <c r="Z74" s="6" t="s">
        <v>3058</v>
      </c>
      <c r="AA74" s="6">
        <v>11479.966715</v>
      </c>
      <c r="AB74" s="6">
        <v>11</v>
      </c>
      <c r="AC74" s="6">
        <v>919</v>
      </c>
      <c r="AG74"/>
    </row>
    <row r="75" spans="1:33">
      <c r="A75" s="6">
        <v>220</v>
      </c>
      <c r="B75" s="6">
        <v>10317419</v>
      </c>
      <c r="C75" s="6" t="s">
        <v>3688</v>
      </c>
      <c r="D75" s="6" t="s">
        <v>71</v>
      </c>
      <c r="E75" s="6" t="s">
        <v>202</v>
      </c>
      <c r="F75" s="6" t="s">
        <v>18</v>
      </c>
      <c r="G75" s="6">
        <v>560</v>
      </c>
      <c r="H75" s="6">
        <v>54</v>
      </c>
      <c r="I75" s="6">
        <v>73</v>
      </c>
      <c r="J75" s="6">
        <v>74</v>
      </c>
      <c r="K75" s="6">
        <v>359</v>
      </c>
      <c r="L75" s="6">
        <v>294</v>
      </c>
      <c r="M75" s="6">
        <v>32</v>
      </c>
      <c r="N75" s="6">
        <v>36</v>
      </c>
      <c r="O75" s="6">
        <v>37</v>
      </c>
      <c r="P75" s="6">
        <v>189</v>
      </c>
      <c r="Q75" s="6">
        <v>266</v>
      </c>
      <c r="R75" s="6">
        <v>22</v>
      </c>
      <c r="S75" s="6">
        <v>37</v>
      </c>
      <c r="T75" s="6">
        <v>37</v>
      </c>
      <c r="U75" s="6">
        <v>170</v>
      </c>
      <c r="V75" s="6">
        <v>126</v>
      </c>
      <c r="W75" s="6" t="s">
        <v>3559</v>
      </c>
      <c r="X75" s="6" t="s">
        <v>3689</v>
      </c>
      <c r="Y75" s="6" t="s">
        <v>202</v>
      </c>
      <c r="Z75" s="6" t="s">
        <v>3058</v>
      </c>
      <c r="AA75" s="6">
        <v>178.04582600000001</v>
      </c>
      <c r="AB75" s="6">
        <v>11</v>
      </c>
      <c r="AC75" s="6">
        <v>560</v>
      </c>
      <c r="AG75"/>
    </row>
    <row r="76" spans="1:33">
      <c r="A76" s="6">
        <v>222</v>
      </c>
      <c r="B76" s="6">
        <v>10317079</v>
      </c>
      <c r="C76" s="6" t="s">
        <v>3690</v>
      </c>
      <c r="D76" s="6" t="s">
        <v>71</v>
      </c>
      <c r="E76" s="6" t="s">
        <v>202</v>
      </c>
      <c r="F76" s="6" t="s">
        <v>18</v>
      </c>
      <c r="G76" s="6">
        <v>249</v>
      </c>
      <c r="H76" s="6">
        <v>20</v>
      </c>
      <c r="I76" s="6">
        <v>33</v>
      </c>
      <c r="J76" s="6">
        <v>37</v>
      </c>
      <c r="K76" s="6">
        <v>159</v>
      </c>
      <c r="L76" s="6">
        <v>125</v>
      </c>
      <c r="M76" s="6">
        <v>9</v>
      </c>
      <c r="N76" s="6">
        <v>16</v>
      </c>
      <c r="O76" s="6">
        <v>17</v>
      </c>
      <c r="P76" s="6">
        <v>83</v>
      </c>
      <c r="Q76" s="6">
        <v>124</v>
      </c>
      <c r="R76" s="6">
        <v>11</v>
      </c>
      <c r="S76" s="6">
        <v>17</v>
      </c>
      <c r="T76" s="6">
        <v>20</v>
      </c>
      <c r="U76" s="6">
        <v>76</v>
      </c>
      <c r="V76" s="6">
        <v>57</v>
      </c>
      <c r="W76" s="6" t="s">
        <v>3559</v>
      </c>
      <c r="X76" s="6" t="s">
        <v>3691</v>
      </c>
      <c r="Y76" s="6" t="s">
        <v>202</v>
      </c>
      <c r="Z76" s="6" t="s">
        <v>3058</v>
      </c>
      <c r="AA76" s="6">
        <v>285.33099900000002</v>
      </c>
      <c r="AB76" s="6">
        <v>11</v>
      </c>
      <c r="AC76" s="6">
        <v>249</v>
      </c>
      <c r="AG76"/>
    </row>
    <row r="77" spans="1:33">
      <c r="A77" s="6">
        <v>223</v>
      </c>
      <c r="B77" s="6">
        <v>10317088</v>
      </c>
      <c r="C77" s="6" t="s">
        <v>3692</v>
      </c>
      <c r="D77" s="6" t="s">
        <v>71</v>
      </c>
      <c r="E77" s="6" t="s">
        <v>202</v>
      </c>
      <c r="F77" s="6" t="s">
        <v>18</v>
      </c>
      <c r="G77" s="6">
        <v>406</v>
      </c>
      <c r="H77" s="6">
        <v>43</v>
      </c>
      <c r="I77" s="6">
        <v>38</v>
      </c>
      <c r="J77" s="6">
        <v>79</v>
      </c>
      <c r="K77" s="6">
        <v>246</v>
      </c>
      <c r="L77" s="6">
        <v>202</v>
      </c>
      <c r="M77" s="6">
        <v>20</v>
      </c>
      <c r="N77" s="6">
        <v>19</v>
      </c>
      <c r="O77" s="6">
        <v>36</v>
      </c>
      <c r="P77" s="6">
        <v>127</v>
      </c>
      <c r="Q77" s="6">
        <v>204</v>
      </c>
      <c r="R77" s="6">
        <v>23</v>
      </c>
      <c r="S77" s="6">
        <v>19</v>
      </c>
      <c r="T77" s="6">
        <v>43</v>
      </c>
      <c r="U77" s="6">
        <v>119</v>
      </c>
      <c r="V77" s="6">
        <v>85</v>
      </c>
      <c r="W77" s="6" t="s">
        <v>3559</v>
      </c>
      <c r="X77" s="6" t="s">
        <v>3693</v>
      </c>
      <c r="Y77" s="6" t="s">
        <v>202</v>
      </c>
      <c r="Z77" s="6" t="s">
        <v>3058</v>
      </c>
      <c r="AA77" s="6">
        <v>1211.380981</v>
      </c>
      <c r="AB77" s="6">
        <v>11</v>
      </c>
      <c r="AC77" s="6">
        <v>406</v>
      </c>
      <c r="AG77"/>
    </row>
    <row r="78" spans="1:33">
      <c r="A78" s="6">
        <v>224</v>
      </c>
      <c r="B78" s="6">
        <v>10317119</v>
      </c>
      <c r="C78" s="6" t="s">
        <v>3694</v>
      </c>
      <c r="D78" s="6" t="s">
        <v>71</v>
      </c>
      <c r="E78" s="6" t="s">
        <v>202</v>
      </c>
      <c r="F78" s="6" t="s">
        <v>18</v>
      </c>
      <c r="G78" s="6">
        <v>252</v>
      </c>
      <c r="H78" s="6">
        <v>23</v>
      </c>
      <c r="I78" s="6">
        <v>41</v>
      </c>
      <c r="J78" s="6">
        <v>18</v>
      </c>
      <c r="K78" s="6">
        <v>170</v>
      </c>
      <c r="L78" s="6">
        <v>123</v>
      </c>
      <c r="M78" s="6">
        <v>9</v>
      </c>
      <c r="N78" s="6">
        <v>19</v>
      </c>
      <c r="O78" s="6">
        <v>11</v>
      </c>
      <c r="P78" s="6">
        <v>84</v>
      </c>
      <c r="Q78" s="6">
        <v>129</v>
      </c>
      <c r="R78" s="6">
        <v>14</v>
      </c>
      <c r="S78" s="6">
        <v>22</v>
      </c>
      <c r="T78" s="6">
        <v>7</v>
      </c>
      <c r="U78" s="6">
        <v>86</v>
      </c>
      <c r="V78" s="6">
        <v>80</v>
      </c>
      <c r="W78" s="6" t="s">
        <v>3559</v>
      </c>
      <c r="X78" s="6" t="s">
        <v>3695</v>
      </c>
      <c r="Y78" s="6" t="s">
        <v>3481</v>
      </c>
      <c r="Z78" s="6" t="s">
        <v>3058</v>
      </c>
      <c r="AA78" s="6">
        <v>24.079419999999999</v>
      </c>
      <c r="AB78" s="6">
        <v>11</v>
      </c>
      <c r="AC78" s="6">
        <v>252</v>
      </c>
      <c r="AG78"/>
    </row>
    <row r="79" spans="1:33">
      <c r="A79" s="6">
        <v>226</v>
      </c>
      <c r="B79" s="6">
        <v>10317159</v>
      </c>
      <c r="C79" s="6" t="s">
        <v>3696</v>
      </c>
      <c r="D79" s="6" t="s">
        <v>71</v>
      </c>
      <c r="E79" s="6" t="s">
        <v>202</v>
      </c>
      <c r="F79" s="6" t="s">
        <v>18</v>
      </c>
      <c r="G79" s="6">
        <v>766</v>
      </c>
      <c r="H79" s="6">
        <v>63</v>
      </c>
      <c r="I79" s="6">
        <v>87</v>
      </c>
      <c r="J79" s="6">
        <v>94</v>
      </c>
      <c r="K79" s="6">
        <v>522</v>
      </c>
      <c r="L79" s="6">
        <v>359</v>
      </c>
      <c r="M79" s="6">
        <v>34</v>
      </c>
      <c r="N79" s="6">
        <v>35</v>
      </c>
      <c r="O79" s="6">
        <v>40</v>
      </c>
      <c r="P79" s="6">
        <v>250</v>
      </c>
      <c r="Q79" s="6">
        <v>407</v>
      </c>
      <c r="R79" s="6">
        <v>29</v>
      </c>
      <c r="S79" s="6">
        <v>52</v>
      </c>
      <c r="T79" s="6">
        <v>54</v>
      </c>
      <c r="U79" s="6">
        <v>272</v>
      </c>
      <c r="V79" s="6">
        <v>186</v>
      </c>
      <c r="W79" s="6" t="s">
        <v>3559</v>
      </c>
      <c r="X79" s="6" t="s">
        <v>3697</v>
      </c>
      <c r="Y79" s="6" t="s">
        <v>3481</v>
      </c>
      <c r="Z79" s="6" t="s">
        <v>3058</v>
      </c>
      <c r="AA79" s="6">
        <v>637.99817399999995</v>
      </c>
      <c r="AB79" s="6">
        <v>11</v>
      </c>
      <c r="AC79" s="6">
        <v>766</v>
      </c>
      <c r="AG79"/>
    </row>
    <row r="80" spans="1:33">
      <c r="A80" s="6">
        <v>237</v>
      </c>
      <c r="B80" s="6">
        <v>80400010</v>
      </c>
      <c r="C80" s="6" t="s">
        <v>3698</v>
      </c>
      <c r="D80" s="6" t="s">
        <v>72</v>
      </c>
      <c r="E80" s="6" t="s">
        <v>211</v>
      </c>
      <c r="F80" s="6" t="s">
        <v>18</v>
      </c>
      <c r="G80" s="6">
        <v>628</v>
      </c>
      <c r="H80" s="6">
        <v>60</v>
      </c>
      <c r="I80" s="6">
        <v>77</v>
      </c>
      <c r="J80" s="6">
        <v>77</v>
      </c>
      <c r="K80" s="6">
        <v>414</v>
      </c>
      <c r="L80" s="6">
        <v>321</v>
      </c>
      <c r="M80" s="6">
        <v>28</v>
      </c>
      <c r="N80" s="6">
        <v>30</v>
      </c>
      <c r="O80" s="6">
        <v>42</v>
      </c>
      <c r="P80" s="6">
        <v>221</v>
      </c>
      <c r="Q80" s="6">
        <v>307</v>
      </c>
      <c r="R80" s="6">
        <v>32</v>
      </c>
      <c r="S80" s="6">
        <v>47</v>
      </c>
      <c r="T80" s="6">
        <v>35</v>
      </c>
      <c r="U80" s="6">
        <v>193</v>
      </c>
      <c r="V80" s="6">
        <v>150</v>
      </c>
      <c r="W80" s="6" t="s">
        <v>3546</v>
      </c>
      <c r="X80" s="6" t="s">
        <v>3699</v>
      </c>
      <c r="Y80" s="6" t="s">
        <v>2447</v>
      </c>
      <c r="Z80" s="6" t="s">
        <v>3058</v>
      </c>
      <c r="AA80" s="6">
        <v>56.103667999999999</v>
      </c>
      <c r="AB80" s="6">
        <v>11</v>
      </c>
      <c r="AC80" s="6">
        <v>628</v>
      </c>
      <c r="AG80"/>
    </row>
    <row r="81" spans="1:33">
      <c r="A81" s="6">
        <v>248</v>
      </c>
      <c r="B81" s="6">
        <v>10317260</v>
      </c>
      <c r="C81" s="6" t="s">
        <v>3700</v>
      </c>
      <c r="D81" s="6" t="s">
        <v>71</v>
      </c>
      <c r="E81" s="6" t="s">
        <v>202</v>
      </c>
      <c r="F81" s="6" t="s">
        <v>18</v>
      </c>
      <c r="G81" s="6">
        <v>572</v>
      </c>
      <c r="H81" s="6">
        <v>39</v>
      </c>
      <c r="I81" s="6">
        <v>80</v>
      </c>
      <c r="J81" s="6">
        <v>81</v>
      </c>
      <c r="K81" s="6">
        <v>372</v>
      </c>
      <c r="L81" s="6">
        <v>285</v>
      </c>
      <c r="M81" s="6">
        <v>20</v>
      </c>
      <c r="N81" s="6">
        <v>37</v>
      </c>
      <c r="O81" s="6">
        <v>45</v>
      </c>
      <c r="P81" s="6">
        <v>183</v>
      </c>
      <c r="Q81" s="6">
        <v>287</v>
      </c>
      <c r="R81" s="6">
        <v>19</v>
      </c>
      <c r="S81" s="6">
        <v>43</v>
      </c>
      <c r="T81" s="6">
        <v>36</v>
      </c>
      <c r="U81" s="6">
        <v>189</v>
      </c>
      <c r="V81" s="6">
        <v>138</v>
      </c>
      <c r="W81" s="6" t="s">
        <v>3559</v>
      </c>
      <c r="X81" s="6" t="s">
        <v>3701</v>
      </c>
      <c r="Y81" s="6" t="s">
        <v>202</v>
      </c>
      <c r="Z81" s="6" t="s">
        <v>3058</v>
      </c>
      <c r="AA81" s="6">
        <v>161.84619799999999</v>
      </c>
      <c r="AB81" s="6">
        <v>11</v>
      </c>
      <c r="AC81" s="6">
        <v>572</v>
      </c>
      <c r="AG81"/>
    </row>
    <row r="82" spans="1:33">
      <c r="A82" s="6">
        <v>1222</v>
      </c>
      <c r="B82" s="6">
        <v>10700540</v>
      </c>
      <c r="C82" s="6" t="s">
        <v>3702</v>
      </c>
      <c r="D82" s="6" t="s">
        <v>71</v>
      </c>
      <c r="E82" s="6" t="s">
        <v>206</v>
      </c>
      <c r="F82" s="6" t="s">
        <v>18</v>
      </c>
      <c r="G82" s="6">
        <v>512</v>
      </c>
      <c r="H82" s="6">
        <v>37</v>
      </c>
      <c r="I82" s="6">
        <v>67</v>
      </c>
      <c r="J82" s="6">
        <v>62</v>
      </c>
      <c r="K82" s="6">
        <v>346</v>
      </c>
      <c r="L82" s="6">
        <v>251</v>
      </c>
      <c r="M82" s="6">
        <v>23</v>
      </c>
      <c r="N82" s="6">
        <v>30</v>
      </c>
      <c r="O82" s="6">
        <v>24</v>
      </c>
      <c r="P82" s="6">
        <v>174</v>
      </c>
      <c r="Q82" s="6">
        <v>261</v>
      </c>
      <c r="R82" s="6">
        <v>14</v>
      </c>
      <c r="S82" s="6">
        <v>37</v>
      </c>
      <c r="T82" s="6">
        <v>38</v>
      </c>
      <c r="U82" s="6">
        <v>172</v>
      </c>
      <c r="V82" s="6">
        <v>107</v>
      </c>
      <c r="W82" s="6" t="s">
        <v>3546</v>
      </c>
      <c r="X82" s="6" t="s">
        <v>3703</v>
      </c>
      <c r="Y82" s="6" t="s">
        <v>206</v>
      </c>
      <c r="Z82" s="6" t="s">
        <v>3058</v>
      </c>
      <c r="AA82" s="6">
        <v>367.98651799999999</v>
      </c>
      <c r="AB82" s="6">
        <v>10</v>
      </c>
      <c r="AC82" s="6">
        <v>512</v>
      </c>
      <c r="AG82"/>
    </row>
    <row r="83" spans="1:33">
      <c r="A83" s="6">
        <v>1223</v>
      </c>
      <c r="B83" s="6">
        <v>10700550</v>
      </c>
      <c r="C83" s="6" t="s">
        <v>3704</v>
      </c>
      <c r="D83" s="6" t="s">
        <v>71</v>
      </c>
      <c r="E83" s="6" t="s">
        <v>206</v>
      </c>
      <c r="F83" s="6" t="s">
        <v>18</v>
      </c>
      <c r="G83" s="6">
        <v>523</v>
      </c>
      <c r="H83" s="6">
        <v>35</v>
      </c>
      <c r="I83" s="6">
        <v>51</v>
      </c>
      <c r="J83" s="6">
        <v>75</v>
      </c>
      <c r="K83" s="6">
        <v>362</v>
      </c>
      <c r="L83" s="6">
        <v>271</v>
      </c>
      <c r="M83" s="6">
        <v>16</v>
      </c>
      <c r="N83" s="6">
        <v>24</v>
      </c>
      <c r="O83" s="6">
        <v>42</v>
      </c>
      <c r="P83" s="6">
        <v>189</v>
      </c>
      <c r="Q83" s="6">
        <v>252</v>
      </c>
      <c r="R83" s="6">
        <v>19</v>
      </c>
      <c r="S83" s="6">
        <v>27</v>
      </c>
      <c r="T83" s="6">
        <v>33</v>
      </c>
      <c r="U83" s="6">
        <v>173</v>
      </c>
      <c r="V83" s="6">
        <v>118</v>
      </c>
      <c r="W83" s="6" t="s">
        <v>3546</v>
      </c>
      <c r="X83" s="6" t="s">
        <v>3705</v>
      </c>
      <c r="Y83" s="6" t="s">
        <v>206</v>
      </c>
      <c r="Z83" s="6" t="s">
        <v>3058</v>
      </c>
      <c r="AA83" s="6">
        <v>327.16521299999999</v>
      </c>
      <c r="AB83" s="6">
        <v>10</v>
      </c>
      <c r="AC83" s="6">
        <v>523</v>
      </c>
      <c r="AG83"/>
    </row>
    <row r="84" spans="1:33">
      <c r="A84" s="6">
        <v>1224</v>
      </c>
      <c r="B84" s="6">
        <v>10700260</v>
      </c>
      <c r="C84" s="6" t="s">
        <v>3706</v>
      </c>
      <c r="D84" s="6" t="s">
        <v>71</v>
      </c>
      <c r="E84" s="6" t="s">
        <v>206</v>
      </c>
      <c r="F84" s="6" t="s">
        <v>18</v>
      </c>
      <c r="G84" s="6">
        <v>594</v>
      </c>
      <c r="H84" s="6">
        <v>58</v>
      </c>
      <c r="I84" s="6">
        <v>84</v>
      </c>
      <c r="J84" s="6">
        <v>86</v>
      </c>
      <c r="K84" s="6">
        <v>366</v>
      </c>
      <c r="L84" s="6">
        <v>311</v>
      </c>
      <c r="M84" s="6">
        <v>31</v>
      </c>
      <c r="N84" s="6">
        <v>44</v>
      </c>
      <c r="O84" s="6">
        <v>46</v>
      </c>
      <c r="P84" s="6">
        <v>190</v>
      </c>
      <c r="Q84" s="6">
        <v>283</v>
      </c>
      <c r="R84" s="6">
        <v>27</v>
      </c>
      <c r="S84" s="6">
        <v>40</v>
      </c>
      <c r="T84" s="6">
        <v>40</v>
      </c>
      <c r="U84" s="6">
        <v>176</v>
      </c>
      <c r="V84" s="6">
        <v>114</v>
      </c>
      <c r="W84" s="6" t="s">
        <v>3546</v>
      </c>
      <c r="X84" s="6" t="s">
        <v>3707</v>
      </c>
      <c r="Y84" s="6" t="s">
        <v>206</v>
      </c>
      <c r="Z84" s="6" t="s">
        <v>3058</v>
      </c>
      <c r="AA84" s="6">
        <v>149.28533999999999</v>
      </c>
      <c r="AB84" s="6">
        <v>10</v>
      </c>
      <c r="AC84" s="6">
        <v>594</v>
      </c>
      <c r="AG84"/>
    </row>
    <row r="85" spans="1:33">
      <c r="A85" s="6">
        <v>1225</v>
      </c>
      <c r="B85" s="6">
        <v>10700560</v>
      </c>
      <c r="C85" s="6" t="s">
        <v>3708</v>
      </c>
      <c r="D85" s="6" t="s">
        <v>71</v>
      </c>
      <c r="E85" s="6" t="s">
        <v>206</v>
      </c>
      <c r="F85" s="6" t="s">
        <v>18</v>
      </c>
      <c r="G85" s="6">
        <v>382</v>
      </c>
      <c r="H85" s="6">
        <v>33</v>
      </c>
      <c r="I85" s="6">
        <v>44</v>
      </c>
      <c r="J85" s="6">
        <v>50</v>
      </c>
      <c r="K85" s="6">
        <v>255</v>
      </c>
      <c r="L85" s="6">
        <v>185</v>
      </c>
      <c r="M85" s="6">
        <v>16</v>
      </c>
      <c r="N85" s="6">
        <v>16</v>
      </c>
      <c r="O85" s="6">
        <v>24</v>
      </c>
      <c r="P85" s="6">
        <v>129</v>
      </c>
      <c r="Q85" s="6">
        <v>197</v>
      </c>
      <c r="R85" s="6">
        <v>17</v>
      </c>
      <c r="S85" s="6">
        <v>28</v>
      </c>
      <c r="T85" s="6">
        <v>26</v>
      </c>
      <c r="U85" s="6">
        <v>126</v>
      </c>
      <c r="V85" s="6">
        <v>90</v>
      </c>
      <c r="W85" s="6" t="s">
        <v>3546</v>
      </c>
      <c r="X85" s="6" t="s">
        <v>3709</v>
      </c>
      <c r="Y85" s="6" t="s">
        <v>206</v>
      </c>
      <c r="Z85" s="6" t="s">
        <v>3058</v>
      </c>
      <c r="AA85" s="6">
        <v>69.615381999999997</v>
      </c>
      <c r="AB85" s="6">
        <v>10</v>
      </c>
      <c r="AC85" s="6">
        <v>382</v>
      </c>
      <c r="AG85"/>
    </row>
    <row r="86" spans="1:33">
      <c r="A86" s="6">
        <v>1226</v>
      </c>
      <c r="B86" s="6">
        <v>10700400</v>
      </c>
      <c r="C86" s="6" t="s">
        <v>3710</v>
      </c>
      <c r="D86" s="6" t="s">
        <v>71</v>
      </c>
      <c r="E86" s="6" t="s">
        <v>206</v>
      </c>
      <c r="F86" s="6" t="s">
        <v>18</v>
      </c>
      <c r="G86" s="6">
        <v>742</v>
      </c>
      <c r="H86" s="6">
        <v>76</v>
      </c>
      <c r="I86" s="6">
        <v>104</v>
      </c>
      <c r="J86" s="6">
        <v>78</v>
      </c>
      <c r="K86" s="6">
        <v>484</v>
      </c>
      <c r="L86" s="6">
        <v>376</v>
      </c>
      <c r="M86" s="6">
        <v>40</v>
      </c>
      <c r="N86" s="6">
        <v>59</v>
      </c>
      <c r="O86" s="6">
        <v>36</v>
      </c>
      <c r="P86" s="6">
        <v>241</v>
      </c>
      <c r="Q86" s="6">
        <v>366</v>
      </c>
      <c r="R86" s="6">
        <v>36</v>
      </c>
      <c r="S86" s="6">
        <v>45</v>
      </c>
      <c r="T86" s="6">
        <v>42</v>
      </c>
      <c r="U86" s="6">
        <v>243</v>
      </c>
      <c r="V86" s="6">
        <v>150</v>
      </c>
      <c r="W86" s="6" t="s">
        <v>3546</v>
      </c>
      <c r="X86" s="6" t="s">
        <v>3711</v>
      </c>
      <c r="Y86" s="6" t="s">
        <v>206</v>
      </c>
      <c r="Z86" s="6" t="s">
        <v>3058</v>
      </c>
      <c r="AA86" s="6">
        <v>117.973473</v>
      </c>
      <c r="AB86" s="6">
        <v>10</v>
      </c>
      <c r="AC86" s="6">
        <v>742</v>
      </c>
      <c r="AG86"/>
    </row>
    <row r="87" spans="1:33">
      <c r="A87" s="6">
        <v>1227</v>
      </c>
      <c r="B87" s="6">
        <v>10700580</v>
      </c>
      <c r="C87" s="6" t="s">
        <v>3712</v>
      </c>
      <c r="D87" s="6" t="s">
        <v>71</v>
      </c>
      <c r="E87" s="6" t="s">
        <v>206</v>
      </c>
      <c r="F87" s="6" t="s">
        <v>18</v>
      </c>
      <c r="G87" s="6">
        <v>457</v>
      </c>
      <c r="H87" s="6">
        <v>47</v>
      </c>
      <c r="I87" s="6">
        <v>68</v>
      </c>
      <c r="J87" s="6">
        <v>41</v>
      </c>
      <c r="K87" s="6">
        <v>301</v>
      </c>
      <c r="L87" s="6">
        <v>248</v>
      </c>
      <c r="M87" s="6">
        <v>23</v>
      </c>
      <c r="N87" s="6">
        <v>42</v>
      </c>
      <c r="O87" s="6">
        <v>20</v>
      </c>
      <c r="P87" s="6">
        <v>163</v>
      </c>
      <c r="Q87" s="6">
        <v>209</v>
      </c>
      <c r="R87" s="6">
        <v>24</v>
      </c>
      <c r="S87" s="6">
        <v>26</v>
      </c>
      <c r="T87" s="6">
        <v>21</v>
      </c>
      <c r="U87" s="6">
        <v>138</v>
      </c>
      <c r="V87" s="6">
        <v>100</v>
      </c>
      <c r="W87" s="6" t="s">
        <v>3546</v>
      </c>
      <c r="X87" s="6" t="s">
        <v>3713</v>
      </c>
      <c r="Y87" s="6" t="s">
        <v>3476</v>
      </c>
      <c r="Z87" s="6" t="s">
        <v>3058</v>
      </c>
      <c r="AA87" s="6">
        <v>79.192190999999994</v>
      </c>
      <c r="AB87" s="6">
        <v>10</v>
      </c>
      <c r="AC87" s="6">
        <v>457</v>
      </c>
      <c r="AG87"/>
    </row>
    <row r="88" spans="1:33">
      <c r="A88" s="6">
        <v>1228</v>
      </c>
      <c r="B88" s="6">
        <v>10700600</v>
      </c>
      <c r="C88" s="6" t="s">
        <v>3714</v>
      </c>
      <c r="D88" s="6" t="s">
        <v>71</v>
      </c>
      <c r="E88" s="6" t="s">
        <v>206</v>
      </c>
      <c r="F88" s="6" t="s">
        <v>18</v>
      </c>
      <c r="G88" s="6">
        <v>644</v>
      </c>
      <c r="H88" s="6">
        <v>66</v>
      </c>
      <c r="I88" s="6">
        <v>90</v>
      </c>
      <c r="J88" s="6">
        <v>91</v>
      </c>
      <c r="K88" s="6">
        <v>397</v>
      </c>
      <c r="L88" s="6">
        <v>330</v>
      </c>
      <c r="M88" s="6">
        <v>29</v>
      </c>
      <c r="N88" s="6">
        <v>49</v>
      </c>
      <c r="O88" s="6">
        <v>49</v>
      </c>
      <c r="P88" s="6">
        <v>203</v>
      </c>
      <c r="Q88" s="6">
        <v>314</v>
      </c>
      <c r="R88" s="6">
        <v>37</v>
      </c>
      <c r="S88" s="6">
        <v>41</v>
      </c>
      <c r="T88" s="6">
        <v>42</v>
      </c>
      <c r="U88" s="6">
        <v>194</v>
      </c>
      <c r="V88" s="6">
        <v>146</v>
      </c>
      <c r="W88" s="6" t="s">
        <v>3546</v>
      </c>
      <c r="X88" s="6" t="s">
        <v>3715</v>
      </c>
      <c r="Y88" s="6" t="s">
        <v>3488</v>
      </c>
      <c r="Z88" s="6" t="s">
        <v>3058</v>
      </c>
      <c r="AA88" s="6">
        <v>146.512946</v>
      </c>
      <c r="AB88" s="6">
        <v>10</v>
      </c>
      <c r="AC88" s="6">
        <v>644</v>
      </c>
      <c r="AG88"/>
    </row>
    <row r="89" spans="1:33">
      <c r="A89" s="6">
        <v>1229</v>
      </c>
      <c r="B89" s="6">
        <v>10700030</v>
      </c>
      <c r="C89" s="6" t="s">
        <v>3716</v>
      </c>
      <c r="D89" s="6" t="s">
        <v>71</v>
      </c>
      <c r="E89" s="6" t="s">
        <v>206</v>
      </c>
      <c r="F89" s="6" t="s">
        <v>18</v>
      </c>
      <c r="G89" s="6">
        <v>573</v>
      </c>
      <c r="H89" s="6">
        <v>41</v>
      </c>
      <c r="I89" s="6">
        <v>79</v>
      </c>
      <c r="J89" s="6">
        <v>84</v>
      </c>
      <c r="K89" s="6">
        <v>369</v>
      </c>
      <c r="L89" s="6">
        <v>294</v>
      </c>
      <c r="M89" s="6">
        <v>22</v>
      </c>
      <c r="N89" s="6">
        <v>35</v>
      </c>
      <c r="O89" s="6">
        <v>44</v>
      </c>
      <c r="P89" s="6">
        <v>193</v>
      </c>
      <c r="Q89" s="6">
        <v>279</v>
      </c>
      <c r="R89" s="6">
        <v>19</v>
      </c>
      <c r="S89" s="6">
        <v>44</v>
      </c>
      <c r="T89" s="6">
        <v>40</v>
      </c>
      <c r="U89" s="6">
        <v>176</v>
      </c>
      <c r="V89" s="6">
        <v>127</v>
      </c>
      <c r="W89" s="6" t="s">
        <v>3546</v>
      </c>
      <c r="X89" s="6" t="s">
        <v>3717</v>
      </c>
      <c r="Y89" s="6" t="s">
        <v>3488</v>
      </c>
      <c r="Z89" s="6" t="s">
        <v>3058</v>
      </c>
      <c r="AA89" s="6">
        <v>102.703091</v>
      </c>
      <c r="AB89" s="6">
        <v>10</v>
      </c>
      <c r="AC89" s="6">
        <v>573</v>
      </c>
      <c r="AG89"/>
    </row>
    <row r="90" spans="1:33">
      <c r="A90" s="6">
        <v>249</v>
      </c>
      <c r="B90" s="6">
        <v>10700240</v>
      </c>
      <c r="C90" s="6" t="s">
        <v>3718</v>
      </c>
      <c r="D90" s="6" t="s">
        <v>71</v>
      </c>
      <c r="E90" s="6" t="s">
        <v>206</v>
      </c>
      <c r="F90" s="6" t="s">
        <v>18</v>
      </c>
      <c r="G90" s="6">
        <v>655</v>
      </c>
      <c r="H90" s="6">
        <v>45</v>
      </c>
      <c r="I90" s="6">
        <v>75</v>
      </c>
      <c r="J90" s="6">
        <v>93</v>
      </c>
      <c r="K90" s="6">
        <v>442</v>
      </c>
      <c r="L90" s="6">
        <v>332</v>
      </c>
      <c r="M90" s="6">
        <v>20</v>
      </c>
      <c r="N90" s="6">
        <v>41</v>
      </c>
      <c r="O90" s="6">
        <v>49</v>
      </c>
      <c r="P90" s="6">
        <v>222</v>
      </c>
      <c r="Q90" s="6">
        <v>323</v>
      </c>
      <c r="R90" s="6">
        <v>25</v>
      </c>
      <c r="S90" s="6">
        <v>34</v>
      </c>
      <c r="T90" s="6">
        <v>44</v>
      </c>
      <c r="U90" s="6">
        <v>220</v>
      </c>
      <c r="V90" s="6">
        <v>156</v>
      </c>
      <c r="W90" s="6" t="s">
        <v>3546</v>
      </c>
      <c r="X90" s="6" t="s">
        <v>3719</v>
      </c>
      <c r="Y90" s="6" t="s">
        <v>3488</v>
      </c>
      <c r="Z90" s="6" t="s">
        <v>3058</v>
      </c>
      <c r="AA90" s="6">
        <v>188.322397</v>
      </c>
      <c r="AB90" s="6">
        <v>10</v>
      </c>
      <c r="AC90" s="6">
        <v>655</v>
      </c>
      <c r="AG90"/>
    </row>
    <row r="91" spans="1:33">
      <c r="A91" s="6">
        <v>250</v>
      </c>
      <c r="B91" s="6">
        <v>10717089</v>
      </c>
      <c r="C91" s="6" t="s">
        <v>3720</v>
      </c>
      <c r="D91" s="6" t="s">
        <v>71</v>
      </c>
      <c r="E91" s="6" t="s">
        <v>206</v>
      </c>
      <c r="F91" s="6" t="s">
        <v>18</v>
      </c>
      <c r="G91" s="6">
        <v>471</v>
      </c>
      <c r="H91" s="6">
        <v>50</v>
      </c>
      <c r="I91" s="6">
        <v>57</v>
      </c>
      <c r="J91" s="6">
        <v>47</v>
      </c>
      <c r="K91" s="6">
        <v>317</v>
      </c>
      <c r="L91" s="6">
        <v>248</v>
      </c>
      <c r="M91" s="6">
        <v>23</v>
      </c>
      <c r="N91" s="6">
        <v>28</v>
      </c>
      <c r="O91" s="6">
        <v>33</v>
      </c>
      <c r="P91" s="6">
        <v>164</v>
      </c>
      <c r="Q91" s="6">
        <v>223</v>
      </c>
      <c r="R91" s="6">
        <v>27</v>
      </c>
      <c r="S91" s="6">
        <v>29</v>
      </c>
      <c r="T91" s="6">
        <v>14</v>
      </c>
      <c r="U91" s="6">
        <v>153</v>
      </c>
      <c r="V91" s="6">
        <v>101</v>
      </c>
      <c r="W91" s="6" t="s">
        <v>3559</v>
      </c>
      <c r="X91" s="6" t="s">
        <v>3721</v>
      </c>
      <c r="Y91" s="6" t="s">
        <v>3488</v>
      </c>
      <c r="Z91" s="6" t="s">
        <v>3058</v>
      </c>
      <c r="AA91" s="6">
        <v>1086.2951760000001</v>
      </c>
      <c r="AB91" s="6">
        <v>10</v>
      </c>
      <c r="AC91" s="6">
        <v>471</v>
      </c>
      <c r="AG91"/>
    </row>
    <row r="92" spans="1:33">
      <c r="A92" s="6">
        <v>251</v>
      </c>
      <c r="B92" s="6">
        <v>30200040</v>
      </c>
      <c r="C92" s="6" t="s">
        <v>3722</v>
      </c>
      <c r="D92" s="6" t="s">
        <v>64</v>
      </c>
      <c r="E92" s="6" t="s">
        <v>160</v>
      </c>
      <c r="F92" s="6" t="s">
        <v>18</v>
      </c>
      <c r="G92" s="6">
        <v>695</v>
      </c>
      <c r="H92" s="6">
        <v>87</v>
      </c>
      <c r="I92" s="6">
        <v>138</v>
      </c>
      <c r="J92" s="6">
        <v>87</v>
      </c>
      <c r="K92" s="6">
        <v>383</v>
      </c>
      <c r="L92" s="6">
        <v>365</v>
      </c>
      <c r="M92" s="6">
        <v>52</v>
      </c>
      <c r="N92" s="6">
        <v>66</v>
      </c>
      <c r="O92" s="6">
        <v>46</v>
      </c>
      <c r="P92" s="6">
        <v>201</v>
      </c>
      <c r="Q92" s="6">
        <v>330</v>
      </c>
      <c r="R92" s="6">
        <v>35</v>
      </c>
      <c r="S92" s="6">
        <v>72</v>
      </c>
      <c r="T92" s="6">
        <v>41</v>
      </c>
      <c r="U92" s="6">
        <v>182</v>
      </c>
      <c r="V92" s="6">
        <v>143</v>
      </c>
      <c r="W92" s="6" t="s">
        <v>3546</v>
      </c>
      <c r="X92" s="6" t="s">
        <v>3723</v>
      </c>
      <c r="Y92" s="6" t="s">
        <v>1672</v>
      </c>
      <c r="Z92" s="6" t="s">
        <v>3180</v>
      </c>
      <c r="AA92" s="6">
        <v>27.257058000000001</v>
      </c>
      <c r="AB92" s="6">
        <v>5</v>
      </c>
      <c r="AC92" s="6">
        <v>695</v>
      </c>
      <c r="AG92"/>
    </row>
    <row r="93" spans="1:33">
      <c r="A93" s="6">
        <v>252</v>
      </c>
      <c r="B93" s="6">
        <v>30200070</v>
      </c>
      <c r="C93" s="6" t="s">
        <v>3724</v>
      </c>
      <c r="D93" s="6" t="s">
        <v>64</v>
      </c>
      <c r="E93" s="6" t="s">
        <v>160</v>
      </c>
      <c r="F93" s="6" t="s">
        <v>18</v>
      </c>
      <c r="G93" s="6">
        <v>414</v>
      </c>
      <c r="H93" s="6">
        <v>38</v>
      </c>
      <c r="I93" s="6">
        <v>89</v>
      </c>
      <c r="J93" s="6">
        <v>50</v>
      </c>
      <c r="K93" s="6">
        <v>237</v>
      </c>
      <c r="L93" s="6">
        <v>223</v>
      </c>
      <c r="M93" s="6">
        <v>21</v>
      </c>
      <c r="N93" s="6">
        <v>47</v>
      </c>
      <c r="O93" s="6">
        <v>32</v>
      </c>
      <c r="P93" s="6">
        <v>123</v>
      </c>
      <c r="Q93" s="6">
        <v>191</v>
      </c>
      <c r="R93" s="6">
        <v>17</v>
      </c>
      <c r="S93" s="6">
        <v>42</v>
      </c>
      <c r="T93" s="6">
        <v>18</v>
      </c>
      <c r="U93" s="6">
        <v>114</v>
      </c>
      <c r="V93" s="6">
        <v>93</v>
      </c>
      <c r="W93" s="6" t="s">
        <v>3546</v>
      </c>
      <c r="X93" s="6" t="s">
        <v>3725</v>
      </c>
      <c r="Y93" s="6" t="s">
        <v>1653</v>
      </c>
      <c r="Z93" s="6" t="s">
        <v>3180</v>
      </c>
      <c r="AA93" s="6">
        <v>6.9353030000000002</v>
      </c>
      <c r="AB93" s="6">
        <v>5</v>
      </c>
      <c r="AC93" s="6">
        <v>414</v>
      </c>
      <c r="AG93"/>
    </row>
    <row r="94" spans="1:33">
      <c r="A94" s="6">
        <v>253</v>
      </c>
      <c r="B94" s="6">
        <v>30200080</v>
      </c>
      <c r="C94" s="6" t="s">
        <v>3726</v>
      </c>
      <c r="D94" s="6" t="s">
        <v>64</v>
      </c>
      <c r="E94" s="6" t="s">
        <v>160</v>
      </c>
      <c r="F94" s="6" t="s">
        <v>18</v>
      </c>
      <c r="G94" s="6">
        <v>367</v>
      </c>
      <c r="H94" s="6">
        <v>63</v>
      </c>
      <c r="I94" s="6">
        <v>73</v>
      </c>
      <c r="J94" s="6">
        <v>36</v>
      </c>
      <c r="K94" s="6">
        <v>195</v>
      </c>
      <c r="L94" s="6">
        <v>184</v>
      </c>
      <c r="M94" s="6">
        <v>32</v>
      </c>
      <c r="N94" s="6">
        <v>40</v>
      </c>
      <c r="O94" s="6">
        <v>19</v>
      </c>
      <c r="P94" s="6">
        <v>93</v>
      </c>
      <c r="Q94" s="6">
        <v>183</v>
      </c>
      <c r="R94" s="6">
        <v>31</v>
      </c>
      <c r="S94" s="6">
        <v>33</v>
      </c>
      <c r="T94" s="6">
        <v>17</v>
      </c>
      <c r="U94" s="6">
        <v>102</v>
      </c>
      <c r="V94" s="6">
        <v>69</v>
      </c>
      <c r="W94" s="6" t="s">
        <v>3546</v>
      </c>
      <c r="X94" s="6" t="s">
        <v>3727</v>
      </c>
      <c r="Y94" s="6" t="s">
        <v>1653</v>
      </c>
      <c r="Z94" s="6" t="s">
        <v>3180</v>
      </c>
      <c r="AA94" s="6">
        <v>13.807232000000001</v>
      </c>
      <c r="AB94" s="6">
        <v>5</v>
      </c>
      <c r="AC94" s="6">
        <v>367</v>
      </c>
      <c r="AG94"/>
    </row>
    <row r="95" spans="1:33">
      <c r="A95" s="6">
        <v>254</v>
      </c>
      <c r="B95" s="6">
        <v>10600130</v>
      </c>
      <c r="C95" s="6" t="s">
        <v>3728</v>
      </c>
      <c r="D95" s="6" t="s">
        <v>71</v>
      </c>
      <c r="E95" s="6" t="s">
        <v>205</v>
      </c>
      <c r="F95" s="6" t="s">
        <v>18</v>
      </c>
      <c r="G95" s="6">
        <v>436</v>
      </c>
      <c r="H95" s="6">
        <v>29</v>
      </c>
      <c r="I95" s="6">
        <v>68</v>
      </c>
      <c r="J95" s="6">
        <v>68</v>
      </c>
      <c r="K95" s="6">
        <v>271</v>
      </c>
      <c r="L95" s="6">
        <v>220</v>
      </c>
      <c r="M95" s="6">
        <v>11</v>
      </c>
      <c r="N95" s="6">
        <v>34</v>
      </c>
      <c r="O95" s="6">
        <v>35</v>
      </c>
      <c r="P95" s="6">
        <v>140</v>
      </c>
      <c r="Q95" s="6">
        <v>216</v>
      </c>
      <c r="R95" s="6">
        <v>18</v>
      </c>
      <c r="S95" s="6">
        <v>34</v>
      </c>
      <c r="T95" s="6">
        <v>33</v>
      </c>
      <c r="U95" s="6">
        <v>131</v>
      </c>
      <c r="V95" s="6">
        <v>92</v>
      </c>
      <c r="W95" s="6" t="s">
        <v>3546</v>
      </c>
      <c r="X95" s="6" t="s">
        <v>3729</v>
      </c>
      <c r="Y95" s="6" t="s">
        <v>205</v>
      </c>
      <c r="Z95" s="6" t="s">
        <v>3058</v>
      </c>
      <c r="AA95" s="6">
        <v>80.923978000000005</v>
      </c>
      <c r="AB95" s="6">
        <v>9</v>
      </c>
      <c r="AC95" s="6">
        <v>436</v>
      </c>
      <c r="AG95"/>
    </row>
    <row r="96" spans="1:33">
      <c r="A96" s="6">
        <v>255</v>
      </c>
      <c r="B96" s="6">
        <v>10600310</v>
      </c>
      <c r="C96" s="6" t="s">
        <v>3730</v>
      </c>
      <c r="D96" s="6" t="s">
        <v>71</v>
      </c>
      <c r="E96" s="6" t="s">
        <v>205</v>
      </c>
      <c r="F96" s="6" t="s">
        <v>18</v>
      </c>
      <c r="G96" s="6">
        <v>454</v>
      </c>
      <c r="H96" s="6">
        <v>39</v>
      </c>
      <c r="I96" s="6">
        <v>59</v>
      </c>
      <c r="J96" s="6">
        <v>58</v>
      </c>
      <c r="K96" s="6">
        <v>298</v>
      </c>
      <c r="L96" s="6">
        <v>230</v>
      </c>
      <c r="M96" s="6">
        <v>17</v>
      </c>
      <c r="N96" s="6">
        <v>29</v>
      </c>
      <c r="O96" s="6">
        <v>27</v>
      </c>
      <c r="P96" s="6">
        <v>157</v>
      </c>
      <c r="Q96" s="6">
        <v>224</v>
      </c>
      <c r="R96" s="6">
        <v>22</v>
      </c>
      <c r="S96" s="6">
        <v>30</v>
      </c>
      <c r="T96" s="6">
        <v>31</v>
      </c>
      <c r="U96" s="6">
        <v>141</v>
      </c>
      <c r="V96" s="6">
        <v>100</v>
      </c>
      <c r="W96" s="6" t="s">
        <v>3546</v>
      </c>
      <c r="X96" s="6" t="s">
        <v>3731</v>
      </c>
      <c r="Y96" s="6" t="s">
        <v>205</v>
      </c>
      <c r="Z96" s="6" t="s">
        <v>3058</v>
      </c>
      <c r="AA96" s="6">
        <v>102.845721</v>
      </c>
      <c r="AB96" s="6">
        <v>9</v>
      </c>
      <c r="AC96" s="6">
        <v>454</v>
      </c>
      <c r="AG96"/>
    </row>
    <row r="97" spans="1:33">
      <c r="A97" s="6">
        <v>256</v>
      </c>
      <c r="B97" s="6">
        <v>10600090</v>
      </c>
      <c r="C97" s="6" t="s">
        <v>3732</v>
      </c>
      <c r="D97" s="6" t="s">
        <v>71</v>
      </c>
      <c r="E97" s="6" t="s">
        <v>205</v>
      </c>
      <c r="F97" s="6" t="s">
        <v>18</v>
      </c>
      <c r="G97" s="6">
        <v>314</v>
      </c>
      <c r="H97" s="6">
        <v>32</v>
      </c>
      <c r="I97" s="6">
        <v>48</v>
      </c>
      <c r="J97" s="6">
        <v>38</v>
      </c>
      <c r="K97" s="6">
        <v>196</v>
      </c>
      <c r="L97" s="6">
        <v>157</v>
      </c>
      <c r="M97" s="6">
        <v>19</v>
      </c>
      <c r="N97" s="6">
        <v>20</v>
      </c>
      <c r="O97" s="6">
        <v>22</v>
      </c>
      <c r="P97" s="6">
        <v>96</v>
      </c>
      <c r="Q97" s="6">
        <v>157</v>
      </c>
      <c r="R97" s="6">
        <v>13</v>
      </c>
      <c r="S97" s="6">
        <v>28</v>
      </c>
      <c r="T97" s="6">
        <v>16</v>
      </c>
      <c r="U97" s="6">
        <v>100</v>
      </c>
      <c r="V97" s="6">
        <v>73</v>
      </c>
      <c r="W97" s="6" t="s">
        <v>3546</v>
      </c>
      <c r="X97" s="6" t="s">
        <v>3733</v>
      </c>
      <c r="Y97" s="6" t="s">
        <v>205</v>
      </c>
      <c r="Z97" s="6" t="s">
        <v>3058</v>
      </c>
      <c r="AA97" s="6">
        <v>146.52043</v>
      </c>
      <c r="AB97" s="6">
        <v>9</v>
      </c>
      <c r="AC97" s="6">
        <v>314</v>
      </c>
      <c r="AG97"/>
    </row>
    <row r="98" spans="1:33">
      <c r="A98" s="6">
        <v>257</v>
      </c>
      <c r="B98" s="6">
        <v>10627072</v>
      </c>
      <c r="C98" s="6" t="s">
        <v>3734</v>
      </c>
      <c r="D98" s="6" t="s">
        <v>71</v>
      </c>
      <c r="E98" s="6" t="s">
        <v>205</v>
      </c>
      <c r="F98" s="6" t="s">
        <v>2621</v>
      </c>
      <c r="G98" s="6">
        <v>392</v>
      </c>
      <c r="H98" s="6">
        <v>51</v>
      </c>
      <c r="I98" s="6">
        <v>75</v>
      </c>
      <c r="J98" s="6">
        <v>57</v>
      </c>
      <c r="K98" s="6">
        <v>209</v>
      </c>
      <c r="L98" s="6">
        <v>194</v>
      </c>
      <c r="M98" s="6">
        <v>28</v>
      </c>
      <c r="N98" s="6">
        <v>32</v>
      </c>
      <c r="O98" s="6">
        <v>23</v>
      </c>
      <c r="P98" s="6">
        <v>111</v>
      </c>
      <c r="Q98" s="6">
        <v>198</v>
      </c>
      <c r="R98" s="6">
        <v>23</v>
      </c>
      <c r="S98" s="6">
        <v>43</v>
      </c>
      <c r="T98" s="6">
        <v>34</v>
      </c>
      <c r="U98" s="6">
        <v>98</v>
      </c>
      <c r="V98" s="6">
        <v>73</v>
      </c>
      <c r="W98" s="6" t="s">
        <v>3559</v>
      </c>
      <c r="X98" s="6" t="s">
        <v>3735</v>
      </c>
      <c r="Y98" s="6" t="s">
        <v>205</v>
      </c>
      <c r="Z98" s="6" t="s">
        <v>3058</v>
      </c>
      <c r="AA98" s="6">
        <v>1287.146688</v>
      </c>
      <c r="AB98" s="6">
        <v>9</v>
      </c>
      <c r="AC98" s="6">
        <v>392</v>
      </c>
      <c r="AG98"/>
    </row>
    <row r="99" spans="1:33">
      <c r="A99" s="6">
        <v>258</v>
      </c>
      <c r="B99" s="6">
        <v>10627112</v>
      </c>
      <c r="C99" s="6" t="s">
        <v>2630</v>
      </c>
      <c r="D99" s="6" t="s">
        <v>71</v>
      </c>
      <c r="E99" s="6" t="s">
        <v>205</v>
      </c>
      <c r="F99" s="6" t="s">
        <v>2621</v>
      </c>
      <c r="G99" s="6">
        <v>173</v>
      </c>
      <c r="H99" s="6">
        <v>27</v>
      </c>
      <c r="I99" s="6">
        <v>40</v>
      </c>
      <c r="J99" s="6">
        <v>28</v>
      </c>
      <c r="K99" s="6">
        <v>78</v>
      </c>
      <c r="L99" s="6">
        <v>85</v>
      </c>
      <c r="M99" s="6">
        <v>15</v>
      </c>
      <c r="N99" s="6">
        <v>23</v>
      </c>
      <c r="O99" s="6">
        <v>15</v>
      </c>
      <c r="P99" s="6">
        <v>32</v>
      </c>
      <c r="Q99" s="6">
        <v>88</v>
      </c>
      <c r="R99" s="6">
        <v>12</v>
      </c>
      <c r="S99" s="6">
        <v>17</v>
      </c>
      <c r="T99" s="6">
        <v>13</v>
      </c>
      <c r="U99" s="6">
        <v>46</v>
      </c>
      <c r="V99" s="6">
        <v>33</v>
      </c>
      <c r="W99" s="6" t="s">
        <v>3559</v>
      </c>
      <c r="X99" s="6" t="s">
        <v>3736</v>
      </c>
      <c r="Y99" s="6" t="s">
        <v>205</v>
      </c>
      <c r="Z99" s="6" t="s">
        <v>3058</v>
      </c>
      <c r="AA99" s="6">
        <v>49.890922000000003</v>
      </c>
      <c r="AB99" s="6">
        <v>9</v>
      </c>
      <c r="AC99" s="6">
        <v>173</v>
      </c>
      <c r="AG99"/>
    </row>
    <row r="100" spans="1:33">
      <c r="A100" s="6">
        <v>259</v>
      </c>
      <c r="B100" s="6">
        <v>10627002</v>
      </c>
      <c r="C100" s="6" t="s">
        <v>3737</v>
      </c>
      <c r="D100" s="6" t="s">
        <v>71</v>
      </c>
      <c r="E100" s="6" t="s">
        <v>205</v>
      </c>
      <c r="F100" s="6" t="s">
        <v>2621</v>
      </c>
      <c r="G100" s="6">
        <v>215</v>
      </c>
      <c r="H100" s="6">
        <v>19</v>
      </c>
      <c r="I100" s="6">
        <v>28</v>
      </c>
      <c r="J100" s="6">
        <v>25</v>
      </c>
      <c r="K100" s="6">
        <v>143</v>
      </c>
      <c r="L100" s="6">
        <v>112</v>
      </c>
      <c r="M100" s="6">
        <v>11</v>
      </c>
      <c r="N100" s="6">
        <v>15</v>
      </c>
      <c r="O100" s="6">
        <v>13</v>
      </c>
      <c r="P100" s="6">
        <v>73</v>
      </c>
      <c r="Q100" s="6">
        <v>103</v>
      </c>
      <c r="R100" s="6">
        <v>8</v>
      </c>
      <c r="S100" s="6">
        <v>13</v>
      </c>
      <c r="T100" s="6">
        <v>12</v>
      </c>
      <c r="U100" s="6">
        <v>70</v>
      </c>
      <c r="V100" s="6">
        <v>45</v>
      </c>
      <c r="W100" s="6" t="s">
        <v>3559</v>
      </c>
      <c r="X100" s="6" t="s">
        <v>3738</v>
      </c>
      <c r="Y100" s="6" t="s">
        <v>205</v>
      </c>
      <c r="Z100" s="6" t="s">
        <v>3058</v>
      </c>
      <c r="AA100" s="6">
        <v>53.824553999999999</v>
      </c>
      <c r="AB100" s="6">
        <v>9</v>
      </c>
      <c r="AC100" s="6">
        <v>215</v>
      </c>
      <c r="AG100"/>
    </row>
    <row r="101" spans="1:33">
      <c r="A101" s="6">
        <v>260</v>
      </c>
      <c r="B101" s="6">
        <v>10600070</v>
      </c>
      <c r="C101" s="6" t="s">
        <v>3739</v>
      </c>
      <c r="D101" s="6" t="s">
        <v>71</v>
      </c>
      <c r="E101" s="6" t="s">
        <v>205</v>
      </c>
      <c r="F101" s="6" t="s">
        <v>18</v>
      </c>
      <c r="G101" s="6">
        <v>847</v>
      </c>
      <c r="H101" s="6">
        <v>72</v>
      </c>
      <c r="I101" s="6">
        <v>112</v>
      </c>
      <c r="J101" s="6">
        <v>132</v>
      </c>
      <c r="K101" s="6">
        <v>531</v>
      </c>
      <c r="L101" s="6">
        <v>416</v>
      </c>
      <c r="M101" s="6">
        <v>40</v>
      </c>
      <c r="N101" s="6">
        <v>55</v>
      </c>
      <c r="O101" s="6">
        <v>52</v>
      </c>
      <c r="P101" s="6">
        <v>269</v>
      </c>
      <c r="Q101" s="6">
        <v>431</v>
      </c>
      <c r="R101" s="6">
        <v>32</v>
      </c>
      <c r="S101" s="6">
        <v>57</v>
      </c>
      <c r="T101" s="6">
        <v>80</v>
      </c>
      <c r="U101" s="6">
        <v>262</v>
      </c>
      <c r="V101" s="6">
        <v>192</v>
      </c>
      <c r="W101" s="6" t="s">
        <v>3546</v>
      </c>
      <c r="X101" s="6" t="s">
        <v>3740</v>
      </c>
      <c r="Y101" s="6" t="s">
        <v>205</v>
      </c>
      <c r="Z101" s="6" t="s">
        <v>3058</v>
      </c>
      <c r="AA101" s="6">
        <v>68.836055999999999</v>
      </c>
      <c r="AB101" s="6">
        <v>9</v>
      </c>
      <c r="AC101" s="6">
        <v>847</v>
      </c>
      <c r="AG101"/>
    </row>
    <row r="102" spans="1:33">
      <c r="A102" s="6">
        <v>263</v>
      </c>
      <c r="B102" s="6">
        <v>30217041</v>
      </c>
      <c r="C102" s="6" t="s">
        <v>3741</v>
      </c>
      <c r="D102" s="6" t="s">
        <v>64</v>
      </c>
      <c r="E102" s="6" t="s">
        <v>160</v>
      </c>
      <c r="F102" s="6" t="s">
        <v>1720</v>
      </c>
      <c r="G102" s="6">
        <v>380</v>
      </c>
      <c r="H102" s="6">
        <v>52</v>
      </c>
      <c r="I102" s="6">
        <v>59</v>
      </c>
      <c r="J102" s="6">
        <v>47</v>
      </c>
      <c r="K102" s="6">
        <v>222</v>
      </c>
      <c r="L102" s="6">
        <v>196</v>
      </c>
      <c r="M102" s="6">
        <v>24</v>
      </c>
      <c r="N102" s="6">
        <v>36</v>
      </c>
      <c r="O102" s="6">
        <v>28</v>
      </c>
      <c r="P102" s="6">
        <v>108</v>
      </c>
      <c r="Q102" s="6">
        <v>184</v>
      </c>
      <c r="R102" s="6">
        <v>28</v>
      </c>
      <c r="S102" s="6">
        <v>23</v>
      </c>
      <c r="T102" s="6">
        <v>19</v>
      </c>
      <c r="U102" s="6">
        <v>114</v>
      </c>
      <c r="V102" s="6">
        <v>82</v>
      </c>
      <c r="W102" s="6" t="s">
        <v>3559</v>
      </c>
      <c r="X102" s="6" t="s">
        <v>3742</v>
      </c>
      <c r="Y102" s="6" t="s">
        <v>1720</v>
      </c>
      <c r="Z102" s="6" t="s">
        <v>3180</v>
      </c>
      <c r="AA102" s="6">
        <v>106.214502</v>
      </c>
      <c r="AB102" s="6">
        <v>5</v>
      </c>
      <c r="AC102" s="6">
        <v>380</v>
      </c>
      <c r="AG102"/>
    </row>
    <row r="103" spans="1:33">
      <c r="A103" s="6">
        <v>264</v>
      </c>
      <c r="B103" s="6">
        <v>30200050</v>
      </c>
      <c r="C103" s="6" t="s">
        <v>3743</v>
      </c>
      <c r="D103" s="6" t="s">
        <v>64</v>
      </c>
      <c r="E103" s="6" t="s">
        <v>160</v>
      </c>
      <c r="F103" s="6" t="s">
        <v>18</v>
      </c>
      <c r="G103" s="6">
        <v>618</v>
      </c>
      <c r="H103" s="6">
        <v>91</v>
      </c>
      <c r="I103" s="6">
        <v>143</v>
      </c>
      <c r="J103" s="6">
        <v>58</v>
      </c>
      <c r="K103" s="6">
        <v>326</v>
      </c>
      <c r="L103" s="6">
        <v>327</v>
      </c>
      <c r="M103" s="6">
        <v>48</v>
      </c>
      <c r="N103" s="6">
        <v>77</v>
      </c>
      <c r="O103" s="6">
        <v>29</v>
      </c>
      <c r="P103" s="6">
        <v>173</v>
      </c>
      <c r="Q103" s="6">
        <v>291</v>
      </c>
      <c r="R103" s="6">
        <v>43</v>
      </c>
      <c r="S103" s="6">
        <v>66</v>
      </c>
      <c r="T103" s="6">
        <v>29</v>
      </c>
      <c r="U103" s="6">
        <v>153</v>
      </c>
      <c r="V103" s="6">
        <v>124</v>
      </c>
      <c r="W103" s="6" t="s">
        <v>3546</v>
      </c>
      <c r="X103" s="6" t="s">
        <v>3744</v>
      </c>
      <c r="Y103" s="6" t="s">
        <v>1653</v>
      </c>
      <c r="Z103" s="6" t="s">
        <v>3180</v>
      </c>
      <c r="AA103" s="6">
        <v>6.1770009999999997</v>
      </c>
      <c r="AB103" s="6">
        <v>5</v>
      </c>
      <c r="AC103" s="6">
        <v>618</v>
      </c>
      <c r="AG103"/>
    </row>
    <row r="104" spans="1:33">
      <c r="A104" s="6">
        <v>265</v>
      </c>
      <c r="B104" s="6">
        <v>30200060</v>
      </c>
      <c r="C104" s="6" t="s">
        <v>3745</v>
      </c>
      <c r="D104" s="6" t="s">
        <v>64</v>
      </c>
      <c r="E104" s="6" t="s">
        <v>160</v>
      </c>
      <c r="F104" s="6" t="s">
        <v>18</v>
      </c>
      <c r="G104" s="6">
        <v>510</v>
      </c>
      <c r="H104" s="6">
        <v>59</v>
      </c>
      <c r="I104" s="6">
        <v>137</v>
      </c>
      <c r="J104" s="6">
        <v>43</v>
      </c>
      <c r="K104" s="6">
        <v>271</v>
      </c>
      <c r="L104" s="6">
        <v>243</v>
      </c>
      <c r="M104" s="6">
        <v>32</v>
      </c>
      <c r="N104" s="6">
        <v>64</v>
      </c>
      <c r="O104" s="6">
        <v>24</v>
      </c>
      <c r="P104" s="6">
        <v>123</v>
      </c>
      <c r="Q104" s="6">
        <v>267</v>
      </c>
      <c r="R104" s="6">
        <v>27</v>
      </c>
      <c r="S104" s="6">
        <v>73</v>
      </c>
      <c r="T104" s="6">
        <v>19</v>
      </c>
      <c r="U104" s="6">
        <v>148</v>
      </c>
      <c r="V104" s="6">
        <v>119</v>
      </c>
      <c r="W104" s="6" t="s">
        <v>3546</v>
      </c>
      <c r="X104" s="6" t="s">
        <v>3746</v>
      </c>
      <c r="Y104" s="6" t="s">
        <v>1672</v>
      </c>
      <c r="Z104" s="6" t="s">
        <v>3180</v>
      </c>
      <c r="AA104" s="6">
        <v>14.233197000000001</v>
      </c>
      <c r="AB104" s="6">
        <v>5</v>
      </c>
      <c r="AC104" s="6">
        <v>510</v>
      </c>
      <c r="AG104"/>
    </row>
    <row r="105" spans="1:33">
      <c r="A105" s="6">
        <v>328</v>
      </c>
      <c r="B105" s="6">
        <v>10712024</v>
      </c>
      <c r="C105" s="6" t="s">
        <v>3747</v>
      </c>
      <c r="D105" s="6" t="s">
        <v>71</v>
      </c>
      <c r="E105" s="6" t="s">
        <v>206</v>
      </c>
      <c r="F105" s="6" t="s">
        <v>3748</v>
      </c>
      <c r="G105" s="6">
        <v>664</v>
      </c>
      <c r="H105" s="6">
        <v>64</v>
      </c>
      <c r="I105" s="6">
        <v>91</v>
      </c>
      <c r="J105" s="6">
        <v>98</v>
      </c>
      <c r="K105" s="6">
        <v>411</v>
      </c>
      <c r="L105" s="6">
        <v>317</v>
      </c>
      <c r="M105" s="6">
        <v>34</v>
      </c>
      <c r="N105" s="6">
        <v>39</v>
      </c>
      <c r="O105" s="6">
        <v>46</v>
      </c>
      <c r="P105" s="6">
        <v>198</v>
      </c>
      <c r="Q105" s="6">
        <v>347</v>
      </c>
      <c r="R105" s="6">
        <v>30</v>
      </c>
      <c r="S105" s="6">
        <v>52</v>
      </c>
      <c r="T105" s="6">
        <v>52</v>
      </c>
      <c r="U105" s="6">
        <v>213</v>
      </c>
      <c r="V105" s="6">
        <v>112</v>
      </c>
      <c r="W105" s="6" t="s">
        <v>3598</v>
      </c>
      <c r="X105" s="6" t="s">
        <v>3749</v>
      </c>
      <c r="Y105" s="6" t="s">
        <v>3488</v>
      </c>
      <c r="Z105" s="6" t="s">
        <v>3058</v>
      </c>
      <c r="AA105" s="6">
        <v>573.05003199999999</v>
      </c>
      <c r="AB105" s="6">
        <v>10</v>
      </c>
      <c r="AC105" s="6">
        <v>664</v>
      </c>
      <c r="AG105"/>
    </row>
    <row r="106" spans="1:33">
      <c r="A106" s="6">
        <v>329</v>
      </c>
      <c r="B106" s="6">
        <v>10712031</v>
      </c>
      <c r="C106" s="6" t="s">
        <v>3747</v>
      </c>
      <c r="D106" s="6" t="s">
        <v>71</v>
      </c>
      <c r="E106" s="6" t="s">
        <v>206</v>
      </c>
      <c r="F106" s="6" t="s">
        <v>3748</v>
      </c>
      <c r="G106" s="6">
        <v>557</v>
      </c>
      <c r="H106" s="6">
        <v>32</v>
      </c>
      <c r="I106" s="6">
        <v>73</v>
      </c>
      <c r="J106" s="6">
        <v>180</v>
      </c>
      <c r="K106" s="6">
        <v>272</v>
      </c>
      <c r="L106" s="6">
        <v>218</v>
      </c>
      <c r="M106" s="6">
        <v>12</v>
      </c>
      <c r="N106" s="6">
        <v>38</v>
      </c>
      <c r="O106" s="6">
        <v>27</v>
      </c>
      <c r="P106" s="6">
        <v>141</v>
      </c>
      <c r="Q106" s="6">
        <v>339</v>
      </c>
      <c r="R106" s="6">
        <v>20</v>
      </c>
      <c r="S106" s="6">
        <v>35</v>
      </c>
      <c r="T106" s="6">
        <v>153</v>
      </c>
      <c r="U106" s="6">
        <v>131</v>
      </c>
      <c r="V106" s="6">
        <v>91</v>
      </c>
      <c r="W106" s="6" t="s">
        <v>3598</v>
      </c>
      <c r="X106" s="6" t="s">
        <v>3750</v>
      </c>
      <c r="Y106" s="6" t="s">
        <v>3488</v>
      </c>
      <c r="Z106" s="6" t="s">
        <v>3058</v>
      </c>
      <c r="AA106" s="6">
        <v>3206.4782519999999</v>
      </c>
      <c r="AB106" s="6">
        <v>10</v>
      </c>
      <c r="AC106" s="6">
        <v>557</v>
      </c>
      <c r="AG106"/>
    </row>
    <row r="107" spans="1:33">
      <c r="A107" s="6">
        <v>330</v>
      </c>
      <c r="B107" s="6">
        <v>10712041</v>
      </c>
      <c r="C107" s="6" t="s">
        <v>3747</v>
      </c>
      <c r="D107" s="6" t="s">
        <v>71</v>
      </c>
      <c r="E107" s="6" t="s">
        <v>206</v>
      </c>
      <c r="F107" s="6" t="s">
        <v>3748</v>
      </c>
      <c r="G107" s="6">
        <v>374</v>
      </c>
      <c r="H107" s="6">
        <v>31</v>
      </c>
      <c r="I107" s="6">
        <v>46</v>
      </c>
      <c r="J107" s="6">
        <v>40</v>
      </c>
      <c r="K107" s="6">
        <v>257</v>
      </c>
      <c r="L107" s="6">
        <v>180</v>
      </c>
      <c r="M107" s="6">
        <v>18</v>
      </c>
      <c r="N107" s="6">
        <v>24</v>
      </c>
      <c r="O107" s="6">
        <v>16</v>
      </c>
      <c r="P107" s="6">
        <v>122</v>
      </c>
      <c r="Q107" s="6">
        <v>194</v>
      </c>
      <c r="R107" s="6">
        <v>13</v>
      </c>
      <c r="S107" s="6">
        <v>22</v>
      </c>
      <c r="T107" s="6">
        <v>24</v>
      </c>
      <c r="U107" s="6">
        <v>135</v>
      </c>
      <c r="V107" s="6">
        <v>92</v>
      </c>
      <c r="W107" s="6" t="s">
        <v>3598</v>
      </c>
      <c r="X107" s="6" t="s">
        <v>3751</v>
      </c>
      <c r="Y107" s="6" t="s">
        <v>3488</v>
      </c>
      <c r="Z107" s="6" t="s">
        <v>3058</v>
      </c>
      <c r="AA107" s="6">
        <v>4842.2928240000001</v>
      </c>
      <c r="AB107" s="6">
        <v>10</v>
      </c>
      <c r="AC107" s="6">
        <v>374</v>
      </c>
      <c r="AG107"/>
    </row>
    <row r="108" spans="1:33">
      <c r="A108" s="6">
        <v>331</v>
      </c>
      <c r="B108" s="6">
        <v>10712058</v>
      </c>
      <c r="C108" s="6" t="s">
        <v>3747</v>
      </c>
      <c r="D108" s="6" t="s">
        <v>71</v>
      </c>
      <c r="E108" s="6" t="s">
        <v>206</v>
      </c>
      <c r="F108" s="6" t="s">
        <v>3748</v>
      </c>
      <c r="G108" s="6">
        <v>667</v>
      </c>
      <c r="H108" s="6">
        <v>52</v>
      </c>
      <c r="I108" s="6">
        <v>75</v>
      </c>
      <c r="J108" s="6">
        <v>90</v>
      </c>
      <c r="K108" s="6">
        <v>450</v>
      </c>
      <c r="L108" s="6">
        <v>335</v>
      </c>
      <c r="M108" s="6">
        <v>27</v>
      </c>
      <c r="N108" s="6">
        <v>39</v>
      </c>
      <c r="O108" s="6">
        <v>46</v>
      </c>
      <c r="P108" s="6">
        <v>223</v>
      </c>
      <c r="Q108" s="6">
        <v>332</v>
      </c>
      <c r="R108" s="6">
        <v>25</v>
      </c>
      <c r="S108" s="6">
        <v>36</v>
      </c>
      <c r="T108" s="6">
        <v>44</v>
      </c>
      <c r="U108" s="6">
        <v>227</v>
      </c>
      <c r="V108" s="6">
        <v>139</v>
      </c>
      <c r="W108" s="6" t="s">
        <v>3598</v>
      </c>
      <c r="X108" s="6" t="s">
        <v>3752</v>
      </c>
      <c r="Y108" s="6" t="s">
        <v>3488</v>
      </c>
      <c r="Z108" s="6" t="s">
        <v>3058</v>
      </c>
      <c r="AA108" s="6">
        <v>5313.4798339999998</v>
      </c>
      <c r="AB108" s="6">
        <v>10</v>
      </c>
      <c r="AC108" s="6">
        <v>667</v>
      </c>
      <c r="AG108"/>
    </row>
    <row r="109" spans="1:33">
      <c r="A109" s="6">
        <v>332</v>
      </c>
      <c r="B109" s="6">
        <v>10712068</v>
      </c>
      <c r="C109" s="6" t="s">
        <v>3747</v>
      </c>
      <c r="D109" s="6" t="s">
        <v>71</v>
      </c>
      <c r="E109" s="6" t="s">
        <v>206</v>
      </c>
      <c r="F109" s="6" t="s">
        <v>3748</v>
      </c>
      <c r="G109" s="6">
        <v>473</v>
      </c>
      <c r="H109" s="6">
        <v>57</v>
      </c>
      <c r="I109" s="6">
        <v>63</v>
      </c>
      <c r="J109" s="6">
        <v>75</v>
      </c>
      <c r="K109" s="6">
        <v>278</v>
      </c>
      <c r="L109" s="6">
        <v>228</v>
      </c>
      <c r="M109" s="6">
        <v>31</v>
      </c>
      <c r="N109" s="6">
        <v>33</v>
      </c>
      <c r="O109" s="6">
        <v>29</v>
      </c>
      <c r="P109" s="6">
        <v>135</v>
      </c>
      <c r="Q109" s="6">
        <v>245</v>
      </c>
      <c r="R109" s="6">
        <v>26</v>
      </c>
      <c r="S109" s="6">
        <v>30</v>
      </c>
      <c r="T109" s="6">
        <v>46</v>
      </c>
      <c r="U109" s="6">
        <v>143</v>
      </c>
      <c r="V109" s="6">
        <v>93</v>
      </c>
      <c r="W109" s="6" t="s">
        <v>3598</v>
      </c>
      <c r="X109" s="6" t="s">
        <v>3753</v>
      </c>
      <c r="Y109" s="6" t="s">
        <v>3488</v>
      </c>
      <c r="Z109" s="6" t="s">
        <v>3058</v>
      </c>
      <c r="AA109" s="6">
        <v>2098.3515689999999</v>
      </c>
      <c r="AB109" s="6">
        <v>10</v>
      </c>
      <c r="AC109" s="6">
        <v>473</v>
      </c>
      <c r="AG109"/>
    </row>
    <row r="110" spans="1:33">
      <c r="A110" s="6">
        <v>333</v>
      </c>
      <c r="B110" s="6">
        <v>10712078</v>
      </c>
      <c r="C110" s="6" t="s">
        <v>3747</v>
      </c>
      <c r="D110" s="6" t="s">
        <v>71</v>
      </c>
      <c r="E110" s="6" t="s">
        <v>206</v>
      </c>
      <c r="F110" s="6" t="s">
        <v>3748</v>
      </c>
      <c r="G110" s="6">
        <v>389</v>
      </c>
      <c r="H110" s="6">
        <v>48</v>
      </c>
      <c r="I110" s="6">
        <v>66</v>
      </c>
      <c r="J110" s="6">
        <v>53</v>
      </c>
      <c r="K110" s="6">
        <v>222</v>
      </c>
      <c r="L110" s="6">
        <v>208</v>
      </c>
      <c r="M110" s="6">
        <v>30</v>
      </c>
      <c r="N110" s="6">
        <v>33</v>
      </c>
      <c r="O110" s="6">
        <v>30</v>
      </c>
      <c r="P110" s="6">
        <v>115</v>
      </c>
      <c r="Q110" s="6">
        <v>181</v>
      </c>
      <c r="R110" s="6">
        <v>18</v>
      </c>
      <c r="S110" s="6">
        <v>33</v>
      </c>
      <c r="T110" s="6">
        <v>23</v>
      </c>
      <c r="U110" s="6">
        <v>107</v>
      </c>
      <c r="V110" s="6">
        <v>68</v>
      </c>
      <c r="W110" s="6" t="s">
        <v>3598</v>
      </c>
      <c r="X110" s="6" t="s">
        <v>3754</v>
      </c>
      <c r="Y110" s="6" t="s">
        <v>3488</v>
      </c>
      <c r="Z110" s="6" t="s">
        <v>3058</v>
      </c>
      <c r="AA110" s="6">
        <v>3953.813545</v>
      </c>
      <c r="AB110" s="6">
        <v>10</v>
      </c>
      <c r="AC110" s="6">
        <v>389</v>
      </c>
      <c r="AG110"/>
    </row>
    <row r="111" spans="1:33">
      <c r="A111" s="6">
        <v>334</v>
      </c>
      <c r="B111" s="6">
        <v>10712088</v>
      </c>
      <c r="C111" s="6" t="s">
        <v>3747</v>
      </c>
      <c r="D111" s="6" t="s">
        <v>71</v>
      </c>
      <c r="E111" s="6" t="s">
        <v>206</v>
      </c>
      <c r="F111" s="6" t="s">
        <v>3748</v>
      </c>
      <c r="G111" s="6">
        <v>804</v>
      </c>
      <c r="H111" s="6">
        <v>93</v>
      </c>
      <c r="I111" s="6">
        <v>127</v>
      </c>
      <c r="J111" s="6">
        <v>88</v>
      </c>
      <c r="K111" s="6">
        <v>496</v>
      </c>
      <c r="L111" s="6">
        <v>411</v>
      </c>
      <c r="M111" s="6">
        <v>60</v>
      </c>
      <c r="N111" s="6">
        <v>65</v>
      </c>
      <c r="O111" s="6">
        <v>45</v>
      </c>
      <c r="P111" s="6">
        <v>241</v>
      </c>
      <c r="Q111" s="6">
        <v>393</v>
      </c>
      <c r="R111" s="6">
        <v>33</v>
      </c>
      <c r="S111" s="6">
        <v>62</v>
      </c>
      <c r="T111" s="6">
        <v>43</v>
      </c>
      <c r="U111" s="6">
        <v>255</v>
      </c>
      <c r="V111" s="6">
        <v>151</v>
      </c>
      <c r="W111" s="6" t="s">
        <v>3598</v>
      </c>
      <c r="X111" s="6" t="s">
        <v>3755</v>
      </c>
      <c r="Y111" s="6" t="s">
        <v>3488</v>
      </c>
      <c r="Z111" s="6" t="s">
        <v>3058</v>
      </c>
      <c r="AA111" s="6">
        <v>7679.6427659999999</v>
      </c>
      <c r="AB111" s="6">
        <v>10</v>
      </c>
      <c r="AC111" s="6">
        <v>804</v>
      </c>
      <c r="AG111"/>
    </row>
    <row r="112" spans="1:33">
      <c r="A112" s="6">
        <v>335</v>
      </c>
      <c r="B112" s="6">
        <v>10712092</v>
      </c>
      <c r="C112" s="6" t="s">
        <v>3747</v>
      </c>
      <c r="D112" s="6" t="s">
        <v>71</v>
      </c>
      <c r="E112" s="6" t="s">
        <v>206</v>
      </c>
      <c r="F112" s="6" t="s">
        <v>3748</v>
      </c>
      <c r="G112" s="6">
        <v>273</v>
      </c>
      <c r="H112" s="6">
        <v>22</v>
      </c>
      <c r="I112" s="6">
        <v>28</v>
      </c>
      <c r="J112" s="6">
        <v>44</v>
      </c>
      <c r="K112" s="6">
        <v>179</v>
      </c>
      <c r="L112" s="6">
        <v>131</v>
      </c>
      <c r="M112" s="6">
        <v>10</v>
      </c>
      <c r="N112" s="6">
        <v>14</v>
      </c>
      <c r="O112" s="6">
        <v>20</v>
      </c>
      <c r="P112" s="6">
        <v>87</v>
      </c>
      <c r="Q112" s="6">
        <v>142</v>
      </c>
      <c r="R112" s="6">
        <v>12</v>
      </c>
      <c r="S112" s="6">
        <v>14</v>
      </c>
      <c r="T112" s="6">
        <v>24</v>
      </c>
      <c r="U112" s="6">
        <v>92</v>
      </c>
      <c r="V112" s="6">
        <v>57</v>
      </c>
      <c r="W112" s="6" t="s">
        <v>3598</v>
      </c>
      <c r="X112" s="6" t="s">
        <v>3756</v>
      </c>
      <c r="Y112" s="6" t="s">
        <v>3488</v>
      </c>
      <c r="Z112" s="6" t="s">
        <v>3058</v>
      </c>
      <c r="AA112" s="6">
        <v>3032.5312180000001</v>
      </c>
      <c r="AB112" s="6">
        <v>10</v>
      </c>
      <c r="AC112" s="6">
        <v>273</v>
      </c>
      <c r="AG112"/>
    </row>
    <row r="113" spans="1:33">
      <c r="A113" s="6">
        <v>336</v>
      </c>
      <c r="B113" s="6">
        <v>10700280</v>
      </c>
      <c r="C113" s="6" t="s">
        <v>3757</v>
      </c>
      <c r="D113" s="6" t="s">
        <v>71</v>
      </c>
      <c r="E113" s="6" t="s">
        <v>206</v>
      </c>
      <c r="F113" s="6" t="s">
        <v>18</v>
      </c>
      <c r="G113" s="6">
        <v>529</v>
      </c>
      <c r="H113" s="6">
        <v>38</v>
      </c>
      <c r="I113" s="6">
        <v>72</v>
      </c>
      <c r="J113" s="6">
        <v>76</v>
      </c>
      <c r="K113" s="6">
        <v>343</v>
      </c>
      <c r="L113" s="6">
        <v>285</v>
      </c>
      <c r="M113" s="6">
        <v>14</v>
      </c>
      <c r="N113" s="6">
        <v>41</v>
      </c>
      <c r="O113" s="6">
        <v>39</v>
      </c>
      <c r="P113" s="6">
        <v>191</v>
      </c>
      <c r="Q113" s="6">
        <v>244</v>
      </c>
      <c r="R113" s="6">
        <v>24</v>
      </c>
      <c r="S113" s="6">
        <v>31</v>
      </c>
      <c r="T113" s="6">
        <v>37</v>
      </c>
      <c r="U113" s="6">
        <v>152</v>
      </c>
      <c r="V113" s="6">
        <v>108</v>
      </c>
      <c r="W113" s="6" t="s">
        <v>3546</v>
      </c>
      <c r="X113" s="6" t="s">
        <v>3758</v>
      </c>
      <c r="Y113" s="6" t="s">
        <v>206</v>
      </c>
      <c r="Z113" s="6" t="s">
        <v>3058</v>
      </c>
      <c r="AA113" s="6">
        <v>28.090966999999999</v>
      </c>
      <c r="AB113" s="6">
        <v>10</v>
      </c>
      <c r="AC113" s="6">
        <v>529</v>
      </c>
      <c r="AG113"/>
    </row>
    <row r="114" spans="1:33">
      <c r="A114" s="6">
        <v>337</v>
      </c>
      <c r="B114" s="6">
        <v>10700450</v>
      </c>
      <c r="C114" s="6" t="s">
        <v>3759</v>
      </c>
      <c r="D114" s="6" t="s">
        <v>71</v>
      </c>
      <c r="E114" s="6" t="s">
        <v>206</v>
      </c>
      <c r="F114" s="6" t="s">
        <v>18</v>
      </c>
      <c r="G114" s="6">
        <v>674</v>
      </c>
      <c r="H114" s="6">
        <v>61</v>
      </c>
      <c r="I114" s="6">
        <v>88</v>
      </c>
      <c r="J114" s="6">
        <v>90</v>
      </c>
      <c r="K114" s="6">
        <v>435</v>
      </c>
      <c r="L114" s="6">
        <v>346</v>
      </c>
      <c r="M114" s="6">
        <v>27</v>
      </c>
      <c r="N114" s="6">
        <v>45</v>
      </c>
      <c r="O114" s="6">
        <v>39</v>
      </c>
      <c r="P114" s="6">
        <v>235</v>
      </c>
      <c r="Q114" s="6">
        <v>328</v>
      </c>
      <c r="R114" s="6">
        <v>34</v>
      </c>
      <c r="S114" s="6">
        <v>43</v>
      </c>
      <c r="T114" s="6">
        <v>51</v>
      </c>
      <c r="U114" s="6">
        <v>200</v>
      </c>
      <c r="V114" s="6">
        <v>139</v>
      </c>
      <c r="W114" s="6" t="s">
        <v>3546</v>
      </c>
      <c r="X114" s="6" t="s">
        <v>3760</v>
      </c>
      <c r="Y114" s="6" t="s">
        <v>3476</v>
      </c>
      <c r="Z114" s="6" t="s">
        <v>3058</v>
      </c>
      <c r="AA114" s="6">
        <v>110.646789</v>
      </c>
      <c r="AB114" s="6">
        <v>10</v>
      </c>
      <c r="AC114" s="6">
        <v>674</v>
      </c>
      <c r="AG114"/>
    </row>
    <row r="115" spans="1:33">
      <c r="A115" s="6">
        <v>338</v>
      </c>
      <c r="B115" s="6">
        <v>10700440</v>
      </c>
      <c r="C115" s="6" t="s">
        <v>3761</v>
      </c>
      <c r="D115" s="6" t="s">
        <v>71</v>
      </c>
      <c r="E115" s="6" t="s">
        <v>206</v>
      </c>
      <c r="F115" s="6" t="s">
        <v>18</v>
      </c>
      <c r="G115" s="6">
        <v>651</v>
      </c>
      <c r="H115" s="6">
        <v>66</v>
      </c>
      <c r="I115" s="6">
        <v>90</v>
      </c>
      <c r="J115" s="6">
        <v>77</v>
      </c>
      <c r="K115" s="6">
        <v>418</v>
      </c>
      <c r="L115" s="6">
        <v>361</v>
      </c>
      <c r="M115" s="6">
        <v>30</v>
      </c>
      <c r="N115" s="6">
        <v>56</v>
      </c>
      <c r="O115" s="6">
        <v>50</v>
      </c>
      <c r="P115" s="6">
        <v>225</v>
      </c>
      <c r="Q115" s="6">
        <v>290</v>
      </c>
      <c r="R115" s="6">
        <v>36</v>
      </c>
      <c r="S115" s="6">
        <v>34</v>
      </c>
      <c r="T115" s="6">
        <v>27</v>
      </c>
      <c r="U115" s="6">
        <v>193</v>
      </c>
      <c r="V115" s="6">
        <v>130</v>
      </c>
      <c r="W115" s="6" t="s">
        <v>3546</v>
      </c>
      <c r="X115" s="6" t="s">
        <v>3762</v>
      </c>
      <c r="Y115" s="6" t="s">
        <v>3476</v>
      </c>
      <c r="Z115" s="6" t="s">
        <v>3058</v>
      </c>
      <c r="AA115" s="6">
        <v>171.993191</v>
      </c>
      <c r="AB115" s="6">
        <v>10</v>
      </c>
      <c r="AC115" s="6">
        <v>651</v>
      </c>
      <c r="AG115"/>
    </row>
    <row r="116" spans="1:33">
      <c r="A116" s="6">
        <v>339</v>
      </c>
      <c r="B116" s="6">
        <v>10700490</v>
      </c>
      <c r="C116" s="6" t="s">
        <v>3763</v>
      </c>
      <c r="D116" s="6" t="s">
        <v>71</v>
      </c>
      <c r="E116" s="6" t="s">
        <v>206</v>
      </c>
      <c r="F116" s="6" t="s">
        <v>18</v>
      </c>
      <c r="G116" s="6">
        <v>528</v>
      </c>
      <c r="H116" s="6">
        <v>36</v>
      </c>
      <c r="I116" s="6">
        <v>54</v>
      </c>
      <c r="J116" s="6">
        <v>74</v>
      </c>
      <c r="K116" s="6">
        <v>364</v>
      </c>
      <c r="L116" s="6">
        <v>280</v>
      </c>
      <c r="M116" s="6">
        <v>17</v>
      </c>
      <c r="N116" s="6">
        <v>26</v>
      </c>
      <c r="O116" s="6">
        <v>44</v>
      </c>
      <c r="P116" s="6">
        <v>193</v>
      </c>
      <c r="Q116" s="6">
        <v>248</v>
      </c>
      <c r="R116" s="6">
        <v>19</v>
      </c>
      <c r="S116" s="6">
        <v>28</v>
      </c>
      <c r="T116" s="6">
        <v>30</v>
      </c>
      <c r="U116" s="6">
        <v>171</v>
      </c>
      <c r="V116" s="6">
        <v>97</v>
      </c>
      <c r="W116" s="6" t="s">
        <v>3546</v>
      </c>
      <c r="X116" s="6" t="s">
        <v>3764</v>
      </c>
      <c r="Y116" s="6" t="s">
        <v>3476</v>
      </c>
      <c r="Z116" s="6" t="s">
        <v>3058</v>
      </c>
      <c r="AA116" s="6">
        <v>176.58188799999999</v>
      </c>
      <c r="AB116" s="6">
        <v>10</v>
      </c>
      <c r="AC116" s="6">
        <v>528</v>
      </c>
      <c r="AG116"/>
    </row>
    <row r="117" spans="1:33">
      <c r="A117" s="6">
        <v>340</v>
      </c>
      <c r="B117" s="6">
        <v>10700470</v>
      </c>
      <c r="C117" s="6" t="s">
        <v>3476</v>
      </c>
      <c r="D117" s="6" t="s">
        <v>71</v>
      </c>
      <c r="E117" s="6" t="s">
        <v>206</v>
      </c>
      <c r="F117" s="6" t="s">
        <v>18</v>
      </c>
      <c r="G117" s="6">
        <v>294</v>
      </c>
      <c r="H117" s="6">
        <v>17</v>
      </c>
      <c r="I117" s="6">
        <v>30</v>
      </c>
      <c r="J117" s="6">
        <v>39</v>
      </c>
      <c r="K117" s="6">
        <v>208</v>
      </c>
      <c r="L117" s="6">
        <v>157</v>
      </c>
      <c r="M117" s="6">
        <v>10</v>
      </c>
      <c r="N117" s="6">
        <v>13</v>
      </c>
      <c r="O117" s="6">
        <v>23</v>
      </c>
      <c r="P117" s="6">
        <v>111</v>
      </c>
      <c r="Q117" s="6">
        <v>137</v>
      </c>
      <c r="R117" s="6">
        <v>7</v>
      </c>
      <c r="S117" s="6">
        <v>17</v>
      </c>
      <c r="T117" s="6">
        <v>16</v>
      </c>
      <c r="U117" s="6">
        <v>97</v>
      </c>
      <c r="V117" s="6">
        <v>63</v>
      </c>
      <c r="W117" s="6" t="s">
        <v>3546</v>
      </c>
      <c r="X117" s="6" t="s">
        <v>3765</v>
      </c>
      <c r="Y117" s="6" t="s">
        <v>3476</v>
      </c>
      <c r="Z117" s="6" t="s">
        <v>3058</v>
      </c>
      <c r="AA117" s="6">
        <v>206.76562100000001</v>
      </c>
      <c r="AB117" s="6">
        <v>10</v>
      </c>
      <c r="AC117" s="6">
        <v>294</v>
      </c>
      <c r="AG117"/>
    </row>
    <row r="118" spans="1:33">
      <c r="A118" s="6">
        <v>341</v>
      </c>
      <c r="B118" s="6">
        <v>10700480</v>
      </c>
      <c r="C118" s="6" t="s">
        <v>3766</v>
      </c>
      <c r="D118" s="6" t="s">
        <v>71</v>
      </c>
      <c r="E118" s="6" t="s">
        <v>206</v>
      </c>
      <c r="F118" s="6" t="s">
        <v>18</v>
      </c>
      <c r="G118" s="6">
        <v>670</v>
      </c>
      <c r="H118" s="6">
        <v>54</v>
      </c>
      <c r="I118" s="6">
        <v>74</v>
      </c>
      <c r="J118" s="6">
        <v>85</v>
      </c>
      <c r="K118" s="6">
        <v>457</v>
      </c>
      <c r="L118" s="6">
        <v>351</v>
      </c>
      <c r="M118" s="6">
        <v>26</v>
      </c>
      <c r="N118" s="6">
        <v>36</v>
      </c>
      <c r="O118" s="6">
        <v>42</v>
      </c>
      <c r="P118" s="6">
        <v>247</v>
      </c>
      <c r="Q118" s="6">
        <v>319</v>
      </c>
      <c r="R118" s="6">
        <v>28</v>
      </c>
      <c r="S118" s="6">
        <v>38</v>
      </c>
      <c r="T118" s="6">
        <v>43</v>
      </c>
      <c r="U118" s="6">
        <v>210</v>
      </c>
      <c r="V118" s="6">
        <v>145</v>
      </c>
      <c r="W118" s="6" t="s">
        <v>3546</v>
      </c>
      <c r="X118" s="6" t="s">
        <v>3767</v>
      </c>
      <c r="Y118" s="6" t="s">
        <v>3476</v>
      </c>
      <c r="Z118" s="6" t="s">
        <v>3058</v>
      </c>
      <c r="AA118" s="6">
        <v>247.94205700000001</v>
      </c>
      <c r="AB118" s="6">
        <v>10</v>
      </c>
      <c r="AC118" s="6">
        <v>670</v>
      </c>
      <c r="AG118"/>
    </row>
    <row r="119" spans="1:33">
      <c r="A119" s="6">
        <v>342</v>
      </c>
      <c r="B119" s="6">
        <v>10700590</v>
      </c>
      <c r="C119" s="6" t="s">
        <v>3768</v>
      </c>
      <c r="D119" s="6" t="s">
        <v>71</v>
      </c>
      <c r="E119" s="6" t="s">
        <v>206</v>
      </c>
      <c r="F119" s="6" t="s">
        <v>18</v>
      </c>
      <c r="G119" s="6">
        <v>803</v>
      </c>
      <c r="H119" s="6">
        <v>78</v>
      </c>
      <c r="I119" s="6">
        <v>146</v>
      </c>
      <c r="J119" s="6">
        <v>103</v>
      </c>
      <c r="K119" s="6">
        <v>476</v>
      </c>
      <c r="L119" s="6">
        <v>411</v>
      </c>
      <c r="M119" s="6">
        <v>47</v>
      </c>
      <c r="N119" s="6">
        <v>85</v>
      </c>
      <c r="O119" s="6">
        <v>52</v>
      </c>
      <c r="P119" s="6">
        <v>227</v>
      </c>
      <c r="Q119" s="6">
        <v>392</v>
      </c>
      <c r="R119" s="6">
        <v>31</v>
      </c>
      <c r="S119" s="6">
        <v>61</v>
      </c>
      <c r="T119" s="6">
        <v>51</v>
      </c>
      <c r="U119" s="6">
        <v>249</v>
      </c>
      <c r="V119" s="6">
        <v>147</v>
      </c>
      <c r="W119" s="6" t="s">
        <v>3546</v>
      </c>
      <c r="X119" s="6" t="s">
        <v>3769</v>
      </c>
      <c r="Y119" s="6" t="s">
        <v>3476</v>
      </c>
      <c r="Z119" s="6" t="s">
        <v>3058</v>
      </c>
      <c r="AA119" s="6">
        <v>3457.6101309999999</v>
      </c>
      <c r="AB119" s="6">
        <v>10</v>
      </c>
      <c r="AC119" s="6">
        <v>803</v>
      </c>
      <c r="AG119"/>
    </row>
    <row r="120" spans="1:33">
      <c r="A120" s="6">
        <v>343</v>
      </c>
      <c r="B120" s="6">
        <v>10700500</v>
      </c>
      <c r="C120" s="6" t="s">
        <v>3476</v>
      </c>
      <c r="D120" s="6" t="s">
        <v>71</v>
      </c>
      <c r="E120" s="6" t="s">
        <v>206</v>
      </c>
      <c r="F120" s="6" t="s">
        <v>18</v>
      </c>
      <c r="G120" s="6">
        <v>549</v>
      </c>
      <c r="H120" s="6">
        <v>53</v>
      </c>
      <c r="I120" s="6">
        <v>88</v>
      </c>
      <c r="J120" s="6">
        <v>69</v>
      </c>
      <c r="K120" s="6">
        <v>339</v>
      </c>
      <c r="L120" s="6">
        <v>281</v>
      </c>
      <c r="M120" s="6">
        <v>24</v>
      </c>
      <c r="N120" s="6">
        <v>48</v>
      </c>
      <c r="O120" s="6">
        <v>37</v>
      </c>
      <c r="P120" s="6">
        <v>172</v>
      </c>
      <c r="Q120" s="6">
        <v>268</v>
      </c>
      <c r="R120" s="6">
        <v>29</v>
      </c>
      <c r="S120" s="6">
        <v>40</v>
      </c>
      <c r="T120" s="6">
        <v>32</v>
      </c>
      <c r="U120" s="6">
        <v>167</v>
      </c>
      <c r="V120" s="6">
        <v>109</v>
      </c>
      <c r="W120" s="6" t="s">
        <v>3546</v>
      </c>
      <c r="X120" s="6" t="s">
        <v>3770</v>
      </c>
      <c r="Y120" s="6" t="s">
        <v>3476</v>
      </c>
      <c r="Z120" s="6" t="s">
        <v>3058</v>
      </c>
      <c r="AA120" s="6">
        <v>296.50108299999999</v>
      </c>
      <c r="AB120" s="6">
        <v>10</v>
      </c>
      <c r="AC120" s="6">
        <v>549</v>
      </c>
      <c r="AG120"/>
    </row>
    <row r="121" spans="1:33">
      <c r="A121" s="6">
        <v>344</v>
      </c>
      <c r="B121" s="6">
        <v>30300020</v>
      </c>
      <c r="C121" s="6" t="s">
        <v>3771</v>
      </c>
      <c r="D121" s="6" t="s">
        <v>64</v>
      </c>
      <c r="E121" s="6" t="s">
        <v>161</v>
      </c>
      <c r="F121" s="6" t="s">
        <v>18</v>
      </c>
      <c r="G121" s="6">
        <v>622</v>
      </c>
      <c r="H121" s="6">
        <v>62</v>
      </c>
      <c r="I121" s="6">
        <v>116</v>
      </c>
      <c r="J121" s="6">
        <v>135</v>
      </c>
      <c r="K121" s="6">
        <v>309</v>
      </c>
      <c r="L121" s="6">
        <v>294</v>
      </c>
      <c r="M121" s="6">
        <v>36</v>
      </c>
      <c r="N121" s="6">
        <v>58</v>
      </c>
      <c r="O121" s="6">
        <v>50</v>
      </c>
      <c r="P121" s="6">
        <v>150</v>
      </c>
      <c r="Q121" s="6">
        <v>328</v>
      </c>
      <c r="R121" s="6">
        <v>26</v>
      </c>
      <c r="S121" s="6">
        <v>58</v>
      </c>
      <c r="T121" s="6">
        <v>85</v>
      </c>
      <c r="U121" s="6">
        <v>159</v>
      </c>
      <c r="V121" s="6">
        <v>118</v>
      </c>
      <c r="W121" s="6" t="s">
        <v>3546</v>
      </c>
      <c r="X121" s="6" t="s">
        <v>3772</v>
      </c>
      <c r="Y121" s="6" t="s">
        <v>161</v>
      </c>
      <c r="Z121" s="6" t="s">
        <v>3180</v>
      </c>
      <c r="AA121" s="6">
        <v>30.683281000000001</v>
      </c>
      <c r="AB121" s="6">
        <v>5</v>
      </c>
      <c r="AC121" s="6">
        <v>622</v>
      </c>
      <c r="AG121"/>
    </row>
    <row r="122" spans="1:33">
      <c r="A122" s="6">
        <v>345</v>
      </c>
      <c r="B122" s="6">
        <v>30300030</v>
      </c>
      <c r="C122" s="6" t="s">
        <v>3773</v>
      </c>
      <c r="D122" s="6" t="s">
        <v>64</v>
      </c>
      <c r="E122" s="6" t="s">
        <v>161</v>
      </c>
      <c r="F122" s="6" t="s">
        <v>18</v>
      </c>
      <c r="G122" s="6">
        <v>496</v>
      </c>
      <c r="H122" s="6">
        <v>47</v>
      </c>
      <c r="I122" s="6">
        <v>81</v>
      </c>
      <c r="J122" s="6">
        <v>76</v>
      </c>
      <c r="K122" s="6">
        <v>292</v>
      </c>
      <c r="L122" s="6">
        <v>282</v>
      </c>
      <c r="M122" s="6">
        <v>26</v>
      </c>
      <c r="N122" s="6">
        <v>45</v>
      </c>
      <c r="O122" s="6">
        <v>45</v>
      </c>
      <c r="P122" s="6">
        <v>166</v>
      </c>
      <c r="Q122" s="6">
        <v>214</v>
      </c>
      <c r="R122" s="6">
        <v>21</v>
      </c>
      <c r="S122" s="6">
        <v>36</v>
      </c>
      <c r="T122" s="6">
        <v>31</v>
      </c>
      <c r="U122" s="6">
        <v>126</v>
      </c>
      <c r="V122" s="6">
        <v>109</v>
      </c>
      <c r="W122" s="6" t="s">
        <v>3546</v>
      </c>
      <c r="X122" s="6" t="s">
        <v>3774</v>
      </c>
      <c r="Y122" s="6" t="s">
        <v>161</v>
      </c>
      <c r="Z122" s="6" t="s">
        <v>3180</v>
      </c>
      <c r="AA122" s="6">
        <v>6.2858770000000002</v>
      </c>
      <c r="AB122" s="6">
        <v>5</v>
      </c>
      <c r="AC122" s="6">
        <v>496</v>
      </c>
      <c r="AG122"/>
    </row>
    <row r="123" spans="1:33">
      <c r="A123" s="6">
        <v>346</v>
      </c>
      <c r="B123" s="6">
        <v>30500060</v>
      </c>
      <c r="C123" s="6" t="s">
        <v>3775</v>
      </c>
      <c r="D123" s="6" t="s">
        <v>64</v>
      </c>
      <c r="E123" s="6" t="s">
        <v>163</v>
      </c>
      <c r="F123" s="6" t="s">
        <v>18</v>
      </c>
      <c r="G123" s="6">
        <v>606</v>
      </c>
      <c r="H123" s="6">
        <v>78</v>
      </c>
      <c r="I123" s="6">
        <v>105</v>
      </c>
      <c r="J123" s="6">
        <v>62</v>
      </c>
      <c r="K123" s="6">
        <v>361</v>
      </c>
      <c r="L123" s="6">
        <v>307</v>
      </c>
      <c r="M123" s="6">
        <v>38</v>
      </c>
      <c r="N123" s="6">
        <v>58</v>
      </c>
      <c r="O123" s="6">
        <v>28</v>
      </c>
      <c r="P123" s="6">
        <v>183</v>
      </c>
      <c r="Q123" s="6">
        <v>299</v>
      </c>
      <c r="R123" s="6">
        <v>40</v>
      </c>
      <c r="S123" s="6">
        <v>47</v>
      </c>
      <c r="T123" s="6">
        <v>34</v>
      </c>
      <c r="U123" s="6">
        <v>178</v>
      </c>
      <c r="V123" s="6">
        <v>133</v>
      </c>
      <c r="W123" s="6" t="s">
        <v>3546</v>
      </c>
      <c r="X123" s="6" t="s">
        <v>3776</v>
      </c>
      <c r="Y123" s="6" t="s">
        <v>1639</v>
      </c>
      <c r="Z123" s="6" t="s">
        <v>3180</v>
      </c>
      <c r="AA123" s="6">
        <v>6.5540979999999998</v>
      </c>
      <c r="AB123" s="6">
        <v>5</v>
      </c>
      <c r="AC123" s="6">
        <v>606</v>
      </c>
      <c r="AG123"/>
    </row>
    <row r="124" spans="1:33">
      <c r="A124" s="6">
        <v>347</v>
      </c>
      <c r="B124" s="6">
        <v>30500030</v>
      </c>
      <c r="C124" s="6" t="s">
        <v>3777</v>
      </c>
      <c r="D124" s="6" t="s">
        <v>64</v>
      </c>
      <c r="E124" s="6" t="s">
        <v>163</v>
      </c>
      <c r="F124" s="6" t="s">
        <v>18</v>
      </c>
      <c r="G124" s="6">
        <v>344</v>
      </c>
      <c r="H124" s="6">
        <v>44</v>
      </c>
      <c r="I124" s="6">
        <v>81</v>
      </c>
      <c r="J124" s="6">
        <v>18</v>
      </c>
      <c r="K124" s="6">
        <v>201</v>
      </c>
      <c r="L124" s="6">
        <v>188</v>
      </c>
      <c r="M124" s="6">
        <v>24</v>
      </c>
      <c r="N124" s="6">
        <v>44</v>
      </c>
      <c r="O124" s="6">
        <v>11</v>
      </c>
      <c r="P124" s="6">
        <v>109</v>
      </c>
      <c r="Q124" s="6">
        <v>156</v>
      </c>
      <c r="R124" s="6">
        <v>20</v>
      </c>
      <c r="S124" s="6">
        <v>37</v>
      </c>
      <c r="T124" s="6">
        <v>7</v>
      </c>
      <c r="U124" s="6">
        <v>92</v>
      </c>
      <c r="V124" s="6">
        <v>84</v>
      </c>
      <c r="W124" s="6" t="s">
        <v>3546</v>
      </c>
      <c r="X124" s="6" t="s">
        <v>3778</v>
      </c>
      <c r="Y124" s="6" t="s">
        <v>163</v>
      </c>
      <c r="Z124" s="6" t="s">
        <v>3180</v>
      </c>
      <c r="AA124" s="6">
        <v>8.6692830000000001</v>
      </c>
      <c r="AB124" s="6">
        <v>5</v>
      </c>
      <c r="AC124" s="6">
        <v>344</v>
      </c>
      <c r="AG124"/>
    </row>
    <row r="125" spans="1:33">
      <c r="A125" s="6">
        <v>348</v>
      </c>
      <c r="B125" s="6">
        <v>30500040</v>
      </c>
      <c r="C125" s="6" t="s">
        <v>3779</v>
      </c>
      <c r="D125" s="6" t="s">
        <v>64</v>
      </c>
      <c r="E125" s="6" t="s">
        <v>163</v>
      </c>
      <c r="F125" s="6" t="s">
        <v>18</v>
      </c>
      <c r="G125" s="6">
        <v>702</v>
      </c>
      <c r="H125" s="6">
        <v>89</v>
      </c>
      <c r="I125" s="6">
        <v>173</v>
      </c>
      <c r="J125" s="6">
        <v>65</v>
      </c>
      <c r="K125" s="6">
        <v>375</v>
      </c>
      <c r="L125" s="6">
        <v>356</v>
      </c>
      <c r="M125" s="6">
        <v>46</v>
      </c>
      <c r="N125" s="6">
        <v>92</v>
      </c>
      <c r="O125" s="6">
        <v>42</v>
      </c>
      <c r="P125" s="6">
        <v>176</v>
      </c>
      <c r="Q125" s="6">
        <v>346</v>
      </c>
      <c r="R125" s="6">
        <v>43</v>
      </c>
      <c r="S125" s="6">
        <v>81</v>
      </c>
      <c r="T125" s="6">
        <v>23</v>
      </c>
      <c r="U125" s="6">
        <v>199</v>
      </c>
      <c r="V125" s="6">
        <v>137</v>
      </c>
      <c r="W125" s="6" t="s">
        <v>3546</v>
      </c>
      <c r="X125" s="6" t="s">
        <v>3780</v>
      </c>
      <c r="Y125" s="6" t="s">
        <v>163</v>
      </c>
      <c r="Z125" s="6" t="s">
        <v>3180</v>
      </c>
      <c r="AA125" s="6">
        <v>10.611489000000001</v>
      </c>
      <c r="AB125" s="6">
        <v>5</v>
      </c>
      <c r="AC125" s="6">
        <v>702</v>
      </c>
      <c r="AG125"/>
    </row>
    <row r="126" spans="1:33">
      <c r="A126" s="6">
        <v>349</v>
      </c>
      <c r="B126" s="6">
        <v>30100050</v>
      </c>
      <c r="C126" s="6" t="s">
        <v>3781</v>
      </c>
      <c r="D126" s="6" t="s">
        <v>64</v>
      </c>
      <c r="E126" s="6" t="s">
        <v>64</v>
      </c>
      <c r="F126" s="6" t="s">
        <v>18</v>
      </c>
      <c r="G126" s="6">
        <v>397</v>
      </c>
      <c r="H126" s="6">
        <v>61</v>
      </c>
      <c r="I126" s="6">
        <v>95</v>
      </c>
      <c r="J126" s="6">
        <v>32</v>
      </c>
      <c r="K126" s="6">
        <v>209</v>
      </c>
      <c r="L126" s="6">
        <v>209</v>
      </c>
      <c r="M126" s="6">
        <v>35</v>
      </c>
      <c r="N126" s="6">
        <v>49</v>
      </c>
      <c r="O126" s="6">
        <v>22</v>
      </c>
      <c r="P126" s="6">
        <v>103</v>
      </c>
      <c r="Q126" s="6">
        <v>188</v>
      </c>
      <c r="R126" s="6">
        <v>26</v>
      </c>
      <c r="S126" s="6">
        <v>46</v>
      </c>
      <c r="T126" s="6">
        <v>10</v>
      </c>
      <c r="U126" s="6">
        <v>106</v>
      </c>
      <c r="V126" s="6">
        <v>70</v>
      </c>
      <c r="W126" s="6" t="s">
        <v>3546</v>
      </c>
      <c r="X126" s="6" t="s">
        <v>3782</v>
      </c>
      <c r="Y126" s="6" t="s">
        <v>64</v>
      </c>
      <c r="Z126" s="6" t="s">
        <v>3180</v>
      </c>
      <c r="AA126" s="6">
        <v>10.090228</v>
      </c>
      <c r="AB126" s="6">
        <v>5</v>
      </c>
      <c r="AC126" s="6">
        <v>397</v>
      </c>
      <c r="AG126"/>
    </row>
    <row r="127" spans="1:33">
      <c r="A127" s="6">
        <v>350</v>
      </c>
      <c r="B127" s="6">
        <v>30100060</v>
      </c>
      <c r="C127" s="6" t="s">
        <v>3783</v>
      </c>
      <c r="D127" s="6" t="s">
        <v>64</v>
      </c>
      <c r="E127" s="6" t="s">
        <v>64</v>
      </c>
      <c r="F127" s="6" t="s">
        <v>18</v>
      </c>
      <c r="G127" s="6">
        <v>322</v>
      </c>
      <c r="H127" s="6">
        <v>51</v>
      </c>
      <c r="I127" s="6">
        <v>68</v>
      </c>
      <c r="J127" s="6">
        <v>26</v>
      </c>
      <c r="K127" s="6">
        <v>177</v>
      </c>
      <c r="L127" s="6">
        <v>171</v>
      </c>
      <c r="M127" s="6">
        <v>25</v>
      </c>
      <c r="N127" s="6">
        <v>39</v>
      </c>
      <c r="O127" s="6">
        <v>13</v>
      </c>
      <c r="P127" s="6">
        <v>94</v>
      </c>
      <c r="Q127" s="6">
        <v>151</v>
      </c>
      <c r="R127" s="6">
        <v>26</v>
      </c>
      <c r="S127" s="6">
        <v>29</v>
      </c>
      <c r="T127" s="6">
        <v>13</v>
      </c>
      <c r="U127" s="6">
        <v>83</v>
      </c>
      <c r="V127" s="6">
        <v>67</v>
      </c>
      <c r="W127" s="6" t="s">
        <v>3546</v>
      </c>
      <c r="X127" s="6" t="s">
        <v>3784</v>
      </c>
      <c r="Y127" s="6" t="s">
        <v>64</v>
      </c>
      <c r="Z127" s="6" t="s">
        <v>3180</v>
      </c>
      <c r="AA127" s="6">
        <v>2.9029759999999998</v>
      </c>
      <c r="AB127" s="6">
        <v>5</v>
      </c>
      <c r="AC127" s="6">
        <v>322</v>
      </c>
      <c r="AG127"/>
    </row>
    <row r="128" spans="1:33">
      <c r="A128" s="6">
        <v>351</v>
      </c>
      <c r="B128" s="6">
        <v>30100070</v>
      </c>
      <c r="C128" s="6" t="s">
        <v>3785</v>
      </c>
      <c r="D128" s="6" t="s">
        <v>64</v>
      </c>
      <c r="E128" s="6" t="s">
        <v>64</v>
      </c>
      <c r="F128" s="6" t="s">
        <v>18</v>
      </c>
      <c r="G128" s="6">
        <v>778</v>
      </c>
      <c r="H128" s="6">
        <v>95</v>
      </c>
      <c r="I128" s="6">
        <v>132</v>
      </c>
      <c r="J128" s="6">
        <v>79</v>
      </c>
      <c r="K128" s="6">
        <v>472</v>
      </c>
      <c r="L128" s="6">
        <v>392</v>
      </c>
      <c r="M128" s="6">
        <v>45</v>
      </c>
      <c r="N128" s="6">
        <v>61</v>
      </c>
      <c r="O128" s="6">
        <v>41</v>
      </c>
      <c r="P128" s="6">
        <v>245</v>
      </c>
      <c r="Q128" s="6">
        <v>386</v>
      </c>
      <c r="R128" s="6">
        <v>50</v>
      </c>
      <c r="S128" s="6">
        <v>71</v>
      </c>
      <c r="T128" s="6">
        <v>38</v>
      </c>
      <c r="U128" s="6">
        <v>227</v>
      </c>
      <c r="V128" s="6">
        <v>149</v>
      </c>
      <c r="W128" s="6" t="s">
        <v>3546</v>
      </c>
      <c r="X128" s="6" t="s">
        <v>3786</v>
      </c>
      <c r="Y128" s="6" t="s">
        <v>166</v>
      </c>
      <c r="Z128" s="6" t="s">
        <v>3180</v>
      </c>
      <c r="AA128" s="6">
        <v>51.343445000000003</v>
      </c>
      <c r="AB128" s="6">
        <v>4</v>
      </c>
      <c r="AC128" s="6">
        <v>778</v>
      </c>
      <c r="AG128"/>
    </row>
    <row r="129" spans="1:33">
      <c r="A129" s="6">
        <v>352</v>
      </c>
      <c r="B129" s="6">
        <v>30100080</v>
      </c>
      <c r="C129" s="6" t="s">
        <v>3787</v>
      </c>
      <c r="D129" s="6" t="s">
        <v>64</v>
      </c>
      <c r="E129" s="6" t="s">
        <v>64</v>
      </c>
      <c r="F129" s="6" t="s">
        <v>18</v>
      </c>
      <c r="G129" s="6">
        <v>528</v>
      </c>
      <c r="H129" s="6">
        <v>56</v>
      </c>
      <c r="I129" s="6">
        <v>95</v>
      </c>
      <c r="J129" s="6">
        <v>72</v>
      </c>
      <c r="K129" s="6">
        <v>305</v>
      </c>
      <c r="L129" s="6">
        <v>286</v>
      </c>
      <c r="M129" s="6">
        <v>29</v>
      </c>
      <c r="N129" s="6">
        <v>54</v>
      </c>
      <c r="O129" s="6">
        <v>38</v>
      </c>
      <c r="P129" s="6">
        <v>165</v>
      </c>
      <c r="Q129" s="6">
        <v>242</v>
      </c>
      <c r="R129" s="6">
        <v>27</v>
      </c>
      <c r="S129" s="6">
        <v>41</v>
      </c>
      <c r="T129" s="6">
        <v>34</v>
      </c>
      <c r="U129" s="6">
        <v>140</v>
      </c>
      <c r="V129" s="6">
        <v>86</v>
      </c>
      <c r="W129" s="6" t="s">
        <v>3546</v>
      </c>
      <c r="X129" s="6" t="s">
        <v>3788</v>
      </c>
      <c r="Y129" s="6" t="s">
        <v>64</v>
      </c>
      <c r="Z129" s="6" t="s">
        <v>3180</v>
      </c>
      <c r="AA129" s="6">
        <v>35.041772999999999</v>
      </c>
      <c r="AB129" s="6">
        <v>4</v>
      </c>
      <c r="AC129" s="6">
        <v>528</v>
      </c>
      <c r="AG129"/>
    </row>
    <row r="130" spans="1:33">
      <c r="A130" s="6">
        <v>353</v>
      </c>
      <c r="B130" s="6">
        <v>30100100</v>
      </c>
      <c r="C130" s="6" t="s">
        <v>3789</v>
      </c>
      <c r="D130" s="6" t="s">
        <v>64</v>
      </c>
      <c r="E130" s="6" t="s">
        <v>64</v>
      </c>
      <c r="F130" s="6" t="s">
        <v>18</v>
      </c>
      <c r="G130" s="6">
        <v>614</v>
      </c>
      <c r="H130" s="6">
        <v>64</v>
      </c>
      <c r="I130" s="6">
        <v>108</v>
      </c>
      <c r="J130" s="6">
        <v>89</v>
      </c>
      <c r="K130" s="6">
        <v>353</v>
      </c>
      <c r="L130" s="6">
        <v>313</v>
      </c>
      <c r="M130" s="6">
        <v>34</v>
      </c>
      <c r="N130" s="6">
        <v>55</v>
      </c>
      <c r="O130" s="6">
        <v>38</v>
      </c>
      <c r="P130" s="6">
        <v>186</v>
      </c>
      <c r="Q130" s="6">
        <v>301</v>
      </c>
      <c r="R130" s="6">
        <v>30</v>
      </c>
      <c r="S130" s="6">
        <v>53</v>
      </c>
      <c r="T130" s="6">
        <v>51</v>
      </c>
      <c r="U130" s="6">
        <v>167</v>
      </c>
      <c r="V130" s="6">
        <v>148</v>
      </c>
      <c r="W130" s="6" t="s">
        <v>3546</v>
      </c>
      <c r="X130" s="6" t="s">
        <v>3790</v>
      </c>
      <c r="Y130" s="6" t="s">
        <v>64</v>
      </c>
      <c r="Z130" s="6" t="s">
        <v>3180</v>
      </c>
      <c r="AA130" s="6">
        <v>65.039553999999995</v>
      </c>
      <c r="AB130" s="6">
        <v>4</v>
      </c>
      <c r="AC130" s="6">
        <v>614</v>
      </c>
      <c r="AG130"/>
    </row>
    <row r="131" spans="1:33">
      <c r="A131" s="6">
        <v>354</v>
      </c>
      <c r="B131" s="6">
        <v>30100120</v>
      </c>
      <c r="C131" s="6" t="s">
        <v>3791</v>
      </c>
      <c r="D131" s="6" t="s">
        <v>64</v>
      </c>
      <c r="E131" s="6" t="s">
        <v>64</v>
      </c>
      <c r="F131" s="6" t="s">
        <v>18</v>
      </c>
      <c r="G131" s="6">
        <v>1099</v>
      </c>
      <c r="H131" s="6">
        <v>125</v>
      </c>
      <c r="I131" s="6">
        <v>247</v>
      </c>
      <c r="J131" s="6">
        <v>165</v>
      </c>
      <c r="K131" s="6">
        <v>562</v>
      </c>
      <c r="L131" s="6">
        <v>562</v>
      </c>
      <c r="M131" s="6">
        <v>71</v>
      </c>
      <c r="N131" s="6">
        <v>130</v>
      </c>
      <c r="O131" s="6">
        <v>76</v>
      </c>
      <c r="P131" s="6">
        <v>285</v>
      </c>
      <c r="Q131" s="6">
        <v>537</v>
      </c>
      <c r="R131" s="6">
        <v>54</v>
      </c>
      <c r="S131" s="6">
        <v>117</v>
      </c>
      <c r="T131" s="6">
        <v>89</v>
      </c>
      <c r="U131" s="6">
        <v>277</v>
      </c>
      <c r="V131" s="6">
        <v>186</v>
      </c>
      <c r="W131" s="6" t="s">
        <v>3546</v>
      </c>
      <c r="X131" s="6" t="s">
        <v>3792</v>
      </c>
      <c r="Y131" s="6" t="s">
        <v>64</v>
      </c>
      <c r="Z131" s="6" t="s">
        <v>3180</v>
      </c>
      <c r="AA131" s="6">
        <v>137.999571</v>
      </c>
      <c r="AB131" s="6">
        <v>4</v>
      </c>
      <c r="AC131" s="6">
        <v>1099</v>
      </c>
      <c r="AG131"/>
    </row>
    <row r="132" spans="1:33">
      <c r="A132" s="6">
        <v>355</v>
      </c>
      <c r="B132" s="6">
        <v>30717005</v>
      </c>
      <c r="C132" s="6" t="s">
        <v>3793</v>
      </c>
      <c r="D132" s="6" t="s">
        <v>64</v>
      </c>
      <c r="E132" s="6" t="s">
        <v>165</v>
      </c>
      <c r="F132" s="6" t="s">
        <v>1720</v>
      </c>
      <c r="G132" s="6">
        <v>263</v>
      </c>
      <c r="H132" s="6">
        <v>20</v>
      </c>
      <c r="I132" s="6">
        <v>34</v>
      </c>
      <c r="J132" s="6">
        <v>107</v>
      </c>
      <c r="K132" s="6">
        <v>102</v>
      </c>
      <c r="L132" s="6">
        <v>177</v>
      </c>
      <c r="M132" s="6">
        <v>10</v>
      </c>
      <c r="N132" s="6">
        <v>17</v>
      </c>
      <c r="O132" s="6">
        <v>85</v>
      </c>
      <c r="P132" s="6">
        <v>65</v>
      </c>
      <c r="Q132" s="6">
        <v>86</v>
      </c>
      <c r="R132" s="6">
        <v>10</v>
      </c>
      <c r="S132" s="6">
        <v>17</v>
      </c>
      <c r="T132" s="6">
        <v>22</v>
      </c>
      <c r="U132" s="6">
        <v>37</v>
      </c>
      <c r="V132" s="6">
        <v>31</v>
      </c>
      <c r="W132" s="6" t="s">
        <v>3559</v>
      </c>
      <c r="X132" s="6" t="s">
        <v>3794</v>
      </c>
      <c r="Y132" s="6" t="s">
        <v>3493</v>
      </c>
      <c r="Z132" s="6" t="s">
        <v>3180</v>
      </c>
      <c r="AA132" s="6">
        <v>73.800190999999998</v>
      </c>
      <c r="AB132" s="6">
        <v>5</v>
      </c>
      <c r="AC132" s="6">
        <v>263</v>
      </c>
      <c r="AG132"/>
    </row>
    <row r="133" spans="1:33">
      <c r="A133" s="6">
        <v>356</v>
      </c>
      <c r="B133" s="6">
        <v>30700010</v>
      </c>
      <c r="C133" s="6" t="s">
        <v>3795</v>
      </c>
      <c r="D133" s="6" t="s">
        <v>64</v>
      </c>
      <c r="E133" s="6" t="s">
        <v>165</v>
      </c>
      <c r="F133" s="6" t="s">
        <v>18</v>
      </c>
      <c r="G133" s="6">
        <v>436</v>
      </c>
      <c r="H133" s="6">
        <v>74</v>
      </c>
      <c r="I133" s="6">
        <v>99</v>
      </c>
      <c r="J133" s="6">
        <v>40</v>
      </c>
      <c r="K133" s="6">
        <v>223</v>
      </c>
      <c r="L133" s="6">
        <v>227</v>
      </c>
      <c r="M133" s="6">
        <v>42</v>
      </c>
      <c r="N133" s="6">
        <v>51</v>
      </c>
      <c r="O133" s="6">
        <v>23</v>
      </c>
      <c r="P133" s="6">
        <v>111</v>
      </c>
      <c r="Q133" s="6">
        <v>209</v>
      </c>
      <c r="R133" s="6">
        <v>32</v>
      </c>
      <c r="S133" s="6">
        <v>48</v>
      </c>
      <c r="T133" s="6">
        <v>17</v>
      </c>
      <c r="U133" s="6">
        <v>112</v>
      </c>
      <c r="V133" s="6">
        <v>73</v>
      </c>
      <c r="W133" s="6" t="s">
        <v>3546</v>
      </c>
      <c r="X133" s="6" t="s">
        <v>3796</v>
      </c>
      <c r="Y133" s="6" t="s">
        <v>3494</v>
      </c>
      <c r="Z133" s="6" t="s">
        <v>3180</v>
      </c>
      <c r="AA133" s="6">
        <v>8.5197470000000006</v>
      </c>
      <c r="AB133" s="6">
        <v>5</v>
      </c>
      <c r="AC133" s="6">
        <v>436</v>
      </c>
      <c r="AG133"/>
    </row>
    <row r="134" spans="1:33">
      <c r="A134" s="6">
        <v>357</v>
      </c>
      <c r="B134" s="6">
        <v>30700020</v>
      </c>
      <c r="C134" s="6" t="s">
        <v>3797</v>
      </c>
      <c r="D134" s="6" t="s">
        <v>64</v>
      </c>
      <c r="E134" s="6" t="s">
        <v>165</v>
      </c>
      <c r="F134" s="6" t="s">
        <v>18</v>
      </c>
      <c r="G134" s="6">
        <v>427</v>
      </c>
      <c r="H134" s="6">
        <v>44</v>
      </c>
      <c r="I134" s="6">
        <v>99</v>
      </c>
      <c r="J134" s="6">
        <v>36</v>
      </c>
      <c r="K134" s="6">
        <v>248</v>
      </c>
      <c r="L134" s="6">
        <v>201</v>
      </c>
      <c r="M134" s="6">
        <v>22</v>
      </c>
      <c r="N134" s="6">
        <v>45</v>
      </c>
      <c r="O134" s="6">
        <v>17</v>
      </c>
      <c r="P134" s="6">
        <v>117</v>
      </c>
      <c r="Q134" s="6">
        <v>226</v>
      </c>
      <c r="R134" s="6">
        <v>22</v>
      </c>
      <c r="S134" s="6">
        <v>54</v>
      </c>
      <c r="T134" s="6">
        <v>19</v>
      </c>
      <c r="U134" s="6">
        <v>131</v>
      </c>
      <c r="V134" s="6">
        <v>90</v>
      </c>
      <c r="W134" s="6" t="s">
        <v>3546</v>
      </c>
      <c r="X134" s="6" t="s">
        <v>3798</v>
      </c>
      <c r="Y134" s="6" t="s">
        <v>3494</v>
      </c>
      <c r="Z134" s="6" t="s">
        <v>3180</v>
      </c>
      <c r="AA134" s="6">
        <v>9.8329810000000002</v>
      </c>
      <c r="AB134" s="6">
        <v>5</v>
      </c>
      <c r="AC134" s="6">
        <v>427</v>
      </c>
      <c r="AG134"/>
    </row>
    <row r="135" spans="1:33">
      <c r="A135" s="6">
        <v>358</v>
      </c>
      <c r="B135" s="6">
        <v>30700030</v>
      </c>
      <c r="C135" s="6" t="s">
        <v>3799</v>
      </c>
      <c r="D135" s="6" t="s">
        <v>64</v>
      </c>
      <c r="E135" s="6" t="s">
        <v>165</v>
      </c>
      <c r="F135" s="6" t="s">
        <v>18</v>
      </c>
      <c r="G135" s="6">
        <v>572</v>
      </c>
      <c r="H135" s="6">
        <v>68</v>
      </c>
      <c r="I135" s="6">
        <v>110</v>
      </c>
      <c r="J135" s="6">
        <v>60</v>
      </c>
      <c r="K135" s="6">
        <v>334</v>
      </c>
      <c r="L135" s="6">
        <v>287</v>
      </c>
      <c r="M135" s="6">
        <v>36</v>
      </c>
      <c r="N135" s="6">
        <v>60</v>
      </c>
      <c r="O135" s="6">
        <v>33</v>
      </c>
      <c r="P135" s="6">
        <v>158</v>
      </c>
      <c r="Q135" s="6">
        <v>285</v>
      </c>
      <c r="R135" s="6">
        <v>32</v>
      </c>
      <c r="S135" s="6">
        <v>50</v>
      </c>
      <c r="T135" s="6">
        <v>27</v>
      </c>
      <c r="U135" s="6">
        <v>176</v>
      </c>
      <c r="V135" s="6">
        <v>126</v>
      </c>
      <c r="W135" s="6" t="s">
        <v>3546</v>
      </c>
      <c r="X135" s="6" t="s">
        <v>3800</v>
      </c>
      <c r="Y135" s="6" t="s">
        <v>3493</v>
      </c>
      <c r="Z135" s="6" t="s">
        <v>3180</v>
      </c>
      <c r="AA135" s="6">
        <v>6.9236129999999996</v>
      </c>
      <c r="AB135" s="6">
        <v>5</v>
      </c>
      <c r="AC135" s="6">
        <v>572</v>
      </c>
      <c r="AG135"/>
    </row>
    <row r="136" spans="1:33">
      <c r="A136" s="6">
        <v>397</v>
      </c>
      <c r="B136" s="6">
        <v>140300070</v>
      </c>
      <c r="C136" s="6" t="s">
        <v>3801</v>
      </c>
      <c r="D136" s="6" t="s">
        <v>52</v>
      </c>
      <c r="E136" s="6" t="s">
        <v>89</v>
      </c>
      <c r="F136" s="6" t="s">
        <v>18</v>
      </c>
      <c r="G136" s="6">
        <v>624</v>
      </c>
      <c r="H136" s="6">
        <v>95</v>
      </c>
      <c r="I136" s="6">
        <v>121</v>
      </c>
      <c r="J136" s="6">
        <v>73</v>
      </c>
      <c r="K136" s="6">
        <v>335</v>
      </c>
      <c r="L136" s="6">
        <v>337</v>
      </c>
      <c r="M136" s="6">
        <v>47</v>
      </c>
      <c r="N136" s="6">
        <v>66</v>
      </c>
      <c r="O136" s="6">
        <v>48</v>
      </c>
      <c r="P136" s="6">
        <v>176</v>
      </c>
      <c r="Q136" s="6">
        <v>287</v>
      </c>
      <c r="R136" s="6">
        <v>48</v>
      </c>
      <c r="S136" s="6">
        <v>55</v>
      </c>
      <c r="T136" s="6">
        <v>25</v>
      </c>
      <c r="U136" s="6">
        <v>159</v>
      </c>
      <c r="V136" s="6">
        <v>121</v>
      </c>
      <c r="W136" s="6" t="s">
        <v>3546</v>
      </c>
      <c r="X136" s="6" t="s">
        <v>3802</v>
      </c>
      <c r="Y136" s="6" t="s">
        <v>3080</v>
      </c>
      <c r="Z136" s="6" t="s">
        <v>3060</v>
      </c>
      <c r="AA136" s="6">
        <v>46.429779000000003</v>
      </c>
      <c r="AB136" s="6">
        <v>7</v>
      </c>
      <c r="AC136" s="6">
        <v>624</v>
      </c>
      <c r="AG136"/>
    </row>
    <row r="137" spans="1:33">
      <c r="A137" s="6">
        <v>398</v>
      </c>
      <c r="B137" s="6">
        <v>140400010</v>
      </c>
      <c r="C137" s="6" t="s">
        <v>3803</v>
      </c>
      <c r="D137" s="6" t="s">
        <v>52</v>
      </c>
      <c r="E137" s="6" t="s">
        <v>90</v>
      </c>
      <c r="F137" s="6" t="s">
        <v>18</v>
      </c>
      <c r="G137" s="6">
        <v>428</v>
      </c>
      <c r="H137" s="6">
        <v>52</v>
      </c>
      <c r="I137" s="6">
        <v>48</v>
      </c>
      <c r="J137" s="6">
        <v>43</v>
      </c>
      <c r="K137" s="6">
        <v>285</v>
      </c>
      <c r="L137" s="6">
        <v>249</v>
      </c>
      <c r="M137" s="6">
        <v>33</v>
      </c>
      <c r="N137" s="6">
        <v>34</v>
      </c>
      <c r="O137" s="6">
        <v>26</v>
      </c>
      <c r="P137" s="6">
        <v>156</v>
      </c>
      <c r="Q137" s="6">
        <v>179</v>
      </c>
      <c r="R137" s="6">
        <v>19</v>
      </c>
      <c r="S137" s="6">
        <v>14</v>
      </c>
      <c r="T137" s="6">
        <v>17</v>
      </c>
      <c r="U137" s="6">
        <v>129</v>
      </c>
      <c r="V137" s="6">
        <v>101</v>
      </c>
      <c r="W137" s="6" t="s">
        <v>3546</v>
      </c>
      <c r="X137" s="6" t="s">
        <v>3804</v>
      </c>
      <c r="Y137" s="6" t="s">
        <v>409</v>
      </c>
      <c r="Z137" s="6" t="s">
        <v>3060</v>
      </c>
      <c r="AA137" s="6">
        <v>5.7201440000000003</v>
      </c>
      <c r="AB137" s="6">
        <v>7</v>
      </c>
      <c r="AC137" s="6">
        <v>428</v>
      </c>
      <c r="AG137"/>
    </row>
    <row r="138" spans="1:33">
      <c r="A138" s="6">
        <v>399</v>
      </c>
      <c r="B138" s="6">
        <v>140400160</v>
      </c>
      <c r="C138" s="6" t="s">
        <v>3805</v>
      </c>
      <c r="D138" s="6" t="s">
        <v>52</v>
      </c>
      <c r="E138" s="6" t="s">
        <v>90</v>
      </c>
      <c r="F138" s="6" t="s">
        <v>18</v>
      </c>
      <c r="G138" s="6">
        <v>477</v>
      </c>
      <c r="H138" s="6">
        <v>53</v>
      </c>
      <c r="I138" s="6">
        <v>84</v>
      </c>
      <c r="J138" s="6">
        <v>78</v>
      </c>
      <c r="K138" s="6">
        <v>262</v>
      </c>
      <c r="L138" s="6">
        <v>258</v>
      </c>
      <c r="M138" s="6">
        <v>28</v>
      </c>
      <c r="N138" s="6">
        <v>46</v>
      </c>
      <c r="O138" s="6">
        <v>45</v>
      </c>
      <c r="P138" s="6">
        <v>139</v>
      </c>
      <c r="Q138" s="6">
        <v>219</v>
      </c>
      <c r="R138" s="6">
        <v>25</v>
      </c>
      <c r="S138" s="6">
        <v>38</v>
      </c>
      <c r="T138" s="6">
        <v>33</v>
      </c>
      <c r="U138" s="6">
        <v>123</v>
      </c>
      <c r="V138" s="6">
        <v>95</v>
      </c>
      <c r="W138" s="6" t="s">
        <v>3546</v>
      </c>
      <c r="X138" s="6" t="s">
        <v>3806</v>
      </c>
      <c r="Y138" s="6" t="s">
        <v>409</v>
      </c>
      <c r="Z138" s="6" t="s">
        <v>3060</v>
      </c>
      <c r="AA138" s="6">
        <v>21.632745</v>
      </c>
      <c r="AB138" s="6">
        <v>7</v>
      </c>
      <c r="AC138" s="6">
        <v>477</v>
      </c>
      <c r="AG138"/>
    </row>
    <row r="139" spans="1:33">
      <c r="A139" s="6">
        <v>400</v>
      </c>
      <c r="B139" s="6">
        <v>140417008</v>
      </c>
      <c r="C139" s="6" t="s">
        <v>3807</v>
      </c>
      <c r="D139" s="6" t="s">
        <v>52</v>
      </c>
      <c r="E139" s="6" t="s">
        <v>90</v>
      </c>
      <c r="F139" s="6" t="s">
        <v>291</v>
      </c>
      <c r="G139" s="6">
        <v>349</v>
      </c>
      <c r="H139" s="6">
        <v>46</v>
      </c>
      <c r="I139" s="6">
        <v>49</v>
      </c>
      <c r="J139" s="6">
        <v>50</v>
      </c>
      <c r="K139" s="6">
        <v>204</v>
      </c>
      <c r="L139" s="6">
        <v>196</v>
      </c>
      <c r="M139" s="6">
        <v>30</v>
      </c>
      <c r="N139" s="6">
        <v>24</v>
      </c>
      <c r="O139" s="6">
        <v>32</v>
      </c>
      <c r="P139" s="6">
        <v>110</v>
      </c>
      <c r="Q139" s="6">
        <v>153</v>
      </c>
      <c r="R139" s="6">
        <v>16</v>
      </c>
      <c r="S139" s="6">
        <v>25</v>
      </c>
      <c r="T139" s="6">
        <v>18</v>
      </c>
      <c r="U139" s="6">
        <v>94</v>
      </c>
      <c r="V139" s="6">
        <v>73</v>
      </c>
      <c r="W139" s="6" t="s">
        <v>3598</v>
      </c>
      <c r="X139" s="6" t="s">
        <v>3808</v>
      </c>
      <c r="Y139" s="6" t="s">
        <v>409</v>
      </c>
      <c r="Z139" s="6" t="s">
        <v>3060</v>
      </c>
      <c r="AA139" s="6">
        <v>806.790572</v>
      </c>
      <c r="AB139" s="6">
        <v>7</v>
      </c>
      <c r="AC139" s="6">
        <v>349</v>
      </c>
      <c r="AG139"/>
    </row>
    <row r="140" spans="1:33">
      <c r="A140" s="6">
        <v>401</v>
      </c>
      <c r="B140" s="6">
        <v>10100100</v>
      </c>
      <c r="C140" s="6" t="s">
        <v>3809</v>
      </c>
      <c r="D140" s="6" t="s">
        <v>71</v>
      </c>
      <c r="E140" s="6" t="s">
        <v>71</v>
      </c>
      <c r="F140" s="6" t="s">
        <v>18</v>
      </c>
      <c r="G140" s="6">
        <v>718</v>
      </c>
      <c r="H140" s="6">
        <v>79</v>
      </c>
      <c r="I140" s="6">
        <v>122</v>
      </c>
      <c r="J140" s="6">
        <v>97</v>
      </c>
      <c r="K140" s="6">
        <v>420</v>
      </c>
      <c r="L140" s="6">
        <v>360</v>
      </c>
      <c r="M140" s="6">
        <v>43</v>
      </c>
      <c r="N140" s="6">
        <v>62</v>
      </c>
      <c r="O140" s="6">
        <v>46</v>
      </c>
      <c r="P140" s="6">
        <v>209</v>
      </c>
      <c r="Q140" s="6">
        <v>358</v>
      </c>
      <c r="R140" s="6">
        <v>36</v>
      </c>
      <c r="S140" s="6">
        <v>60</v>
      </c>
      <c r="T140" s="6">
        <v>51</v>
      </c>
      <c r="U140" s="6">
        <v>211</v>
      </c>
      <c r="V140" s="6">
        <v>144</v>
      </c>
      <c r="W140" s="6" t="s">
        <v>3546</v>
      </c>
      <c r="X140" s="6" t="s">
        <v>3810</v>
      </c>
      <c r="Y140" s="6" t="s">
        <v>2471</v>
      </c>
      <c r="Z140" s="6" t="s">
        <v>3058</v>
      </c>
      <c r="AA140" s="6">
        <v>138.35974400000001</v>
      </c>
      <c r="AB140" s="6">
        <v>10</v>
      </c>
      <c r="AC140" s="6">
        <v>718</v>
      </c>
      <c r="AG140"/>
    </row>
    <row r="141" spans="1:33">
      <c r="A141" s="6">
        <v>402</v>
      </c>
      <c r="B141" s="6">
        <v>10100140</v>
      </c>
      <c r="C141" s="6" t="s">
        <v>3811</v>
      </c>
      <c r="D141" s="6" t="s">
        <v>71</v>
      </c>
      <c r="E141" s="6" t="s">
        <v>71</v>
      </c>
      <c r="F141" s="6" t="s">
        <v>18</v>
      </c>
      <c r="G141" s="6">
        <v>509</v>
      </c>
      <c r="H141" s="6">
        <v>27</v>
      </c>
      <c r="I141" s="6">
        <v>49</v>
      </c>
      <c r="J141" s="6">
        <v>79</v>
      </c>
      <c r="K141" s="6">
        <v>354</v>
      </c>
      <c r="L141" s="6">
        <v>258</v>
      </c>
      <c r="M141" s="6">
        <v>10</v>
      </c>
      <c r="N141" s="6">
        <v>26</v>
      </c>
      <c r="O141" s="6">
        <v>46</v>
      </c>
      <c r="P141" s="6">
        <v>176</v>
      </c>
      <c r="Q141" s="6">
        <v>251</v>
      </c>
      <c r="R141" s="6">
        <v>17</v>
      </c>
      <c r="S141" s="6">
        <v>23</v>
      </c>
      <c r="T141" s="6">
        <v>33</v>
      </c>
      <c r="U141" s="6">
        <v>178</v>
      </c>
      <c r="V141" s="6">
        <v>116</v>
      </c>
      <c r="W141" s="6" t="s">
        <v>3546</v>
      </c>
      <c r="X141" s="6" t="s">
        <v>3812</v>
      </c>
      <c r="Y141" s="6" t="s">
        <v>2471</v>
      </c>
      <c r="Z141" s="6" t="s">
        <v>3058</v>
      </c>
      <c r="AA141" s="6">
        <v>123.44363199999999</v>
      </c>
      <c r="AB141" s="6">
        <v>10</v>
      </c>
      <c r="AC141" s="6">
        <v>509</v>
      </c>
      <c r="AG141"/>
    </row>
    <row r="142" spans="1:33">
      <c r="A142" s="6">
        <v>403</v>
      </c>
      <c r="B142" s="6">
        <v>10100170</v>
      </c>
      <c r="C142" s="6" t="s">
        <v>3813</v>
      </c>
      <c r="D142" s="6" t="s">
        <v>71</v>
      </c>
      <c r="E142" s="6" t="s">
        <v>71</v>
      </c>
      <c r="F142" s="6" t="s">
        <v>18</v>
      </c>
      <c r="G142" s="6">
        <v>341</v>
      </c>
      <c r="H142" s="6">
        <v>28</v>
      </c>
      <c r="I142" s="6">
        <v>45</v>
      </c>
      <c r="J142" s="6">
        <v>44</v>
      </c>
      <c r="K142" s="6">
        <v>224</v>
      </c>
      <c r="L142" s="6">
        <v>175</v>
      </c>
      <c r="M142" s="6">
        <v>8</v>
      </c>
      <c r="N142" s="6">
        <v>22</v>
      </c>
      <c r="O142" s="6">
        <v>26</v>
      </c>
      <c r="P142" s="6">
        <v>119</v>
      </c>
      <c r="Q142" s="6">
        <v>166</v>
      </c>
      <c r="R142" s="6">
        <v>20</v>
      </c>
      <c r="S142" s="6">
        <v>23</v>
      </c>
      <c r="T142" s="6">
        <v>18</v>
      </c>
      <c r="U142" s="6">
        <v>105</v>
      </c>
      <c r="V142" s="6">
        <v>82</v>
      </c>
      <c r="W142" s="6" t="s">
        <v>3546</v>
      </c>
      <c r="X142" s="6" t="s">
        <v>3814</v>
      </c>
      <c r="Y142" s="6" t="s">
        <v>1451</v>
      </c>
      <c r="Z142" s="6" t="s">
        <v>3058</v>
      </c>
      <c r="AA142" s="6">
        <v>68.599698000000004</v>
      </c>
      <c r="AB142" s="6">
        <v>10</v>
      </c>
      <c r="AC142" s="6">
        <v>341</v>
      </c>
      <c r="AG142"/>
    </row>
    <row r="143" spans="1:33">
      <c r="A143" s="6">
        <v>404</v>
      </c>
      <c r="B143" s="6">
        <v>10100150</v>
      </c>
      <c r="C143" s="6" t="s">
        <v>3815</v>
      </c>
      <c r="D143" s="6" t="s">
        <v>71</v>
      </c>
      <c r="E143" s="6" t="s">
        <v>71</v>
      </c>
      <c r="F143" s="6" t="s">
        <v>18</v>
      </c>
      <c r="G143" s="6">
        <v>340</v>
      </c>
      <c r="H143" s="6">
        <v>10</v>
      </c>
      <c r="I143" s="6">
        <v>44</v>
      </c>
      <c r="J143" s="6">
        <v>56</v>
      </c>
      <c r="K143" s="6">
        <v>230</v>
      </c>
      <c r="L143" s="6">
        <v>180</v>
      </c>
      <c r="M143" s="6">
        <v>5</v>
      </c>
      <c r="N143" s="6">
        <v>28</v>
      </c>
      <c r="O143" s="6">
        <v>27</v>
      </c>
      <c r="P143" s="6">
        <v>120</v>
      </c>
      <c r="Q143" s="6">
        <v>160</v>
      </c>
      <c r="R143" s="6">
        <v>5</v>
      </c>
      <c r="S143" s="6">
        <v>16</v>
      </c>
      <c r="T143" s="6">
        <v>29</v>
      </c>
      <c r="U143" s="6">
        <v>110</v>
      </c>
      <c r="V143" s="6">
        <v>75</v>
      </c>
      <c r="W143" s="6" t="s">
        <v>3546</v>
      </c>
      <c r="X143" s="6" t="s">
        <v>3816</v>
      </c>
      <c r="Y143" s="6" t="s">
        <v>2471</v>
      </c>
      <c r="Z143" s="6" t="s">
        <v>3058</v>
      </c>
      <c r="AA143" s="6">
        <v>93.522447</v>
      </c>
      <c r="AB143" s="6">
        <v>10</v>
      </c>
      <c r="AC143" s="6">
        <v>340</v>
      </c>
      <c r="AG143"/>
    </row>
    <row r="144" spans="1:33">
      <c r="A144" s="6">
        <v>1137</v>
      </c>
      <c r="B144" s="6">
        <v>110317079</v>
      </c>
      <c r="C144" s="6" t="s">
        <v>2657</v>
      </c>
      <c r="D144" s="6" t="s">
        <v>73</v>
      </c>
      <c r="E144" s="6" t="s">
        <v>218</v>
      </c>
      <c r="F144" s="6" t="s">
        <v>18</v>
      </c>
      <c r="G144" s="6">
        <v>782</v>
      </c>
      <c r="H144" s="6">
        <v>60</v>
      </c>
      <c r="I144" s="6">
        <v>111</v>
      </c>
      <c r="J144" s="6">
        <v>115</v>
      </c>
      <c r="K144" s="6">
        <v>496</v>
      </c>
      <c r="L144" s="6">
        <v>391</v>
      </c>
      <c r="M144" s="6">
        <v>32</v>
      </c>
      <c r="N144" s="6">
        <v>59</v>
      </c>
      <c r="O144" s="6">
        <v>52</v>
      </c>
      <c r="P144" s="6">
        <v>248</v>
      </c>
      <c r="Q144" s="6">
        <v>391</v>
      </c>
      <c r="R144" s="6">
        <v>28</v>
      </c>
      <c r="S144" s="6">
        <v>52</v>
      </c>
      <c r="T144" s="6">
        <v>63</v>
      </c>
      <c r="U144" s="6">
        <v>248</v>
      </c>
      <c r="V144" s="6">
        <v>179</v>
      </c>
      <c r="W144" s="6" t="s">
        <v>3598</v>
      </c>
      <c r="X144" s="6" t="s">
        <v>3817</v>
      </c>
      <c r="Y144" s="6" t="s">
        <v>218</v>
      </c>
      <c r="Z144" s="6" t="s">
        <v>3058</v>
      </c>
      <c r="AA144" s="6">
        <v>485.04291699999999</v>
      </c>
      <c r="AB144" s="6">
        <v>8</v>
      </c>
      <c r="AC144" s="6">
        <v>782</v>
      </c>
      <c r="AG144"/>
    </row>
    <row r="145" spans="1:33">
      <c r="A145" s="6">
        <v>1138</v>
      </c>
      <c r="B145" s="6">
        <v>110317089</v>
      </c>
      <c r="C145" s="6" t="s">
        <v>2623</v>
      </c>
      <c r="D145" s="6" t="s">
        <v>73</v>
      </c>
      <c r="E145" s="6" t="s">
        <v>218</v>
      </c>
      <c r="F145" s="6" t="s">
        <v>18</v>
      </c>
      <c r="G145" s="6">
        <v>405</v>
      </c>
      <c r="H145" s="6">
        <v>31</v>
      </c>
      <c r="I145" s="6">
        <v>64</v>
      </c>
      <c r="J145" s="6">
        <v>61</v>
      </c>
      <c r="K145" s="6">
        <v>249</v>
      </c>
      <c r="L145" s="6">
        <v>198</v>
      </c>
      <c r="M145" s="6">
        <v>14</v>
      </c>
      <c r="N145" s="6">
        <v>33</v>
      </c>
      <c r="O145" s="6">
        <v>30</v>
      </c>
      <c r="P145" s="6">
        <v>121</v>
      </c>
      <c r="Q145" s="6">
        <v>207</v>
      </c>
      <c r="R145" s="6">
        <v>17</v>
      </c>
      <c r="S145" s="6">
        <v>31</v>
      </c>
      <c r="T145" s="6">
        <v>31</v>
      </c>
      <c r="U145" s="6">
        <v>128</v>
      </c>
      <c r="V145" s="6">
        <v>91</v>
      </c>
      <c r="W145" s="6" t="s">
        <v>3598</v>
      </c>
      <c r="X145" s="6" t="s">
        <v>3818</v>
      </c>
      <c r="Y145" s="6" t="s">
        <v>218</v>
      </c>
      <c r="Z145" s="6" t="s">
        <v>3058</v>
      </c>
      <c r="AA145" s="6">
        <v>369.29776199999998</v>
      </c>
      <c r="AB145" s="6">
        <v>8</v>
      </c>
      <c r="AC145" s="6">
        <v>405</v>
      </c>
      <c r="AG145"/>
    </row>
    <row r="146" spans="1:33">
      <c r="A146" s="6">
        <v>1139</v>
      </c>
      <c r="B146" s="6">
        <v>110400000</v>
      </c>
      <c r="C146" s="6" t="s">
        <v>3819</v>
      </c>
      <c r="D146" s="6" t="s">
        <v>73</v>
      </c>
      <c r="E146" s="6" t="s">
        <v>219</v>
      </c>
      <c r="F146" s="6" t="s">
        <v>18</v>
      </c>
      <c r="G146" s="6">
        <v>571</v>
      </c>
      <c r="H146" s="6">
        <v>70</v>
      </c>
      <c r="I146" s="6">
        <v>94</v>
      </c>
      <c r="J146" s="6">
        <v>77</v>
      </c>
      <c r="K146" s="6">
        <v>330</v>
      </c>
      <c r="L146" s="6">
        <v>288</v>
      </c>
      <c r="M146" s="6">
        <v>36</v>
      </c>
      <c r="N146" s="6">
        <v>44</v>
      </c>
      <c r="O146" s="6">
        <v>40</v>
      </c>
      <c r="P146" s="6">
        <v>168</v>
      </c>
      <c r="Q146" s="6">
        <v>283</v>
      </c>
      <c r="R146" s="6">
        <v>34</v>
      </c>
      <c r="S146" s="6">
        <v>50</v>
      </c>
      <c r="T146" s="6">
        <v>37</v>
      </c>
      <c r="U146" s="6">
        <v>162</v>
      </c>
      <c r="V146" s="6">
        <v>107</v>
      </c>
      <c r="W146" s="6" t="s">
        <v>3546</v>
      </c>
      <c r="X146" s="6" t="s">
        <v>3820</v>
      </c>
      <c r="Y146" s="6" t="s">
        <v>438</v>
      </c>
      <c r="Z146" s="6" t="s">
        <v>3058</v>
      </c>
      <c r="AA146" s="6">
        <v>13.277419999999999</v>
      </c>
      <c r="AB146" s="6">
        <v>8</v>
      </c>
      <c r="AC146" s="6">
        <v>571</v>
      </c>
      <c r="AG146"/>
    </row>
    <row r="147" spans="1:33">
      <c r="A147" s="6">
        <v>1140</v>
      </c>
      <c r="B147" s="6">
        <v>110400020</v>
      </c>
      <c r="C147" s="6" t="s">
        <v>3821</v>
      </c>
      <c r="D147" s="6" t="s">
        <v>73</v>
      </c>
      <c r="E147" s="6" t="s">
        <v>219</v>
      </c>
      <c r="F147" s="6" t="s">
        <v>18</v>
      </c>
      <c r="G147" s="6">
        <v>543</v>
      </c>
      <c r="H147" s="6">
        <v>43</v>
      </c>
      <c r="I147" s="6">
        <v>50</v>
      </c>
      <c r="J147" s="6">
        <v>78</v>
      </c>
      <c r="K147" s="6">
        <v>372</v>
      </c>
      <c r="L147" s="6">
        <v>279</v>
      </c>
      <c r="M147" s="6">
        <v>20</v>
      </c>
      <c r="N147" s="6">
        <v>23</v>
      </c>
      <c r="O147" s="6">
        <v>42</v>
      </c>
      <c r="P147" s="6">
        <v>194</v>
      </c>
      <c r="Q147" s="6">
        <v>264</v>
      </c>
      <c r="R147" s="6">
        <v>23</v>
      </c>
      <c r="S147" s="6">
        <v>27</v>
      </c>
      <c r="T147" s="6">
        <v>36</v>
      </c>
      <c r="U147" s="6">
        <v>178</v>
      </c>
      <c r="V147" s="6">
        <v>104</v>
      </c>
      <c r="W147" s="6" t="s">
        <v>3546</v>
      </c>
      <c r="X147" s="6" t="s">
        <v>3822</v>
      </c>
      <c r="Y147" s="6" t="s">
        <v>1117</v>
      </c>
      <c r="Z147" s="6" t="s">
        <v>3058</v>
      </c>
      <c r="AA147" s="6">
        <v>33.075887000000002</v>
      </c>
      <c r="AB147" s="6">
        <v>8</v>
      </c>
      <c r="AC147" s="6">
        <v>543</v>
      </c>
      <c r="AG147"/>
    </row>
    <row r="148" spans="1:33">
      <c r="A148" s="6">
        <v>1141</v>
      </c>
      <c r="B148" s="6">
        <v>110400030</v>
      </c>
      <c r="C148" s="6" t="s">
        <v>3823</v>
      </c>
      <c r="D148" s="6" t="s">
        <v>73</v>
      </c>
      <c r="E148" s="6" t="s">
        <v>219</v>
      </c>
      <c r="F148" s="6" t="s">
        <v>18</v>
      </c>
      <c r="G148" s="6">
        <v>755</v>
      </c>
      <c r="H148" s="6">
        <v>80</v>
      </c>
      <c r="I148" s="6">
        <v>135</v>
      </c>
      <c r="J148" s="6">
        <v>118</v>
      </c>
      <c r="K148" s="6">
        <v>422</v>
      </c>
      <c r="L148" s="6">
        <v>372</v>
      </c>
      <c r="M148" s="6">
        <v>46</v>
      </c>
      <c r="N148" s="6">
        <v>65</v>
      </c>
      <c r="O148" s="6">
        <v>60</v>
      </c>
      <c r="P148" s="6">
        <v>201</v>
      </c>
      <c r="Q148" s="6">
        <v>383</v>
      </c>
      <c r="R148" s="6">
        <v>34</v>
      </c>
      <c r="S148" s="6">
        <v>70</v>
      </c>
      <c r="T148" s="6">
        <v>58</v>
      </c>
      <c r="U148" s="6">
        <v>221</v>
      </c>
      <c r="V148" s="6">
        <v>132</v>
      </c>
      <c r="W148" s="6" t="s">
        <v>3546</v>
      </c>
      <c r="X148" s="6" t="s">
        <v>3824</v>
      </c>
      <c r="Y148" s="6" t="s">
        <v>1117</v>
      </c>
      <c r="Z148" s="6" t="s">
        <v>3058</v>
      </c>
      <c r="AA148" s="6">
        <v>38.714401000000002</v>
      </c>
      <c r="AB148" s="6">
        <v>8</v>
      </c>
      <c r="AC148" s="6">
        <v>755</v>
      </c>
      <c r="AG148"/>
    </row>
    <row r="149" spans="1:33">
      <c r="A149" s="6">
        <v>1142</v>
      </c>
      <c r="B149" s="6">
        <v>110400040</v>
      </c>
      <c r="C149" s="6" t="s">
        <v>3825</v>
      </c>
      <c r="D149" s="6" t="s">
        <v>73</v>
      </c>
      <c r="E149" s="6" t="s">
        <v>219</v>
      </c>
      <c r="F149" s="6" t="s">
        <v>18</v>
      </c>
      <c r="G149" s="6">
        <v>513</v>
      </c>
      <c r="H149" s="6">
        <v>47</v>
      </c>
      <c r="I149" s="6">
        <v>93</v>
      </c>
      <c r="J149" s="6">
        <v>73</v>
      </c>
      <c r="K149" s="6">
        <v>300</v>
      </c>
      <c r="L149" s="6">
        <v>274</v>
      </c>
      <c r="M149" s="6">
        <v>30</v>
      </c>
      <c r="N149" s="6">
        <v>50</v>
      </c>
      <c r="O149" s="6">
        <v>46</v>
      </c>
      <c r="P149" s="6">
        <v>148</v>
      </c>
      <c r="Q149" s="6">
        <v>239</v>
      </c>
      <c r="R149" s="6">
        <v>17</v>
      </c>
      <c r="S149" s="6">
        <v>43</v>
      </c>
      <c r="T149" s="6">
        <v>27</v>
      </c>
      <c r="U149" s="6">
        <v>152</v>
      </c>
      <c r="V149" s="6">
        <v>99</v>
      </c>
      <c r="W149" s="6" t="s">
        <v>3546</v>
      </c>
      <c r="X149" s="6" t="s">
        <v>3826</v>
      </c>
      <c r="Y149" s="6" t="s">
        <v>219</v>
      </c>
      <c r="Z149" s="6" t="s">
        <v>3058</v>
      </c>
      <c r="AA149" s="6">
        <v>20.214862</v>
      </c>
      <c r="AB149" s="6">
        <v>8</v>
      </c>
      <c r="AC149" s="6">
        <v>513</v>
      </c>
      <c r="AG149"/>
    </row>
    <row r="150" spans="1:33">
      <c r="A150" s="6">
        <v>1143</v>
      </c>
      <c r="B150" s="6">
        <v>110400060</v>
      </c>
      <c r="C150" s="6" t="s">
        <v>3827</v>
      </c>
      <c r="D150" s="6" t="s">
        <v>73</v>
      </c>
      <c r="E150" s="6" t="s">
        <v>219</v>
      </c>
      <c r="F150" s="6" t="s">
        <v>18</v>
      </c>
      <c r="G150" s="6">
        <v>560</v>
      </c>
      <c r="H150" s="6">
        <v>62</v>
      </c>
      <c r="I150" s="6">
        <v>107</v>
      </c>
      <c r="J150" s="6">
        <v>61</v>
      </c>
      <c r="K150" s="6">
        <v>330</v>
      </c>
      <c r="L150" s="6">
        <v>310</v>
      </c>
      <c r="M150" s="6">
        <v>31</v>
      </c>
      <c r="N150" s="6">
        <v>67</v>
      </c>
      <c r="O150" s="6">
        <v>41</v>
      </c>
      <c r="P150" s="6">
        <v>171</v>
      </c>
      <c r="Q150" s="6">
        <v>250</v>
      </c>
      <c r="R150" s="6">
        <v>31</v>
      </c>
      <c r="S150" s="6">
        <v>40</v>
      </c>
      <c r="T150" s="6">
        <v>20</v>
      </c>
      <c r="U150" s="6">
        <v>159</v>
      </c>
      <c r="V150" s="6">
        <v>103</v>
      </c>
      <c r="W150" s="6" t="s">
        <v>3546</v>
      </c>
      <c r="X150" s="6" t="s">
        <v>3828</v>
      </c>
      <c r="Y150" s="6" t="s">
        <v>3097</v>
      </c>
      <c r="Z150" s="6" t="s">
        <v>3058</v>
      </c>
      <c r="AA150" s="6">
        <v>7.2559800000000001</v>
      </c>
      <c r="AB150" s="6">
        <v>8</v>
      </c>
      <c r="AC150" s="6">
        <v>560</v>
      </c>
      <c r="AG150"/>
    </row>
    <row r="151" spans="1:33">
      <c r="A151" s="6">
        <v>405</v>
      </c>
      <c r="B151" s="6">
        <v>10100190</v>
      </c>
      <c r="C151" s="6" t="s">
        <v>3829</v>
      </c>
      <c r="D151" s="6" t="s">
        <v>71</v>
      </c>
      <c r="E151" s="6" t="s">
        <v>71</v>
      </c>
      <c r="F151" s="6" t="s">
        <v>18</v>
      </c>
      <c r="G151" s="6">
        <v>255</v>
      </c>
      <c r="H151" s="6">
        <v>26</v>
      </c>
      <c r="I151" s="6">
        <v>37</v>
      </c>
      <c r="J151" s="6">
        <v>34</v>
      </c>
      <c r="K151" s="6">
        <v>158</v>
      </c>
      <c r="L151" s="6">
        <v>139</v>
      </c>
      <c r="M151" s="6">
        <v>18</v>
      </c>
      <c r="N151" s="6">
        <v>17</v>
      </c>
      <c r="O151" s="6">
        <v>21</v>
      </c>
      <c r="P151" s="6">
        <v>83</v>
      </c>
      <c r="Q151" s="6">
        <v>116</v>
      </c>
      <c r="R151" s="6">
        <v>8</v>
      </c>
      <c r="S151" s="6">
        <v>20</v>
      </c>
      <c r="T151" s="6">
        <v>13</v>
      </c>
      <c r="U151" s="6">
        <v>75</v>
      </c>
      <c r="V151" s="6">
        <v>59</v>
      </c>
      <c r="W151" s="6" t="s">
        <v>3546</v>
      </c>
      <c r="X151" s="6" t="s">
        <v>3830</v>
      </c>
      <c r="Y151" s="6" t="s">
        <v>1451</v>
      </c>
      <c r="Z151" s="6" t="s">
        <v>3058</v>
      </c>
      <c r="AA151" s="6">
        <v>84.588212999999996</v>
      </c>
      <c r="AB151" s="6">
        <v>10</v>
      </c>
      <c r="AC151" s="6">
        <v>255</v>
      </c>
      <c r="AG151"/>
    </row>
    <row r="152" spans="1:33">
      <c r="A152" s="6">
        <v>406</v>
      </c>
      <c r="B152" s="6">
        <v>10100200</v>
      </c>
      <c r="C152" s="6" t="s">
        <v>3831</v>
      </c>
      <c r="D152" s="6" t="s">
        <v>71</v>
      </c>
      <c r="E152" s="6" t="s">
        <v>71</v>
      </c>
      <c r="F152" s="6" t="s">
        <v>18</v>
      </c>
      <c r="G152" s="6">
        <v>236</v>
      </c>
      <c r="H152" s="6">
        <v>14</v>
      </c>
      <c r="I152" s="6">
        <v>39</v>
      </c>
      <c r="J152" s="6">
        <v>36</v>
      </c>
      <c r="K152" s="6">
        <v>147</v>
      </c>
      <c r="L152" s="6">
        <v>128</v>
      </c>
      <c r="M152" s="6">
        <v>9</v>
      </c>
      <c r="N152" s="6">
        <v>17</v>
      </c>
      <c r="O152" s="6">
        <v>19</v>
      </c>
      <c r="P152" s="6">
        <v>83</v>
      </c>
      <c r="Q152" s="6">
        <v>108</v>
      </c>
      <c r="R152" s="6">
        <v>5</v>
      </c>
      <c r="S152" s="6">
        <v>22</v>
      </c>
      <c r="T152" s="6">
        <v>17</v>
      </c>
      <c r="U152" s="6">
        <v>64</v>
      </c>
      <c r="V152" s="6">
        <v>52</v>
      </c>
      <c r="W152" s="6" t="s">
        <v>3546</v>
      </c>
      <c r="X152" s="6" t="s">
        <v>3832</v>
      </c>
      <c r="Y152" s="6" t="s">
        <v>1451</v>
      </c>
      <c r="Z152" s="6" t="s">
        <v>3058</v>
      </c>
      <c r="AA152" s="6">
        <v>82.631607000000002</v>
      </c>
      <c r="AB152" s="6">
        <v>10</v>
      </c>
      <c r="AC152" s="6">
        <v>236</v>
      </c>
      <c r="AG152"/>
    </row>
    <row r="153" spans="1:33">
      <c r="A153" s="6">
        <v>407</v>
      </c>
      <c r="B153" s="6">
        <v>10100210</v>
      </c>
      <c r="C153" s="6" t="s">
        <v>3833</v>
      </c>
      <c r="D153" s="6" t="s">
        <v>71</v>
      </c>
      <c r="E153" s="6" t="s">
        <v>71</v>
      </c>
      <c r="F153" s="6" t="s">
        <v>18</v>
      </c>
      <c r="G153" s="6">
        <v>375</v>
      </c>
      <c r="H153" s="6">
        <v>33</v>
      </c>
      <c r="I153" s="6">
        <v>36</v>
      </c>
      <c r="J153" s="6">
        <v>51</v>
      </c>
      <c r="K153" s="6">
        <v>255</v>
      </c>
      <c r="L153" s="6">
        <v>197</v>
      </c>
      <c r="M153" s="6">
        <v>18</v>
      </c>
      <c r="N153" s="6">
        <v>19</v>
      </c>
      <c r="O153" s="6">
        <v>26</v>
      </c>
      <c r="P153" s="6">
        <v>134</v>
      </c>
      <c r="Q153" s="6">
        <v>178</v>
      </c>
      <c r="R153" s="6">
        <v>15</v>
      </c>
      <c r="S153" s="6">
        <v>17</v>
      </c>
      <c r="T153" s="6">
        <v>25</v>
      </c>
      <c r="U153" s="6">
        <v>121</v>
      </c>
      <c r="V153" s="6">
        <v>83</v>
      </c>
      <c r="W153" s="6" t="s">
        <v>3546</v>
      </c>
      <c r="X153" s="6" t="s">
        <v>3834</v>
      </c>
      <c r="Y153" s="6" t="s">
        <v>1451</v>
      </c>
      <c r="Z153" s="6" t="s">
        <v>3058</v>
      </c>
      <c r="AA153" s="6">
        <v>109.334655</v>
      </c>
      <c r="AB153" s="6">
        <v>10</v>
      </c>
      <c r="AC153" s="6">
        <v>375</v>
      </c>
      <c r="AG153"/>
    </row>
    <row r="154" spans="1:33">
      <c r="A154" s="6">
        <v>428</v>
      </c>
      <c r="B154" s="6">
        <v>30217007</v>
      </c>
      <c r="C154" s="6" t="s">
        <v>3835</v>
      </c>
      <c r="D154" s="6" t="s">
        <v>64</v>
      </c>
      <c r="E154" s="6" t="s">
        <v>160</v>
      </c>
      <c r="F154" s="6" t="s">
        <v>1720</v>
      </c>
      <c r="G154" s="6">
        <v>611</v>
      </c>
      <c r="H154" s="6">
        <v>67</v>
      </c>
      <c r="I154" s="6">
        <v>106</v>
      </c>
      <c r="J154" s="6">
        <v>95</v>
      </c>
      <c r="K154" s="6">
        <v>343</v>
      </c>
      <c r="L154" s="6">
        <v>301</v>
      </c>
      <c r="M154" s="6">
        <v>36</v>
      </c>
      <c r="N154" s="6">
        <v>50</v>
      </c>
      <c r="O154" s="6">
        <v>42</v>
      </c>
      <c r="P154" s="6">
        <v>173</v>
      </c>
      <c r="Q154" s="6">
        <v>310</v>
      </c>
      <c r="R154" s="6">
        <v>31</v>
      </c>
      <c r="S154" s="6">
        <v>56</v>
      </c>
      <c r="T154" s="6">
        <v>53</v>
      </c>
      <c r="U154" s="6">
        <v>170</v>
      </c>
      <c r="V154" s="6">
        <v>119</v>
      </c>
      <c r="W154" s="6" t="s">
        <v>3559</v>
      </c>
      <c r="X154" s="6" t="s">
        <v>3836</v>
      </c>
      <c r="Y154" s="6" t="s">
        <v>1720</v>
      </c>
      <c r="Z154" s="6" t="s">
        <v>3180</v>
      </c>
      <c r="AA154" s="6">
        <v>253.75988899999999</v>
      </c>
      <c r="AB154" s="6">
        <v>5</v>
      </c>
      <c r="AC154" s="6">
        <v>611</v>
      </c>
      <c r="AG154"/>
    </row>
    <row r="155" spans="1:33">
      <c r="A155" s="6">
        <v>429</v>
      </c>
      <c r="B155" s="6">
        <v>30211031</v>
      </c>
      <c r="C155" s="6" t="s">
        <v>3837</v>
      </c>
      <c r="D155" s="6" t="s">
        <v>64</v>
      </c>
      <c r="E155" s="6" t="s">
        <v>160</v>
      </c>
      <c r="F155" s="6" t="s">
        <v>1720</v>
      </c>
      <c r="G155" s="6">
        <v>412</v>
      </c>
      <c r="H155" s="6">
        <v>35</v>
      </c>
      <c r="I155" s="6">
        <v>53</v>
      </c>
      <c r="J155" s="6">
        <v>58</v>
      </c>
      <c r="K155" s="6">
        <v>266</v>
      </c>
      <c r="L155" s="6">
        <v>203</v>
      </c>
      <c r="M155" s="6">
        <v>19</v>
      </c>
      <c r="N155" s="6">
        <v>24</v>
      </c>
      <c r="O155" s="6">
        <v>30</v>
      </c>
      <c r="P155" s="6">
        <v>130</v>
      </c>
      <c r="Q155" s="6">
        <v>209</v>
      </c>
      <c r="R155" s="6">
        <v>16</v>
      </c>
      <c r="S155" s="6">
        <v>29</v>
      </c>
      <c r="T155" s="6">
        <v>28</v>
      </c>
      <c r="U155" s="6">
        <v>136</v>
      </c>
      <c r="V155" s="6">
        <v>109</v>
      </c>
      <c r="W155" s="6" t="s">
        <v>3598</v>
      </c>
      <c r="X155" s="6" t="s">
        <v>3838</v>
      </c>
      <c r="Y155" s="6" t="s">
        <v>1720</v>
      </c>
      <c r="Z155" s="6" t="s">
        <v>3180</v>
      </c>
      <c r="AA155" s="6">
        <v>1770.4521749999999</v>
      </c>
      <c r="AB155" s="6">
        <v>5</v>
      </c>
      <c r="AC155" s="6">
        <v>412</v>
      </c>
      <c r="AG155"/>
    </row>
    <row r="156" spans="1:33">
      <c r="A156" s="6">
        <v>430</v>
      </c>
      <c r="B156" s="6">
        <v>30211041</v>
      </c>
      <c r="C156" s="6" t="s">
        <v>3839</v>
      </c>
      <c r="D156" s="6" t="s">
        <v>64</v>
      </c>
      <c r="E156" s="6" t="s">
        <v>160</v>
      </c>
      <c r="F156" s="6" t="s">
        <v>1720</v>
      </c>
      <c r="G156" s="6">
        <v>413</v>
      </c>
      <c r="H156" s="6">
        <v>52</v>
      </c>
      <c r="I156" s="6">
        <v>72</v>
      </c>
      <c r="J156" s="6">
        <v>56</v>
      </c>
      <c r="K156" s="6">
        <v>233</v>
      </c>
      <c r="L156" s="6">
        <v>194</v>
      </c>
      <c r="M156" s="6">
        <v>26</v>
      </c>
      <c r="N156" s="6">
        <v>34</v>
      </c>
      <c r="O156" s="6">
        <v>25</v>
      </c>
      <c r="P156" s="6">
        <v>109</v>
      </c>
      <c r="Q156" s="6">
        <v>219</v>
      </c>
      <c r="R156" s="6">
        <v>26</v>
      </c>
      <c r="S156" s="6">
        <v>38</v>
      </c>
      <c r="T156" s="6">
        <v>31</v>
      </c>
      <c r="U156" s="6">
        <v>124</v>
      </c>
      <c r="V156" s="6">
        <v>72</v>
      </c>
      <c r="W156" s="6" t="s">
        <v>3598</v>
      </c>
      <c r="X156" s="6" t="s">
        <v>3840</v>
      </c>
      <c r="Y156" s="6" t="s">
        <v>1720</v>
      </c>
      <c r="Z156" s="6" t="s">
        <v>3180</v>
      </c>
      <c r="AA156" s="6">
        <v>362.57850500000001</v>
      </c>
      <c r="AB156" s="6">
        <v>5</v>
      </c>
      <c r="AC156" s="6">
        <v>413</v>
      </c>
      <c r="AG156"/>
    </row>
    <row r="157" spans="1:33">
      <c r="A157" s="6">
        <v>431</v>
      </c>
      <c r="B157" s="6">
        <v>30700070</v>
      </c>
      <c r="C157" s="6" t="s">
        <v>3841</v>
      </c>
      <c r="D157" s="6" t="s">
        <v>64</v>
      </c>
      <c r="E157" s="6" t="s">
        <v>165</v>
      </c>
      <c r="F157" s="6" t="s">
        <v>18</v>
      </c>
      <c r="G157" s="6">
        <v>330</v>
      </c>
      <c r="H157" s="6">
        <v>33</v>
      </c>
      <c r="I157" s="6">
        <v>63</v>
      </c>
      <c r="J157" s="6">
        <v>44</v>
      </c>
      <c r="K157" s="6">
        <v>190</v>
      </c>
      <c r="L157" s="6">
        <v>166</v>
      </c>
      <c r="M157" s="6">
        <v>17</v>
      </c>
      <c r="N157" s="6">
        <v>28</v>
      </c>
      <c r="O157" s="6">
        <v>18</v>
      </c>
      <c r="P157" s="6">
        <v>103</v>
      </c>
      <c r="Q157" s="6">
        <v>164</v>
      </c>
      <c r="R157" s="6">
        <v>16</v>
      </c>
      <c r="S157" s="6">
        <v>35</v>
      </c>
      <c r="T157" s="6">
        <v>26</v>
      </c>
      <c r="U157" s="6">
        <v>87</v>
      </c>
      <c r="V157" s="6">
        <v>70</v>
      </c>
      <c r="W157" s="6" t="s">
        <v>3546</v>
      </c>
      <c r="X157" s="6" t="s">
        <v>3842</v>
      </c>
      <c r="Y157" s="6" t="s">
        <v>3493</v>
      </c>
      <c r="Z157" s="6" t="s">
        <v>3180</v>
      </c>
      <c r="AA157" s="6">
        <v>10.841961</v>
      </c>
      <c r="AB157" s="6">
        <v>5</v>
      </c>
      <c r="AC157" s="6">
        <v>330</v>
      </c>
      <c r="AG157"/>
    </row>
    <row r="158" spans="1:33">
      <c r="A158" s="6">
        <v>432</v>
      </c>
      <c r="B158" s="6">
        <v>30700080</v>
      </c>
      <c r="C158" s="6" t="s">
        <v>3843</v>
      </c>
      <c r="D158" s="6" t="s">
        <v>64</v>
      </c>
      <c r="E158" s="6" t="s">
        <v>165</v>
      </c>
      <c r="F158" s="6" t="s">
        <v>18</v>
      </c>
      <c r="G158" s="6">
        <v>856</v>
      </c>
      <c r="H158" s="6">
        <v>84</v>
      </c>
      <c r="I158" s="6">
        <v>177</v>
      </c>
      <c r="J158" s="6">
        <v>128</v>
      </c>
      <c r="K158" s="6">
        <v>467</v>
      </c>
      <c r="L158" s="6">
        <v>462</v>
      </c>
      <c r="M158" s="6">
        <v>49</v>
      </c>
      <c r="N158" s="6">
        <v>97</v>
      </c>
      <c r="O158" s="6">
        <v>71</v>
      </c>
      <c r="P158" s="6">
        <v>245</v>
      </c>
      <c r="Q158" s="6">
        <v>394</v>
      </c>
      <c r="R158" s="6">
        <v>35</v>
      </c>
      <c r="S158" s="6">
        <v>80</v>
      </c>
      <c r="T158" s="6">
        <v>57</v>
      </c>
      <c r="U158" s="6">
        <v>222</v>
      </c>
      <c r="V158" s="6">
        <v>152</v>
      </c>
      <c r="W158" s="6" t="s">
        <v>3546</v>
      </c>
      <c r="X158" s="6" t="s">
        <v>3844</v>
      </c>
      <c r="Y158" s="6" t="s">
        <v>3493</v>
      </c>
      <c r="Z158" s="6" t="s">
        <v>3180</v>
      </c>
      <c r="AA158" s="6">
        <v>35.280259000000001</v>
      </c>
      <c r="AB158" s="6">
        <v>5</v>
      </c>
      <c r="AC158" s="6">
        <v>856</v>
      </c>
      <c r="AG158"/>
    </row>
    <row r="159" spans="1:33">
      <c r="A159" s="6">
        <v>477</v>
      </c>
      <c r="B159" s="6">
        <v>90100040</v>
      </c>
      <c r="C159" s="6" t="s">
        <v>3845</v>
      </c>
      <c r="D159" s="6" t="s">
        <v>48</v>
      </c>
      <c r="E159" s="6" t="s">
        <v>77</v>
      </c>
      <c r="F159" s="6" t="s">
        <v>18</v>
      </c>
      <c r="G159" s="6">
        <v>840</v>
      </c>
      <c r="H159" s="6">
        <v>91</v>
      </c>
      <c r="I159" s="6">
        <v>177</v>
      </c>
      <c r="J159" s="6">
        <v>111</v>
      </c>
      <c r="K159" s="6">
        <v>461</v>
      </c>
      <c r="L159" s="6">
        <v>433</v>
      </c>
      <c r="M159" s="6">
        <v>44</v>
      </c>
      <c r="N159" s="6">
        <v>79</v>
      </c>
      <c r="O159" s="6">
        <v>65</v>
      </c>
      <c r="P159" s="6">
        <v>245</v>
      </c>
      <c r="Q159" s="6">
        <v>407</v>
      </c>
      <c r="R159" s="6">
        <v>47</v>
      </c>
      <c r="S159" s="6">
        <v>98</v>
      </c>
      <c r="T159" s="6">
        <v>46</v>
      </c>
      <c r="U159" s="6">
        <v>216</v>
      </c>
      <c r="V159" s="6">
        <v>162</v>
      </c>
      <c r="W159" s="6" t="s">
        <v>3546</v>
      </c>
      <c r="X159" s="6" t="s">
        <v>3846</v>
      </c>
      <c r="Y159" s="6" t="s">
        <v>3467</v>
      </c>
      <c r="Z159" s="6" t="s">
        <v>3060</v>
      </c>
      <c r="AA159" s="6">
        <v>18.338877</v>
      </c>
      <c r="AB159" s="6">
        <v>7</v>
      </c>
      <c r="AC159" s="6">
        <v>840</v>
      </c>
      <c r="AG159"/>
    </row>
    <row r="160" spans="1:33">
      <c r="A160" s="6">
        <v>478</v>
      </c>
      <c r="B160" s="6">
        <v>90100010</v>
      </c>
      <c r="C160" s="6" t="s">
        <v>3847</v>
      </c>
      <c r="D160" s="6" t="s">
        <v>48</v>
      </c>
      <c r="E160" s="6" t="s">
        <v>77</v>
      </c>
      <c r="F160" s="6" t="s">
        <v>18</v>
      </c>
      <c r="G160" s="6">
        <v>616</v>
      </c>
      <c r="H160" s="6">
        <v>79</v>
      </c>
      <c r="I160" s="6">
        <v>118</v>
      </c>
      <c r="J160" s="6">
        <v>77</v>
      </c>
      <c r="K160" s="6">
        <v>342</v>
      </c>
      <c r="L160" s="6">
        <v>307</v>
      </c>
      <c r="M160" s="6">
        <v>39</v>
      </c>
      <c r="N160" s="6">
        <v>54</v>
      </c>
      <c r="O160" s="6">
        <v>41</v>
      </c>
      <c r="P160" s="6">
        <v>173</v>
      </c>
      <c r="Q160" s="6">
        <v>309</v>
      </c>
      <c r="R160" s="6">
        <v>40</v>
      </c>
      <c r="S160" s="6">
        <v>64</v>
      </c>
      <c r="T160" s="6">
        <v>36</v>
      </c>
      <c r="U160" s="6">
        <v>169</v>
      </c>
      <c r="V160" s="6">
        <v>119</v>
      </c>
      <c r="W160" s="6" t="s">
        <v>3546</v>
      </c>
      <c r="X160" s="6" t="s">
        <v>3848</v>
      </c>
      <c r="Y160" s="6" t="s">
        <v>3458</v>
      </c>
      <c r="Z160" s="6" t="s">
        <v>3060</v>
      </c>
      <c r="AA160" s="6">
        <v>26.516760000000001</v>
      </c>
      <c r="AB160" s="6">
        <v>7</v>
      </c>
      <c r="AC160" s="6">
        <v>616</v>
      </c>
      <c r="AG160"/>
    </row>
    <row r="161" spans="1:33">
      <c r="A161" s="6">
        <v>479</v>
      </c>
      <c r="B161" s="6">
        <v>90100000</v>
      </c>
      <c r="C161" s="6" t="s">
        <v>3849</v>
      </c>
      <c r="D161" s="6" t="s">
        <v>48</v>
      </c>
      <c r="E161" s="6" t="s">
        <v>77</v>
      </c>
      <c r="F161" s="6" t="s">
        <v>18</v>
      </c>
      <c r="G161" s="6">
        <v>757</v>
      </c>
      <c r="H161" s="6">
        <v>93</v>
      </c>
      <c r="I161" s="6">
        <v>148</v>
      </c>
      <c r="J161" s="6">
        <v>94</v>
      </c>
      <c r="K161" s="6">
        <v>422</v>
      </c>
      <c r="L161" s="6">
        <v>377</v>
      </c>
      <c r="M161" s="6">
        <v>55</v>
      </c>
      <c r="N161" s="6">
        <v>74</v>
      </c>
      <c r="O161" s="6">
        <v>47</v>
      </c>
      <c r="P161" s="6">
        <v>201</v>
      </c>
      <c r="Q161" s="6">
        <v>380</v>
      </c>
      <c r="R161" s="6">
        <v>38</v>
      </c>
      <c r="S161" s="6">
        <v>74</v>
      </c>
      <c r="T161" s="6">
        <v>47</v>
      </c>
      <c r="U161" s="6">
        <v>221</v>
      </c>
      <c r="V161" s="6">
        <v>150</v>
      </c>
      <c r="W161" s="6" t="s">
        <v>3546</v>
      </c>
      <c r="X161" s="6" t="s">
        <v>3850</v>
      </c>
      <c r="Y161" s="6" t="s">
        <v>3474</v>
      </c>
      <c r="Z161" s="6" t="s">
        <v>3060</v>
      </c>
      <c r="AA161" s="6">
        <v>66.063239999999993</v>
      </c>
      <c r="AB161" s="6">
        <v>7</v>
      </c>
      <c r="AC161" s="6">
        <v>757</v>
      </c>
      <c r="AG161"/>
    </row>
    <row r="162" spans="1:33">
      <c r="A162" s="6">
        <v>480</v>
      </c>
      <c r="B162" s="6">
        <v>90200030</v>
      </c>
      <c r="C162" s="6" t="s">
        <v>3851</v>
      </c>
      <c r="D162" s="6" t="s">
        <v>48</v>
      </c>
      <c r="E162" s="6" t="s">
        <v>78</v>
      </c>
      <c r="F162" s="6" t="s">
        <v>18</v>
      </c>
      <c r="G162" s="6">
        <v>827</v>
      </c>
      <c r="H162" s="6">
        <v>118</v>
      </c>
      <c r="I162" s="6">
        <v>148</v>
      </c>
      <c r="J162" s="6">
        <v>79</v>
      </c>
      <c r="K162" s="6">
        <v>482</v>
      </c>
      <c r="L162" s="6">
        <v>433</v>
      </c>
      <c r="M162" s="6">
        <v>60</v>
      </c>
      <c r="N162" s="6">
        <v>77</v>
      </c>
      <c r="O162" s="6">
        <v>51</v>
      </c>
      <c r="P162" s="6">
        <v>245</v>
      </c>
      <c r="Q162" s="6">
        <v>394</v>
      </c>
      <c r="R162" s="6">
        <v>58</v>
      </c>
      <c r="S162" s="6">
        <v>71</v>
      </c>
      <c r="T162" s="6">
        <v>28</v>
      </c>
      <c r="U162" s="6">
        <v>237</v>
      </c>
      <c r="V162" s="6">
        <v>178</v>
      </c>
      <c r="W162" s="6" t="s">
        <v>3546</v>
      </c>
      <c r="X162" s="6" t="s">
        <v>3852</v>
      </c>
      <c r="Y162" s="6" t="s">
        <v>1201</v>
      </c>
      <c r="Z162" s="6" t="s">
        <v>3060</v>
      </c>
      <c r="AA162" s="6">
        <v>55.852992999999998</v>
      </c>
      <c r="AB162" s="6">
        <v>7</v>
      </c>
      <c r="AC162" s="6">
        <v>827</v>
      </c>
      <c r="AG162"/>
    </row>
    <row r="163" spans="1:33">
      <c r="A163" s="6">
        <v>481</v>
      </c>
      <c r="B163" s="6">
        <v>90200040</v>
      </c>
      <c r="C163" s="6" t="s">
        <v>3853</v>
      </c>
      <c r="D163" s="6" t="s">
        <v>48</v>
      </c>
      <c r="E163" s="6" t="s">
        <v>78</v>
      </c>
      <c r="F163" s="6" t="s">
        <v>18</v>
      </c>
      <c r="G163" s="6">
        <v>538</v>
      </c>
      <c r="H163" s="6">
        <v>66</v>
      </c>
      <c r="I163" s="6">
        <v>116</v>
      </c>
      <c r="J163" s="6">
        <v>48</v>
      </c>
      <c r="K163" s="6">
        <v>308</v>
      </c>
      <c r="L163" s="6">
        <v>284</v>
      </c>
      <c r="M163" s="6">
        <v>34</v>
      </c>
      <c r="N163" s="6">
        <v>68</v>
      </c>
      <c r="O163" s="6">
        <v>27</v>
      </c>
      <c r="P163" s="6">
        <v>155</v>
      </c>
      <c r="Q163" s="6">
        <v>254</v>
      </c>
      <c r="R163" s="6">
        <v>32</v>
      </c>
      <c r="S163" s="6">
        <v>48</v>
      </c>
      <c r="T163" s="6">
        <v>21</v>
      </c>
      <c r="U163" s="6">
        <v>153</v>
      </c>
      <c r="V163" s="6">
        <v>130</v>
      </c>
      <c r="W163" s="6" t="s">
        <v>3546</v>
      </c>
      <c r="X163" s="6" t="s">
        <v>3854</v>
      </c>
      <c r="Y163" s="6" t="s">
        <v>306</v>
      </c>
      <c r="Z163" s="6" t="s">
        <v>3060</v>
      </c>
      <c r="AA163" s="6">
        <v>14.808641</v>
      </c>
      <c r="AB163" s="6">
        <v>7</v>
      </c>
      <c r="AC163" s="6">
        <v>538</v>
      </c>
      <c r="AG163"/>
    </row>
    <row r="164" spans="1:33">
      <c r="A164" s="6">
        <v>482</v>
      </c>
      <c r="B164" s="6">
        <v>90200050</v>
      </c>
      <c r="C164" s="6" t="s">
        <v>3855</v>
      </c>
      <c r="D164" s="6" t="s">
        <v>48</v>
      </c>
      <c r="E164" s="6" t="s">
        <v>78</v>
      </c>
      <c r="F164" s="6" t="s">
        <v>18</v>
      </c>
      <c r="G164" s="6">
        <v>370</v>
      </c>
      <c r="H164" s="6">
        <v>54</v>
      </c>
      <c r="I164" s="6">
        <v>85</v>
      </c>
      <c r="J164" s="6">
        <v>30</v>
      </c>
      <c r="K164" s="6">
        <v>201</v>
      </c>
      <c r="L164" s="6">
        <v>202</v>
      </c>
      <c r="M164" s="6">
        <v>31</v>
      </c>
      <c r="N164" s="6">
        <v>46</v>
      </c>
      <c r="O164" s="6">
        <v>16</v>
      </c>
      <c r="P164" s="6">
        <v>109</v>
      </c>
      <c r="Q164" s="6">
        <v>168</v>
      </c>
      <c r="R164" s="6">
        <v>23</v>
      </c>
      <c r="S164" s="6">
        <v>39</v>
      </c>
      <c r="T164" s="6">
        <v>14</v>
      </c>
      <c r="U164" s="6">
        <v>92</v>
      </c>
      <c r="V164" s="6">
        <v>86</v>
      </c>
      <c r="W164" s="6" t="s">
        <v>3546</v>
      </c>
      <c r="X164" s="6" t="s">
        <v>3856</v>
      </c>
      <c r="Y164" s="6" t="s">
        <v>3460</v>
      </c>
      <c r="Z164" s="6" t="s">
        <v>3060</v>
      </c>
      <c r="AA164" s="6">
        <v>5.3778119999999996</v>
      </c>
      <c r="AB164" s="6">
        <v>7</v>
      </c>
      <c r="AC164" s="6">
        <v>370</v>
      </c>
      <c r="AG164"/>
    </row>
    <row r="165" spans="1:33">
      <c r="A165" s="6">
        <v>483</v>
      </c>
      <c r="B165" s="6">
        <v>90200020</v>
      </c>
      <c r="C165" s="6" t="s">
        <v>3857</v>
      </c>
      <c r="D165" s="6" t="s">
        <v>48</v>
      </c>
      <c r="E165" s="6" t="s">
        <v>78</v>
      </c>
      <c r="F165" s="6" t="s">
        <v>18</v>
      </c>
      <c r="G165" s="6">
        <v>460</v>
      </c>
      <c r="H165" s="6">
        <v>63</v>
      </c>
      <c r="I165" s="6">
        <v>87</v>
      </c>
      <c r="J165" s="6">
        <v>44</v>
      </c>
      <c r="K165" s="6">
        <v>266</v>
      </c>
      <c r="L165" s="6">
        <v>239</v>
      </c>
      <c r="M165" s="6">
        <v>33</v>
      </c>
      <c r="N165" s="6">
        <v>38</v>
      </c>
      <c r="O165" s="6">
        <v>23</v>
      </c>
      <c r="P165" s="6">
        <v>145</v>
      </c>
      <c r="Q165" s="6">
        <v>221</v>
      </c>
      <c r="R165" s="6">
        <v>30</v>
      </c>
      <c r="S165" s="6">
        <v>49</v>
      </c>
      <c r="T165" s="6">
        <v>21</v>
      </c>
      <c r="U165" s="6">
        <v>121</v>
      </c>
      <c r="V165" s="6">
        <v>96</v>
      </c>
      <c r="W165" s="6" t="s">
        <v>3546</v>
      </c>
      <c r="X165" s="6" t="s">
        <v>3858</v>
      </c>
      <c r="Y165" s="6" t="s">
        <v>78</v>
      </c>
      <c r="Z165" s="6" t="s">
        <v>3060</v>
      </c>
      <c r="AA165" s="6">
        <v>21.439837000000001</v>
      </c>
      <c r="AB165" s="6">
        <v>7</v>
      </c>
      <c r="AC165" s="6">
        <v>460</v>
      </c>
      <c r="AG165"/>
    </row>
    <row r="166" spans="1:33">
      <c r="A166" s="6">
        <v>494</v>
      </c>
      <c r="B166" s="6">
        <v>90400030</v>
      </c>
      <c r="C166" s="6" t="s">
        <v>3859</v>
      </c>
      <c r="D166" s="6" t="s">
        <v>48</v>
      </c>
      <c r="E166" s="6" t="s">
        <v>79</v>
      </c>
      <c r="F166" s="6" t="s">
        <v>18</v>
      </c>
      <c r="G166" s="6">
        <v>661</v>
      </c>
      <c r="H166" s="6">
        <v>100</v>
      </c>
      <c r="I166" s="6">
        <v>183</v>
      </c>
      <c r="J166" s="6">
        <v>48</v>
      </c>
      <c r="K166" s="6">
        <v>330</v>
      </c>
      <c r="L166" s="6">
        <v>310</v>
      </c>
      <c r="M166" s="6">
        <v>37</v>
      </c>
      <c r="N166" s="6">
        <v>96</v>
      </c>
      <c r="O166" s="6">
        <v>24</v>
      </c>
      <c r="P166" s="6">
        <v>153</v>
      </c>
      <c r="Q166" s="6">
        <v>351</v>
      </c>
      <c r="R166" s="6">
        <v>63</v>
      </c>
      <c r="S166" s="6">
        <v>87</v>
      </c>
      <c r="T166" s="6">
        <v>24</v>
      </c>
      <c r="U166" s="6">
        <v>177</v>
      </c>
      <c r="V166" s="6">
        <v>127</v>
      </c>
      <c r="W166" s="6" t="s">
        <v>3546</v>
      </c>
      <c r="X166" s="6" t="s">
        <v>3860</v>
      </c>
      <c r="Y166" s="6" t="s">
        <v>3492</v>
      </c>
      <c r="Z166" s="6" t="s">
        <v>3060</v>
      </c>
      <c r="AA166" s="6">
        <v>2.0914389999999998</v>
      </c>
      <c r="AB166" s="6">
        <v>7</v>
      </c>
      <c r="AC166" s="6">
        <v>661</v>
      </c>
      <c r="AG166"/>
    </row>
    <row r="167" spans="1:33">
      <c r="A167" s="6">
        <v>497</v>
      </c>
      <c r="B167" s="6">
        <v>90400000</v>
      </c>
      <c r="C167" s="6" t="s">
        <v>3861</v>
      </c>
      <c r="D167" s="6" t="s">
        <v>48</v>
      </c>
      <c r="E167" s="6" t="s">
        <v>79</v>
      </c>
      <c r="F167" s="6" t="s">
        <v>18</v>
      </c>
      <c r="G167" s="6">
        <v>768</v>
      </c>
      <c r="H167" s="6">
        <v>84</v>
      </c>
      <c r="I167" s="6">
        <v>149</v>
      </c>
      <c r="J167" s="6">
        <v>95</v>
      </c>
      <c r="K167" s="6">
        <v>440</v>
      </c>
      <c r="L167" s="6">
        <v>373</v>
      </c>
      <c r="M167" s="6">
        <v>36</v>
      </c>
      <c r="N167" s="6">
        <v>87</v>
      </c>
      <c r="O167" s="6">
        <v>49</v>
      </c>
      <c r="P167" s="6">
        <v>201</v>
      </c>
      <c r="Q167" s="6">
        <v>395</v>
      </c>
      <c r="R167" s="6">
        <v>48</v>
      </c>
      <c r="S167" s="6">
        <v>62</v>
      </c>
      <c r="T167" s="6">
        <v>46</v>
      </c>
      <c r="U167" s="6">
        <v>239</v>
      </c>
      <c r="V167" s="6">
        <v>186</v>
      </c>
      <c r="W167" s="6" t="s">
        <v>3546</v>
      </c>
      <c r="X167" s="6" t="s">
        <v>3862</v>
      </c>
      <c r="Y167" s="6" t="s">
        <v>3482</v>
      </c>
      <c r="Z167" s="6" t="s">
        <v>3060</v>
      </c>
      <c r="AA167" s="6">
        <v>19.868224000000001</v>
      </c>
      <c r="AB167" s="6">
        <v>7</v>
      </c>
      <c r="AC167" s="6">
        <v>768</v>
      </c>
      <c r="AG167"/>
    </row>
    <row r="168" spans="1:33">
      <c r="A168" s="6">
        <v>499</v>
      </c>
      <c r="B168" s="6">
        <v>90200010</v>
      </c>
      <c r="C168" s="6" t="s">
        <v>3863</v>
      </c>
      <c r="D168" s="6" t="s">
        <v>48</v>
      </c>
      <c r="E168" s="6" t="s">
        <v>78</v>
      </c>
      <c r="F168" s="6" t="s">
        <v>18</v>
      </c>
      <c r="G168" s="6">
        <v>441</v>
      </c>
      <c r="H168" s="6">
        <v>75</v>
      </c>
      <c r="I168" s="6">
        <v>99</v>
      </c>
      <c r="J168" s="6">
        <v>28</v>
      </c>
      <c r="K168" s="6">
        <v>239</v>
      </c>
      <c r="L168" s="6">
        <v>225</v>
      </c>
      <c r="M168" s="6">
        <v>34</v>
      </c>
      <c r="N168" s="6">
        <v>57</v>
      </c>
      <c r="O168" s="6">
        <v>14</v>
      </c>
      <c r="P168" s="6">
        <v>120</v>
      </c>
      <c r="Q168" s="6">
        <v>216</v>
      </c>
      <c r="R168" s="6">
        <v>41</v>
      </c>
      <c r="S168" s="6">
        <v>42</v>
      </c>
      <c r="T168" s="6">
        <v>14</v>
      </c>
      <c r="U168" s="6">
        <v>119</v>
      </c>
      <c r="V168" s="6">
        <v>101</v>
      </c>
      <c r="W168" s="6" t="s">
        <v>3546</v>
      </c>
      <c r="X168" s="6" t="s">
        <v>3864</v>
      </c>
      <c r="Y168" s="6" t="s">
        <v>3460</v>
      </c>
      <c r="Z168" s="6" t="s">
        <v>3060</v>
      </c>
      <c r="AA168" s="6">
        <v>7.0260090000000002</v>
      </c>
      <c r="AB168" s="6">
        <v>7</v>
      </c>
      <c r="AC168" s="6">
        <v>441</v>
      </c>
      <c r="AG168"/>
    </row>
    <row r="169" spans="1:33">
      <c r="A169" s="6">
        <v>500</v>
      </c>
      <c r="B169" s="6">
        <v>90200060</v>
      </c>
      <c r="C169" s="6" t="s">
        <v>3865</v>
      </c>
      <c r="D169" s="6" t="s">
        <v>48</v>
      </c>
      <c r="E169" s="6" t="s">
        <v>78</v>
      </c>
      <c r="F169" s="6" t="s">
        <v>18</v>
      </c>
      <c r="G169" s="6">
        <v>476</v>
      </c>
      <c r="H169" s="6">
        <v>64</v>
      </c>
      <c r="I169" s="6">
        <v>90</v>
      </c>
      <c r="J169" s="6">
        <v>49</v>
      </c>
      <c r="K169" s="6">
        <v>273</v>
      </c>
      <c r="L169" s="6">
        <v>263</v>
      </c>
      <c r="M169" s="6">
        <v>30</v>
      </c>
      <c r="N169" s="6">
        <v>54</v>
      </c>
      <c r="O169" s="6">
        <v>33</v>
      </c>
      <c r="P169" s="6">
        <v>146</v>
      </c>
      <c r="Q169" s="6">
        <v>213</v>
      </c>
      <c r="R169" s="6">
        <v>34</v>
      </c>
      <c r="S169" s="6">
        <v>36</v>
      </c>
      <c r="T169" s="6">
        <v>16</v>
      </c>
      <c r="U169" s="6">
        <v>127</v>
      </c>
      <c r="V169" s="6">
        <v>106</v>
      </c>
      <c r="W169" s="6" t="s">
        <v>3546</v>
      </c>
      <c r="X169" s="6" t="s">
        <v>3866</v>
      </c>
      <c r="Y169" s="6" t="s">
        <v>78</v>
      </c>
      <c r="Z169" s="6" t="s">
        <v>3060</v>
      </c>
      <c r="AA169" s="6">
        <v>15.951264999999999</v>
      </c>
      <c r="AB169" s="6">
        <v>7</v>
      </c>
      <c r="AC169" s="6">
        <v>476</v>
      </c>
      <c r="AG169"/>
    </row>
    <row r="170" spans="1:33">
      <c r="A170" s="6">
        <v>501</v>
      </c>
      <c r="B170" s="6">
        <v>90100050</v>
      </c>
      <c r="C170" s="6" t="s">
        <v>3867</v>
      </c>
      <c r="D170" s="6" t="s">
        <v>48</v>
      </c>
      <c r="E170" s="6" t="s">
        <v>77</v>
      </c>
      <c r="F170" s="6" t="s">
        <v>18</v>
      </c>
      <c r="G170" s="6">
        <v>230</v>
      </c>
      <c r="H170" s="6">
        <v>36</v>
      </c>
      <c r="I170" s="6">
        <v>31</v>
      </c>
      <c r="J170" s="6">
        <v>28</v>
      </c>
      <c r="K170" s="6">
        <v>135</v>
      </c>
      <c r="L170" s="6">
        <v>119</v>
      </c>
      <c r="M170" s="6">
        <v>21</v>
      </c>
      <c r="N170" s="6">
        <v>15</v>
      </c>
      <c r="O170" s="6">
        <v>17</v>
      </c>
      <c r="P170" s="6">
        <v>66</v>
      </c>
      <c r="Q170" s="6">
        <v>111</v>
      </c>
      <c r="R170" s="6">
        <v>15</v>
      </c>
      <c r="S170" s="6">
        <v>16</v>
      </c>
      <c r="T170" s="6">
        <v>11</v>
      </c>
      <c r="U170" s="6">
        <v>69</v>
      </c>
      <c r="V170" s="6">
        <v>54</v>
      </c>
      <c r="W170" s="6" t="s">
        <v>3546</v>
      </c>
      <c r="X170" s="6" t="s">
        <v>3868</v>
      </c>
      <c r="Y170" s="6" t="s">
        <v>553</v>
      </c>
      <c r="Z170" s="6" t="s">
        <v>3060</v>
      </c>
      <c r="AA170" s="6">
        <v>6.4772759999999998</v>
      </c>
      <c r="AB170" s="6">
        <v>7</v>
      </c>
      <c r="AC170" s="6">
        <v>230</v>
      </c>
      <c r="AG170"/>
    </row>
    <row r="171" spans="1:33">
      <c r="A171" s="6">
        <v>1215</v>
      </c>
      <c r="B171" s="6">
        <v>10700370</v>
      </c>
      <c r="C171" s="6" t="s">
        <v>3869</v>
      </c>
      <c r="D171" s="6" t="s">
        <v>71</v>
      </c>
      <c r="E171" s="6" t="s">
        <v>206</v>
      </c>
      <c r="F171" s="6" t="s">
        <v>18</v>
      </c>
      <c r="G171" s="6">
        <v>708</v>
      </c>
      <c r="H171" s="6">
        <v>71</v>
      </c>
      <c r="I171" s="6">
        <v>109</v>
      </c>
      <c r="J171" s="6">
        <v>76</v>
      </c>
      <c r="K171" s="6">
        <v>452</v>
      </c>
      <c r="L171" s="6">
        <v>335</v>
      </c>
      <c r="M171" s="6">
        <v>33</v>
      </c>
      <c r="N171" s="6">
        <v>51</v>
      </c>
      <c r="O171" s="6">
        <v>37</v>
      </c>
      <c r="P171" s="6">
        <v>214</v>
      </c>
      <c r="Q171" s="6">
        <v>373</v>
      </c>
      <c r="R171" s="6">
        <v>38</v>
      </c>
      <c r="S171" s="6">
        <v>58</v>
      </c>
      <c r="T171" s="6">
        <v>39</v>
      </c>
      <c r="U171" s="6">
        <v>238</v>
      </c>
      <c r="V171" s="6">
        <v>113</v>
      </c>
      <c r="W171" s="6" t="s">
        <v>3546</v>
      </c>
      <c r="X171" s="6" t="s">
        <v>3870</v>
      </c>
      <c r="Y171" s="6" t="s">
        <v>206</v>
      </c>
      <c r="Z171" s="6" t="s">
        <v>3058</v>
      </c>
      <c r="AA171" s="6">
        <v>2042.3461709999999</v>
      </c>
      <c r="AB171" s="6">
        <v>10</v>
      </c>
      <c r="AC171" s="6">
        <v>708</v>
      </c>
      <c r="AG171"/>
    </row>
    <row r="172" spans="1:33">
      <c r="A172" s="6">
        <v>1216</v>
      </c>
      <c r="B172" s="6">
        <v>10700380</v>
      </c>
      <c r="C172" s="6" t="s">
        <v>3871</v>
      </c>
      <c r="D172" s="6" t="s">
        <v>71</v>
      </c>
      <c r="E172" s="6" t="s">
        <v>206</v>
      </c>
      <c r="F172" s="6" t="s">
        <v>18</v>
      </c>
      <c r="G172" s="6">
        <v>522</v>
      </c>
      <c r="H172" s="6">
        <v>28</v>
      </c>
      <c r="I172" s="6">
        <v>64</v>
      </c>
      <c r="J172" s="6">
        <v>72</v>
      </c>
      <c r="K172" s="6">
        <v>358</v>
      </c>
      <c r="L172" s="6">
        <v>267</v>
      </c>
      <c r="M172" s="6">
        <v>16</v>
      </c>
      <c r="N172" s="6">
        <v>30</v>
      </c>
      <c r="O172" s="6">
        <v>36</v>
      </c>
      <c r="P172" s="6">
        <v>185</v>
      </c>
      <c r="Q172" s="6">
        <v>255</v>
      </c>
      <c r="R172" s="6">
        <v>12</v>
      </c>
      <c r="S172" s="6">
        <v>34</v>
      </c>
      <c r="T172" s="6">
        <v>36</v>
      </c>
      <c r="U172" s="6">
        <v>173</v>
      </c>
      <c r="V172" s="6">
        <v>97</v>
      </c>
      <c r="W172" s="6" t="s">
        <v>3546</v>
      </c>
      <c r="X172" s="6" t="s">
        <v>3872</v>
      </c>
      <c r="Y172" s="6" t="s">
        <v>206</v>
      </c>
      <c r="Z172" s="6" t="s">
        <v>3058</v>
      </c>
      <c r="AA172" s="6">
        <v>440.70088500000003</v>
      </c>
      <c r="AB172" s="6">
        <v>10</v>
      </c>
      <c r="AC172" s="6">
        <v>522</v>
      </c>
      <c r="AG172"/>
    </row>
    <row r="173" spans="1:33">
      <c r="A173" s="6">
        <v>1217</v>
      </c>
      <c r="B173" s="6">
        <v>10700390</v>
      </c>
      <c r="C173" s="6" t="s">
        <v>3873</v>
      </c>
      <c r="D173" s="6" t="s">
        <v>71</v>
      </c>
      <c r="E173" s="6" t="s">
        <v>206</v>
      </c>
      <c r="F173" s="6" t="s">
        <v>18</v>
      </c>
      <c r="G173" s="6">
        <v>512</v>
      </c>
      <c r="H173" s="6">
        <v>34</v>
      </c>
      <c r="I173" s="6">
        <v>75</v>
      </c>
      <c r="J173" s="6">
        <v>64</v>
      </c>
      <c r="K173" s="6">
        <v>339</v>
      </c>
      <c r="L173" s="6">
        <v>269</v>
      </c>
      <c r="M173" s="6">
        <v>15</v>
      </c>
      <c r="N173" s="6">
        <v>43</v>
      </c>
      <c r="O173" s="6">
        <v>35</v>
      </c>
      <c r="P173" s="6">
        <v>176</v>
      </c>
      <c r="Q173" s="6">
        <v>243</v>
      </c>
      <c r="R173" s="6">
        <v>19</v>
      </c>
      <c r="S173" s="6">
        <v>32</v>
      </c>
      <c r="T173" s="6">
        <v>29</v>
      </c>
      <c r="U173" s="6">
        <v>163</v>
      </c>
      <c r="V173" s="6">
        <v>113</v>
      </c>
      <c r="W173" s="6" t="s">
        <v>3546</v>
      </c>
      <c r="X173" s="6" t="s">
        <v>3874</v>
      </c>
      <c r="Y173" s="6" t="s">
        <v>206</v>
      </c>
      <c r="Z173" s="6" t="s">
        <v>3058</v>
      </c>
      <c r="AA173" s="6">
        <v>113.952116</v>
      </c>
      <c r="AB173" s="6">
        <v>10</v>
      </c>
      <c r="AC173" s="6">
        <v>512</v>
      </c>
      <c r="AG173"/>
    </row>
    <row r="174" spans="1:33">
      <c r="A174" s="6">
        <v>1218</v>
      </c>
      <c r="B174" s="6">
        <v>10700290</v>
      </c>
      <c r="C174" s="6" t="s">
        <v>3875</v>
      </c>
      <c r="D174" s="6" t="s">
        <v>71</v>
      </c>
      <c r="E174" s="6" t="s">
        <v>206</v>
      </c>
      <c r="F174" s="6" t="s">
        <v>18</v>
      </c>
      <c r="G174" s="6">
        <v>633</v>
      </c>
      <c r="H174" s="6">
        <v>47</v>
      </c>
      <c r="I174" s="6">
        <v>100</v>
      </c>
      <c r="J174" s="6">
        <v>94</v>
      </c>
      <c r="K174" s="6">
        <v>392</v>
      </c>
      <c r="L174" s="6">
        <v>323</v>
      </c>
      <c r="M174" s="6">
        <v>26</v>
      </c>
      <c r="N174" s="6">
        <v>42</v>
      </c>
      <c r="O174" s="6">
        <v>52</v>
      </c>
      <c r="P174" s="6">
        <v>203</v>
      </c>
      <c r="Q174" s="6">
        <v>310</v>
      </c>
      <c r="R174" s="6">
        <v>21</v>
      </c>
      <c r="S174" s="6">
        <v>58</v>
      </c>
      <c r="T174" s="6">
        <v>42</v>
      </c>
      <c r="U174" s="6">
        <v>189</v>
      </c>
      <c r="V174" s="6">
        <v>138</v>
      </c>
      <c r="W174" s="6" t="s">
        <v>3546</v>
      </c>
      <c r="X174" s="6" t="s">
        <v>3876</v>
      </c>
      <c r="Y174" s="6" t="s">
        <v>206</v>
      </c>
      <c r="Z174" s="6" t="s">
        <v>3058</v>
      </c>
      <c r="AA174" s="6">
        <v>99.889667000000003</v>
      </c>
      <c r="AB174" s="6">
        <v>10</v>
      </c>
      <c r="AC174" s="6">
        <v>633</v>
      </c>
      <c r="AG174"/>
    </row>
    <row r="175" spans="1:33">
      <c r="A175" s="6">
        <v>1219</v>
      </c>
      <c r="B175" s="6">
        <v>10700420</v>
      </c>
      <c r="C175" s="6" t="s">
        <v>3877</v>
      </c>
      <c r="D175" s="6" t="s">
        <v>71</v>
      </c>
      <c r="E175" s="6" t="s">
        <v>206</v>
      </c>
      <c r="F175" s="6" t="s">
        <v>18</v>
      </c>
      <c r="G175" s="6">
        <v>246</v>
      </c>
      <c r="H175" s="6">
        <v>32</v>
      </c>
      <c r="I175" s="6">
        <v>37</v>
      </c>
      <c r="J175" s="6">
        <v>43</v>
      </c>
      <c r="K175" s="6">
        <v>134</v>
      </c>
      <c r="L175" s="6">
        <v>147</v>
      </c>
      <c r="M175" s="6">
        <v>15</v>
      </c>
      <c r="N175" s="6">
        <v>18</v>
      </c>
      <c r="O175" s="6">
        <v>30</v>
      </c>
      <c r="P175" s="6">
        <v>84</v>
      </c>
      <c r="Q175" s="6">
        <v>99</v>
      </c>
      <c r="R175" s="6">
        <v>17</v>
      </c>
      <c r="S175" s="6">
        <v>19</v>
      </c>
      <c r="T175" s="6">
        <v>13</v>
      </c>
      <c r="U175" s="6">
        <v>50</v>
      </c>
      <c r="V175" s="6">
        <v>42</v>
      </c>
      <c r="W175" s="6" t="s">
        <v>3546</v>
      </c>
      <c r="X175" s="6" t="s">
        <v>3878</v>
      </c>
      <c r="Y175" s="6" t="s">
        <v>3476</v>
      </c>
      <c r="Z175" s="6" t="s">
        <v>3058</v>
      </c>
      <c r="AA175" s="6">
        <v>28.88579</v>
      </c>
      <c r="AB175" s="6">
        <v>10</v>
      </c>
      <c r="AC175" s="6">
        <v>246</v>
      </c>
      <c r="AG175"/>
    </row>
    <row r="176" spans="1:33">
      <c r="A176" s="6">
        <v>1220</v>
      </c>
      <c r="B176" s="6">
        <v>10700410</v>
      </c>
      <c r="C176" s="6" t="s">
        <v>3879</v>
      </c>
      <c r="D176" s="6" t="s">
        <v>71</v>
      </c>
      <c r="E176" s="6" t="s">
        <v>206</v>
      </c>
      <c r="F176" s="6" t="s">
        <v>18</v>
      </c>
      <c r="G176" s="6">
        <v>603</v>
      </c>
      <c r="H176" s="6">
        <v>52</v>
      </c>
      <c r="I176" s="6">
        <v>68</v>
      </c>
      <c r="J176" s="6">
        <v>90</v>
      </c>
      <c r="K176" s="6">
        <v>393</v>
      </c>
      <c r="L176" s="6">
        <v>315</v>
      </c>
      <c r="M176" s="6">
        <v>29</v>
      </c>
      <c r="N176" s="6">
        <v>37</v>
      </c>
      <c r="O176" s="6">
        <v>51</v>
      </c>
      <c r="P176" s="6">
        <v>198</v>
      </c>
      <c r="Q176" s="6">
        <v>288</v>
      </c>
      <c r="R176" s="6">
        <v>23</v>
      </c>
      <c r="S176" s="6">
        <v>31</v>
      </c>
      <c r="T176" s="6">
        <v>39</v>
      </c>
      <c r="U176" s="6">
        <v>195</v>
      </c>
      <c r="V176" s="6">
        <v>128</v>
      </c>
      <c r="W176" s="6" t="s">
        <v>3546</v>
      </c>
      <c r="X176" s="6" t="s">
        <v>3880</v>
      </c>
      <c r="Y176" s="6" t="s">
        <v>3476</v>
      </c>
      <c r="Z176" s="6" t="s">
        <v>3058</v>
      </c>
      <c r="AA176" s="6">
        <v>70.641223999999994</v>
      </c>
      <c r="AB176" s="6">
        <v>10</v>
      </c>
      <c r="AC176" s="6">
        <v>603</v>
      </c>
      <c r="AG176"/>
    </row>
    <row r="177" spans="1:33">
      <c r="A177" s="6">
        <v>1221</v>
      </c>
      <c r="B177" s="6">
        <v>10700570</v>
      </c>
      <c r="C177" s="6" t="s">
        <v>3881</v>
      </c>
      <c r="D177" s="6" t="s">
        <v>71</v>
      </c>
      <c r="E177" s="6" t="s">
        <v>206</v>
      </c>
      <c r="F177" s="6" t="s">
        <v>18</v>
      </c>
      <c r="G177" s="6">
        <v>659</v>
      </c>
      <c r="H177" s="6">
        <v>43</v>
      </c>
      <c r="I177" s="6">
        <v>66</v>
      </c>
      <c r="J177" s="6">
        <v>90</v>
      </c>
      <c r="K177" s="6">
        <v>460</v>
      </c>
      <c r="L177" s="6">
        <v>338</v>
      </c>
      <c r="M177" s="6">
        <v>23</v>
      </c>
      <c r="N177" s="6">
        <v>35</v>
      </c>
      <c r="O177" s="6">
        <v>51</v>
      </c>
      <c r="P177" s="6">
        <v>229</v>
      </c>
      <c r="Q177" s="6">
        <v>321</v>
      </c>
      <c r="R177" s="6">
        <v>20</v>
      </c>
      <c r="S177" s="6">
        <v>31</v>
      </c>
      <c r="T177" s="6">
        <v>39</v>
      </c>
      <c r="U177" s="6">
        <v>231</v>
      </c>
      <c r="V177" s="6">
        <v>142</v>
      </c>
      <c r="W177" s="6" t="s">
        <v>3546</v>
      </c>
      <c r="X177" s="6" t="s">
        <v>3882</v>
      </c>
      <c r="Y177" s="6" t="s">
        <v>206</v>
      </c>
      <c r="Z177" s="6" t="s">
        <v>3058</v>
      </c>
      <c r="AA177" s="6">
        <v>233.16539499999999</v>
      </c>
      <c r="AB177" s="6">
        <v>10</v>
      </c>
      <c r="AC177" s="6">
        <v>659</v>
      </c>
      <c r="AG177"/>
    </row>
    <row r="178" spans="1:33">
      <c r="A178" s="6">
        <v>740</v>
      </c>
      <c r="B178" s="6">
        <v>140300000</v>
      </c>
      <c r="C178" s="6" t="s">
        <v>3883</v>
      </c>
      <c r="D178" s="6" t="s">
        <v>52</v>
      </c>
      <c r="E178" s="6" t="s">
        <v>89</v>
      </c>
      <c r="F178" s="6" t="s">
        <v>18</v>
      </c>
      <c r="G178" s="6">
        <v>501</v>
      </c>
      <c r="H178" s="6">
        <v>76</v>
      </c>
      <c r="I178" s="6">
        <v>109</v>
      </c>
      <c r="J178" s="6">
        <v>42</v>
      </c>
      <c r="K178" s="6">
        <v>274</v>
      </c>
      <c r="L178" s="6">
        <v>258</v>
      </c>
      <c r="M178" s="6">
        <v>51</v>
      </c>
      <c r="N178" s="6">
        <v>60</v>
      </c>
      <c r="O178" s="6">
        <v>19</v>
      </c>
      <c r="P178" s="6">
        <v>128</v>
      </c>
      <c r="Q178" s="6">
        <v>243</v>
      </c>
      <c r="R178" s="6">
        <v>25</v>
      </c>
      <c r="S178" s="6">
        <v>49</v>
      </c>
      <c r="T178" s="6">
        <v>23</v>
      </c>
      <c r="U178" s="6">
        <v>146</v>
      </c>
      <c r="V178" s="6">
        <v>103</v>
      </c>
      <c r="W178" s="6" t="s">
        <v>3546</v>
      </c>
      <c r="X178" s="6" t="s">
        <v>3884</v>
      </c>
      <c r="Y178" s="6" t="s">
        <v>245</v>
      </c>
      <c r="Z178" s="6" t="s">
        <v>3060</v>
      </c>
      <c r="AA178" s="6">
        <v>15.487344</v>
      </c>
      <c r="AB178" s="6">
        <v>7</v>
      </c>
      <c r="AC178" s="6">
        <v>501</v>
      </c>
      <c r="AG178"/>
    </row>
    <row r="179" spans="1:33">
      <c r="A179" s="6">
        <v>741</v>
      </c>
      <c r="B179" s="6">
        <v>140500050</v>
      </c>
      <c r="C179" s="6" t="s">
        <v>3885</v>
      </c>
      <c r="D179" s="6" t="s">
        <v>52</v>
      </c>
      <c r="E179" s="6" t="s">
        <v>91</v>
      </c>
      <c r="F179" s="6" t="s">
        <v>18</v>
      </c>
      <c r="G179" s="6">
        <v>398</v>
      </c>
      <c r="H179" s="6">
        <v>59</v>
      </c>
      <c r="I179" s="6">
        <v>99</v>
      </c>
      <c r="J179" s="6">
        <v>57</v>
      </c>
      <c r="K179" s="6">
        <v>183</v>
      </c>
      <c r="L179" s="6">
        <v>211</v>
      </c>
      <c r="M179" s="6">
        <v>36</v>
      </c>
      <c r="N179" s="6">
        <v>57</v>
      </c>
      <c r="O179" s="6">
        <v>36</v>
      </c>
      <c r="P179" s="6">
        <v>82</v>
      </c>
      <c r="Q179" s="6">
        <v>187</v>
      </c>
      <c r="R179" s="6">
        <v>23</v>
      </c>
      <c r="S179" s="6">
        <v>42</v>
      </c>
      <c r="T179" s="6">
        <v>21</v>
      </c>
      <c r="U179" s="6">
        <v>101</v>
      </c>
      <c r="V179" s="6">
        <v>68</v>
      </c>
      <c r="W179" s="6" t="s">
        <v>3546</v>
      </c>
      <c r="X179" s="6" t="s">
        <v>3886</v>
      </c>
      <c r="Y179" s="6" t="s">
        <v>92</v>
      </c>
      <c r="Z179" s="6" t="s">
        <v>3060</v>
      </c>
      <c r="AA179" s="6">
        <v>46.189829000000003</v>
      </c>
      <c r="AB179" s="6">
        <v>7</v>
      </c>
      <c r="AC179" s="6">
        <v>398</v>
      </c>
      <c r="AG179"/>
    </row>
    <row r="180" spans="1:33">
      <c r="A180" s="6">
        <v>748</v>
      </c>
      <c r="B180" s="6">
        <v>140400060</v>
      </c>
      <c r="C180" s="6" t="s">
        <v>3887</v>
      </c>
      <c r="D180" s="6" t="s">
        <v>52</v>
      </c>
      <c r="E180" s="6" t="s">
        <v>90</v>
      </c>
      <c r="F180" s="6" t="s">
        <v>18</v>
      </c>
      <c r="G180" s="6">
        <v>499</v>
      </c>
      <c r="H180" s="6">
        <v>74</v>
      </c>
      <c r="I180" s="6">
        <v>77</v>
      </c>
      <c r="J180" s="6">
        <v>63</v>
      </c>
      <c r="K180" s="6">
        <v>285</v>
      </c>
      <c r="L180" s="6">
        <v>245</v>
      </c>
      <c r="M180" s="6">
        <v>39</v>
      </c>
      <c r="N180" s="6">
        <v>32</v>
      </c>
      <c r="O180" s="6">
        <v>34</v>
      </c>
      <c r="P180" s="6">
        <v>140</v>
      </c>
      <c r="Q180" s="6">
        <v>254</v>
      </c>
      <c r="R180" s="6">
        <v>35</v>
      </c>
      <c r="S180" s="6">
        <v>45</v>
      </c>
      <c r="T180" s="6">
        <v>29</v>
      </c>
      <c r="U180" s="6">
        <v>145</v>
      </c>
      <c r="V180" s="6">
        <v>93</v>
      </c>
      <c r="W180" s="6" t="s">
        <v>3546</v>
      </c>
      <c r="X180" s="6" t="s">
        <v>3888</v>
      </c>
      <c r="Y180" s="6" t="s">
        <v>90</v>
      </c>
      <c r="Z180" s="6" t="s">
        <v>3060</v>
      </c>
      <c r="AA180" s="6">
        <v>22.291229999999999</v>
      </c>
      <c r="AB180" s="6">
        <v>7</v>
      </c>
      <c r="AC180" s="6">
        <v>499</v>
      </c>
      <c r="AG180"/>
    </row>
    <row r="181" spans="1:33">
      <c r="A181" s="6">
        <v>754</v>
      </c>
      <c r="B181" s="6">
        <v>140400030</v>
      </c>
      <c r="C181" s="6" t="s">
        <v>3889</v>
      </c>
      <c r="D181" s="6" t="s">
        <v>52</v>
      </c>
      <c r="E181" s="6" t="s">
        <v>90</v>
      </c>
      <c r="F181" s="6" t="s">
        <v>18</v>
      </c>
      <c r="G181" s="6">
        <v>800</v>
      </c>
      <c r="H181" s="6">
        <v>87</v>
      </c>
      <c r="I181" s="6">
        <v>155</v>
      </c>
      <c r="J181" s="6">
        <v>119</v>
      </c>
      <c r="K181" s="6">
        <v>439</v>
      </c>
      <c r="L181" s="6">
        <v>417</v>
      </c>
      <c r="M181" s="6">
        <v>46</v>
      </c>
      <c r="N181" s="6">
        <v>87</v>
      </c>
      <c r="O181" s="6">
        <v>59</v>
      </c>
      <c r="P181" s="6">
        <v>225</v>
      </c>
      <c r="Q181" s="6">
        <v>383</v>
      </c>
      <c r="R181" s="6">
        <v>41</v>
      </c>
      <c r="S181" s="6">
        <v>68</v>
      </c>
      <c r="T181" s="6">
        <v>60</v>
      </c>
      <c r="U181" s="6">
        <v>214</v>
      </c>
      <c r="V181" s="6">
        <v>157</v>
      </c>
      <c r="W181" s="6" t="s">
        <v>3546</v>
      </c>
      <c r="X181" s="6" t="s">
        <v>3890</v>
      </c>
      <c r="Y181" s="6" t="s">
        <v>409</v>
      </c>
      <c r="Z181" s="6" t="s">
        <v>3060</v>
      </c>
      <c r="AA181" s="6">
        <v>49.540818000000002</v>
      </c>
      <c r="AB181" s="6">
        <v>7</v>
      </c>
      <c r="AC181" s="6">
        <v>800</v>
      </c>
      <c r="AG181"/>
    </row>
    <row r="182" spans="1:33">
      <c r="A182" s="6">
        <v>756</v>
      </c>
      <c r="B182" s="6">
        <v>140500010</v>
      </c>
      <c r="C182" s="6" t="s">
        <v>3891</v>
      </c>
      <c r="D182" s="6" t="s">
        <v>52</v>
      </c>
      <c r="E182" s="6" t="s">
        <v>91</v>
      </c>
      <c r="F182" s="6" t="s">
        <v>18</v>
      </c>
      <c r="G182" s="6">
        <v>795</v>
      </c>
      <c r="H182" s="6">
        <v>100</v>
      </c>
      <c r="I182" s="6">
        <v>157</v>
      </c>
      <c r="J182" s="6">
        <v>103</v>
      </c>
      <c r="K182" s="6">
        <v>435</v>
      </c>
      <c r="L182" s="6">
        <v>413</v>
      </c>
      <c r="M182" s="6">
        <v>51</v>
      </c>
      <c r="N182" s="6">
        <v>73</v>
      </c>
      <c r="O182" s="6">
        <v>64</v>
      </c>
      <c r="P182" s="6">
        <v>225</v>
      </c>
      <c r="Q182" s="6">
        <v>382</v>
      </c>
      <c r="R182" s="6">
        <v>49</v>
      </c>
      <c r="S182" s="6">
        <v>84</v>
      </c>
      <c r="T182" s="6">
        <v>39</v>
      </c>
      <c r="U182" s="6">
        <v>210</v>
      </c>
      <c r="V182" s="6">
        <v>186</v>
      </c>
      <c r="W182" s="6" t="s">
        <v>3546</v>
      </c>
      <c r="X182" s="6" t="s">
        <v>3892</v>
      </c>
      <c r="Y182" s="6" t="s">
        <v>3468</v>
      </c>
      <c r="Z182" s="6" t="s">
        <v>3060</v>
      </c>
      <c r="AA182" s="6">
        <v>48.302976999999998</v>
      </c>
      <c r="AB182" s="6">
        <v>7</v>
      </c>
      <c r="AC182" s="6">
        <v>795</v>
      </c>
      <c r="AG182"/>
    </row>
    <row r="183" spans="1:33">
      <c r="A183" s="6">
        <v>757</v>
      </c>
      <c r="B183" s="6">
        <v>140300100</v>
      </c>
      <c r="C183" s="6" t="s">
        <v>3893</v>
      </c>
      <c r="D183" s="6" t="s">
        <v>52</v>
      </c>
      <c r="E183" s="6" t="s">
        <v>89</v>
      </c>
      <c r="F183" s="6" t="s">
        <v>18</v>
      </c>
      <c r="G183" s="6">
        <v>275</v>
      </c>
      <c r="H183" s="6">
        <v>25</v>
      </c>
      <c r="I183" s="6">
        <v>44</v>
      </c>
      <c r="J183" s="6">
        <v>43</v>
      </c>
      <c r="K183" s="6">
        <v>163</v>
      </c>
      <c r="L183" s="6">
        <v>143</v>
      </c>
      <c r="M183" s="6">
        <v>10</v>
      </c>
      <c r="N183" s="6">
        <v>22</v>
      </c>
      <c r="O183" s="6">
        <v>25</v>
      </c>
      <c r="P183" s="6">
        <v>86</v>
      </c>
      <c r="Q183" s="6">
        <v>132</v>
      </c>
      <c r="R183" s="6">
        <v>15</v>
      </c>
      <c r="S183" s="6">
        <v>22</v>
      </c>
      <c r="T183" s="6">
        <v>18</v>
      </c>
      <c r="U183" s="6">
        <v>77</v>
      </c>
      <c r="V183" s="6">
        <v>56</v>
      </c>
      <c r="W183" s="6" t="s">
        <v>3546</v>
      </c>
      <c r="X183" s="6" t="s">
        <v>3894</v>
      </c>
      <c r="Y183" s="6" t="s">
        <v>92</v>
      </c>
      <c r="Z183" s="6" t="s">
        <v>3060</v>
      </c>
      <c r="AA183" s="6">
        <v>4.2618900000000002</v>
      </c>
      <c r="AB183" s="6">
        <v>7</v>
      </c>
      <c r="AC183" s="6">
        <v>275</v>
      </c>
      <c r="AG183"/>
    </row>
    <row r="184" spans="1:33">
      <c r="A184" s="6">
        <v>758</v>
      </c>
      <c r="B184" s="6">
        <v>140500030</v>
      </c>
      <c r="C184" s="6" t="s">
        <v>3895</v>
      </c>
      <c r="D184" s="6" t="s">
        <v>52</v>
      </c>
      <c r="E184" s="6" t="s">
        <v>91</v>
      </c>
      <c r="F184" s="6" t="s">
        <v>18</v>
      </c>
      <c r="G184" s="6">
        <v>623</v>
      </c>
      <c r="H184" s="6">
        <v>88</v>
      </c>
      <c r="I184" s="6">
        <v>143</v>
      </c>
      <c r="J184" s="6">
        <v>76</v>
      </c>
      <c r="K184" s="6">
        <v>316</v>
      </c>
      <c r="L184" s="6">
        <v>310</v>
      </c>
      <c r="M184" s="6">
        <v>47</v>
      </c>
      <c r="N184" s="6">
        <v>65</v>
      </c>
      <c r="O184" s="6">
        <v>36</v>
      </c>
      <c r="P184" s="6">
        <v>162</v>
      </c>
      <c r="Q184" s="6">
        <v>313</v>
      </c>
      <c r="R184" s="6">
        <v>41</v>
      </c>
      <c r="S184" s="6">
        <v>78</v>
      </c>
      <c r="T184" s="6">
        <v>40</v>
      </c>
      <c r="U184" s="6">
        <v>154</v>
      </c>
      <c r="V184" s="6">
        <v>136</v>
      </c>
      <c r="W184" s="6" t="s">
        <v>3546</v>
      </c>
      <c r="X184" s="6" t="s">
        <v>3896</v>
      </c>
      <c r="Y184" s="6" t="s">
        <v>406</v>
      </c>
      <c r="Z184" s="6" t="s">
        <v>3060</v>
      </c>
      <c r="AA184" s="6">
        <v>13.409824</v>
      </c>
      <c r="AB184" s="6">
        <v>7</v>
      </c>
      <c r="AC184" s="6">
        <v>623</v>
      </c>
      <c r="AG184"/>
    </row>
    <row r="185" spans="1:33">
      <c r="A185" s="6">
        <v>759</v>
      </c>
      <c r="B185" s="6">
        <v>140500040</v>
      </c>
      <c r="C185" s="6" t="s">
        <v>3897</v>
      </c>
      <c r="D185" s="6" t="s">
        <v>52</v>
      </c>
      <c r="E185" s="6" t="s">
        <v>91</v>
      </c>
      <c r="F185" s="6" t="s">
        <v>18</v>
      </c>
      <c r="G185" s="6">
        <v>557</v>
      </c>
      <c r="H185" s="6">
        <v>54</v>
      </c>
      <c r="I185" s="6">
        <v>124</v>
      </c>
      <c r="J185" s="6">
        <v>79</v>
      </c>
      <c r="K185" s="6">
        <v>300</v>
      </c>
      <c r="L185" s="6">
        <v>280</v>
      </c>
      <c r="M185" s="6">
        <v>30</v>
      </c>
      <c r="N185" s="6">
        <v>65</v>
      </c>
      <c r="O185" s="6">
        <v>43</v>
      </c>
      <c r="P185" s="6">
        <v>142</v>
      </c>
      <c r="Q185" s="6">
        <v>277</v>
      </c>
      <c r="R185" s="6">
        <v>24</v>
      </c>
      <c r="S185" s="6">
        <v>59</v>
      </c>
      <c r="T185" s="6">
        <v>36</v>
      </c>
      <c r="U185" s="6">
        <v>158</v>
      </c>
      <c r="V185" s="6">
        <v>130</v>
      </c>
      <c r="W185" s="6" t="s">
        <v>3546</v>
      </c>
      <c r="X185" s="6" t="s">
        <v>3898</v>
      </c>
      <c r="Y185" s="6" t="s">
        <v>588</v>
      </c>
      <c r="Z185" s="6" t="s">
        <v>3060</v>
      </c>
      <c r="AA185" s="6">
        <v>24.540979</v>
      </c>
      <c r="AB185" s="6">
        <v>7</v>
      </c>
      <c r="AC185" s="6">
        <v>557</v>
      </c>
      <c r="AG185"/>
    </row>
    <row r="186" spans="1:33">
      <c r="A186" s="6">
        <v>760</v>
      </c>
      <c r="B186" s="6">
        <v>140400000</v>
      </c>
      <c r="C186" s="6" t="s">
        <v>3899</v>
      </c>
      <c r="D186" s="6" t="s">
        <v>52</v>
      </c>
      <c r="E186" s="6" t="s">
        <v>90</v>
      </c>
      <c r="F186" s="6" t="s">
        <v>18</v>
      </c>
      <c r="G186" s="6">
        <v>455</v>
      </c>
      <c r="H186" s="6">
        <v>53</v>
      </c>
      <c r="I186" s="6">
        <v>77</v>
      </c>
      <c r="J186" s="6">
        <v>87</v>
      </c>
      <c r="K186" s="6">
        <v>238</v>
      </c>
      <c r="L186" s="6">
        <v>246</v>
      </c>
      <c r="M186" s="6">
        <v>28</v>
      </c>
      <c r="N186" s="6">
        <v>43</v>
      </c>
      <c r="O186" s="6">
        <v>46</v>
      </c>
      <c r="P186" s="6">
        <v>129</v>
      </c>
      <c r="Q186" s="6">
        <v>209</v>
      </c>
      <c r="R186" s="6">
        <v>25</v>
      </c>
      <c r="S186" s="6">
        <v>34</v>
      </c>
      <c r="T186" s="6">
        <v>41</v>
      </c>
      <c r="U186" s="6">
        <v>109</v>
      </c>
      <c r="V186" s="6">
        <v>98</v>
      </c>
      <c r="W186" s="6" t="s">
        <v>3546</v>
      </c>
      <c r="X186" s="6" t="s">
        <v>3900</v>
      </c>
      <c r="Y186" s="6" t="s">
        <v>3483</v>
      </c>
      <c r="Z186" s="6" t="s">
        <v>3060</v>
      </c>
      <c r="AA186" s="6">
        <v>18.635269999999998</v>
      </c>
      <c r="AB186" s="6">
        <v>7</v>
      </c>
      <c r="AC186" s="6">
        <v>455</v>
      </c>
      <c r="AG186"/>
    </row>
    <row r="187" spans="1:33">
      <c r="A187" s="6">
        <v>761</v>
      </c>
      <c r="B187" s="6">
        <v>140400120</v>
      </c>
      <c r="C187" s="6" t="s">
        <v>3901</v>
      </c>
      <c r="D187" s="6" t="s">
        <v>52</v>
      </c>
      <c r="E187" s="6" t="s">
        <v>90</v>
      </c>
      <c r="F187" s="6" t="s">
        <v>18</v>
      </c>
      <c r="G187" s="6">
        <v>332</v>
      </c>
      <c r="H187" s="6">
        <v>35</v>
      </c>
      <c r="I187" s="6">
        <v>67</v>
      </c>
      <c r="J187" s="6">
        <v>40</v>
      </c>
      <c r="K187" s="6">
        <v>190</v>
      </c>
      <c r="L187" s="6">
        <v>169</v>
      </c>
      <c r="M187" s="6">
        <v>17</v>
      </c>
      <c r="N187" s="6">
        <v>37</v>
      </c>
      <c r="O187" s="6">
        <v>19</v>
      </c>
      <c r="P187" s="6">
        <v>96</v>
      </c>
      <c r="Q187" s="6">
        <v>163</v>
      </c>
      <c r="R187" s="6">
        <v>18</v>
      </c>
      <c r="S187" s="6">
        <v>30</v>
      </c>
      <c r="T187" s="6">
        <v>21</v>
      </c>
      <c r="U187" s="6">
        <v>94</v>
      </c>
      <c r="V187" s="6">
        <v>82</v>
      </c>
      <c r="W187" s="6" t="s">
        <v>3546</v>
      </c>
      <c r="X187" s="6" t="s">
        <v>3902</v>
      </c>
      <c r="Y187" s="6" t="s">
        <v>3483</v>
      </c>
      <c r="Z187" s="6" t="s">
        <v>3060</v>
      </c>
      <c r="AA187" s="6">
        <v>8.5636489999999998</v>
      </c>
      <c r="AB187" s="6">
        <v>7</v>
      </c>
      <c r="AC187" s="6">
        <v>332</v>
      </c>
      <c r="AG187"/>
    </row>
    <row r="188" spans="1:33">
      <c r="A188" s="6">
        <v>766</v>
      </c>
      <c r="B188" s="6">
        <v>140500020</v>
      </c>
      <c r="C188" s="6" t="s">
        <v>3903</v>
      </c>
      <c r="D188" s="6" t="s">
        <v>52</v>
      </c>
      <c r="E188" s="6" t="s">
        <v>91</v>
      </c>
      <c r="F188" s="6" t="s">
        <v>18</v>
      </c>
      <c r="G188" s="6">
        <v>685</v>
      </c>
      <c r="H188" s="6">
        <v>98</v>
      </c>
      <c r="I188" s="6">
        <v>152</v>
      </c>
      <c r="J188" s="6">
        <v>98</v>
      </c>
      <c r="K188" s="6">
        <v>337</v>
      </c>
      <c r="L188" s="6">
        <v>357</v>
      </c>
      <c r="M188" s="6">
        <v>54</v>
      </c>
      <c r="N188" s="6">
        <v>83</v>
      </c>
      <c r="O188" s="6">
        <v>55</v>
      </c>
      <c r="P188" s="6">
        <v>165</v>
      </c>
      <c r="Q188" s="6">
        <v>328</v>
      </c>
      <c r="R188" s="6">
        <v>44</v>
      </c>
      <c r="S188" s="6">
        <v>69</v>
      </c>
      <c r="T188" s="6">
        <v>43</v>
      </c>
      <c r="U188" s="6">
        <v>172</v>
      </c>
      <c r="V188" s="6">
        <v>146</v>
      </c>
      <c r="W188" s="6" t="s">
        <v>3546</v>
      </c>
      <c r="X188" s="6" t="s">
        <v>3904</v>
      </c>
      <c r="Y188" s="6" t="s">
        <v>443</v>
      </c>
      <c r="Z188" s="6" t="s">
        <v>3060</v>
      </c>
      <c r="AA188" s="6">
        <v>7.7388519999999996</v>
      </c>
      <c r="AB188" s="6">
        <v>7</v>
      </c>
      <c r="AC188" s="6">
        <v>685</v>
      </c>
      <c r="AG188"/>
    </row>
    <row r="189" spans="1:33">
      <c r="A189" s="6">
        <v>776</v>
      </c>
      <c r="B189" s="6">
        <v>10100280</v>
      </c>
      <c r="C189" s="6" t="s">
        <v>3905</v>
      </c>
      <c r="D189" s="6" t="s">
        <v>71</v>
      </c>
      <c r="E189" s="6" t="s">
        <v>71</v>
      </c>
      <c r="F189" s="6" t="s">
        <v>18</v>
      </c>
      <c r="G189" s="6">
        <v>437</v>
      </c>
      <c r="H189" s="6">
        <v>29</v>
      </c>
      <c r="I189" s="6">
        <v>42</v>
      </c>
      <c r="J189" s="6">
        <v>52</v>
      </c>
      <c r="K189" s="6">
        <v>314</v>
      </c>
      <c r="L189" s="6">
        <v>236</v>
      </c>
      <c r="M189" s="6">
        <v>13</v>
      </c>
      <c r="N189" s="6">
        <v>30</v>
      </c>
      <c r="O189" s="6">
        <v>28</v>
      </c>
      <c r="P189" s="6">
        <v>165</v>
      </c>
      <c r="Q189" s="6">
        <v>201</v>
      </c>
      <c r="R189" s="6">
        <v>16</v>
      </c>
      <c r="S189" s="6">
        <v>12</v>
      </c>
      <c r="T189" s="6">
        <v>24</v>
      </c>
      <c r="U189" s="6">
        <v>149</v>
      </c>
      <c r="V189" s="6">
        <v>98</v>
      </c>
      <c r="W189" s="6" t="s">
        <v>3546</v>
      </c>
      <c r="X189" s="6" t="s">
        <v>3906</v>
      </c>
      <c r="Y189" s="6" t="s">
        <v>1451</v>
      </c>
      <c r="Z189" s="6" t="s">
        <v>3058</v>
      </c>
      <c r="AA189" s="6">
        <v>226.83510999999999</v>
      </c>
      <c r="AB189" s="6">
        <v>10</v>
      </c>
      <c r="AC189" s="6">
        <v>437</v>
      </c>
      <c r="AG189"/>
    </row>
    <row r="190" spans="1:33">
      <c r="A190" s="6">
        <v>777</v>
      </c>
      <c r="B190" s="6">
        <v>10100310</v>
      </c>
      <c r="C190" s="6" t="s">
        <v>3907</v>
      </c>
      <c r="D190" s="6" t="s">
        <v>71</v>
      </c>
      <c r="E190" s="6" t="s">
        <v>71</v>
      </c>
      <c r="F190" s="6" t="s">
        <v>18</v>
      </c>
      <c r="G190" s="6">
        <v>199</v>
      </c>
      <c r="H190" s="6">
        <v>20</v>
      </c>
      <c r="I190" s="6">
        <v>32</v>
      </c>
      <c r="J190" s="6">
        <v>31</v>
      </c>
      <c r="K190" s="6">
        <v>116</v>
      </c>
      <c r="L190" s="6">
        <v>101</v>
      </c>
      <c r="M190" s="6">
        <v>9</v>
      </c>
      <c r="N190" s="6">
        <v>17</v>
      </c>
      <c r="O190" s="6">
        <v>16</v>
      </c>
      <c r="P190" s="6">
        <v>59</v>
      </c>
      <c r="Q190" s="6">
        <v>98</v>
      </c>
      <c r="R190" s="6">
        <v>11</v>
      </c>
      <c r="S190" s="6">
        <v>15</v>
      </c>
      <c r="T190" s="6">
        <v>15</v>
      </c>
      <c r="U190" s="6">
        <v>57</v>
      </c>
      <c r="V190" s="6">
        <v>42</v>
      </c>
      <c r="W190" s="6" t="s">
        <v>3546</v>
      </c>
      <c r="X190" s="6" t="s">
        <v>3908</v>
      </c>
      <c r="Y190" s="6" t="s">
        <v>1451</v>
      </c>
      <c r="Z190" s="6" t="s">
        <v>3058</v>
      </c>
      <c r="AA190" s="6">
        <v>40.278359999999999</v>
      </c>
      <c r="AB190" s="6">
        <v>10</v>
      </c>
      <c r="AC190" s="6">
        <v>199</v>
      </c>
      <c r="AG190"/>
    </row>
    <row r="191" spans="1:33">
      <c r="A191" s="6">
        <v>778</v>
      </c>
      <c r="B191" s="6">
        <v>10100360</v>
      </c>
      <c r="C191" s="6" t="s">
        <v>3909</v>
      </c>
      <c r="D191" s="6" t="s">
        <v>71</v>
      </c>
      <c r="E191" s="6" t="s">
        <v>71</v>
      </c>
      <c r="F191" s="6" t="s">
        <v>18</v>
      </c>
      <c r="G191" s="6">
        <v>373</v>
      </c>
      <c r="H191" s="6">
        <v>35</v>
      </c>
      <c r="I191" s="6">
        <v>50</v>
      </c>
      <c r="J191" s="6">
        <v>42</v>
      </c>
      <c r="K191" s="6">
        <v>246</v>
      </c>
      <c r="L191" s="6">
        <v>191</v>
      </c>
      <c r="M191" s="6">
        <v>17</v>
      </c>
      <c r="N191" s="6">
        <v>22</v>
      </c>
      <c r="O191" s="6">
        <v>16</v>
      </c>
      <c r="P191" s="6">
        <v>136</v>
      </c>
      <c r="Q191" s="6">
        <v>182</v>
      </c>
      <c r="R191" s="6">
        <v>18</v>
      </c>
      <c r="S191" s="6">
        <v>28</v>
      </c>
      <c r="T191" s="6">
        <v>26</v>
      </c>
      <c r="U191" s="6">
        <v>110</v>
      </c>
      <c r="V191" s="6">
        <v>77</v>
      </c>
      <c r="W191" s="6" t="s">
        <v>3546</v>
      </c>
      <c r="X191" s="6" t="s">
        <v>3910</v>
      </c>
      <c r="Y191" s="6" t="s">
        <v>1451</v>
      </c>
      <c r="Z191" s="6" t="s">
        <v>3058</v>
      </c>
      <c r="AA191" s="6">
        <v>104.23162600000001</v>
      </c>
      <c r="AB191" s="6">
        <v>10</v>
      </c>
      <c r="AC191" s="6">
        <v>373</v>
      </c>
      <c r="AG191"/>
    </row>
    <row r="192" spans="1:33">
      <c r="A192" s="6">
        <v>779</v>
      </c>
      <c r="B192" s="6">
        <v>10100370</v>
      </c>
      <c r="C192" s="6" t="s">
        <v>3911</v>
      </c>
      <c r="D192" s="6" t="s">
        <v>71</v>
      </c>
      <c r="E192" s="6" t="s">
        <v>71</v>
      </c>
      <c r="F192" s="6" t="s">
        <v>18</v>
      </c>
      <c r="G192" s="6">
        <v>58</v>
      </c>
      <c r="H192" s="6">
        <v>4</v>
      </c>
      <c r="I192" s="6">
        <v>10</v>
      </c>
      <c r="J192" s="6">
        <v>5</v>
      </c>
      <c r="K192" s="6">
        <v>39</v>
      </c>
      <c r="L192" s="6">
        <v>29</v>
      </c>
      <c r="M192" s="6">
        <v>2</v>
      </c>
      <c r="N192" s="6">
        <v>5</v>
      </c>
      <c r="O192" s="6">
        <v>3</v>
      </c>
      <c r="P192" s="6">
        <v>19</v>
      </c>
      <c r="Q192" s="6">
        <v>29</v>
      </c>
      <c r="R192" s="6">
        <v>2</v>
      </c>
      <c r="S192" s="6">
        <v>5</v>
      </c>
      <c r="T192" s="6">
        <v>2</v>
      </c>
      <c r="U192" s="6">
        <v>20</v>
      </c>
      <c r="V192" s="6">
        <v>13</v>
      </c>
      <c r="W192" s="6" t="s">
        <v>3546</v>
      </c>
      <c r="X192" s="6" t="s">
        <v>3912</v>
      </c>
      <c r="Y192" s="6" t="s">
        <v>1451</v>
      </c>
      <c r="Z192" s="6" t="s">
        <v>3058</v>
      </c>
      <c r="AA192" s="6">
        <v>25.255344000000001</v>
      </c>
      <c r="AB192" s="6">
        <v>10</v>
      </c>
      <c r="AC192" s="6">
        <v>58</v>
      </c>
      <c r="AG192"/>
    </row>
    <row r="193" spans="1:33">
      <c r="A193" s="6">
        <v>780</v>
      </c>
      <c r="B193" s="6">
        <v>10100500</v>
      </c>
      <c r="C193" s="6" t="s">
        <v>2636</v>
      </c>
      <c r="D193" s="6" t="s">
        <v>71</v>
      </c>
      <c r="E193" s="6" t="s">
        <v>71</v>
      </c>
      <c r="F193" s="6" t="s">
        <v>18</v>
      </c>
      <c r="G193" s="6">
        <v>291</v>
      </c>
      <c r="H193" s="6">
        <v>37</v>
      </c>
      <c r="I193" s="6">
        <v>34</v>
      </c>
      <c r="J193" s="6">
        <v>35</v>
      </c>
      <c r="K193" s="6">
        <v>185</v>
      </c>
      <c r="L193" s="6">
        <v>145</v>
      </c>
      <c r="M193" s="6">
        <v>18</v>
      </c>
      <c r="N193" s="6">
        <v>13</v>
      </c>
      <c r="O193" s="6">
        <v>17</v>
      </c>
      <c r="P193" s="6">
        <v>97</v>
      </c>
      <c r="Q193" s="6">
        <v>146</v>
      </c>
      <c r="R193" s="6">
        <v>19</v>
      </c>
      <c r="S193" s="6">
        <v>21</v>
      </c>
      <c r="T193" s="6">
        <v>18</v>
      </c>
      <c r="U193" s="6">
        <v>88</v>
      </c>
      <c r="V193" s="6">
        <v>64</v>
      </c>
      <c r="W193" s="6" t="s">
        <v>3546</v>
      </c>
      <c r="X193" s="6" t="s">
        <v>3913</v>
      </c>
      <c r="Y193" s="6" t="s">
        <v>2471</v>
      </c>
      <c r="Z193" s="6" t="s">
        <v>3058</v>
      </c>
      <c r="AA193" s="6">
        <v>81.868955</v>
      </c>
      <c r="AB193" s="6">
        <v>10</v>
      </c>
      <c r="AC193" s="6">
        <v>291</v>
      </c>
      <c r="AG193"/>
    </row>
    <row r="194" spans="1:33">
      <c r="A194" s="6">
        <v>781</v>
      </c>
      <c r="B194" s="6">
        <v>10100510</v>
      </c>
      <c r="C194" s="6" t="s">
        <v>3914</v>
      </c>
      <c r="D194" s="6" t="s">
        <v>71</v>
      </c>
      <c r="E194" s="6" t="s">
        <v>71</v>
      </c>
      <c r="F194" s="6" t="s">
        <v>18</v>
      </c>
      <c r="G194" s="6">
        <v>1044</v>
      </c>
      <c r="H194" s="6">
        <v>120</v>
      </c>
      <c r="I194" s="6">
        <v>195</v>
      </c>
      <c r="J194" s="6">
        <v>150</v>
      </c>
      <c r="K194" s="6">
        <v>579</v>
      </c>
      <c r="L194" s="6">
        <v>542</v>
      </c>
      <c r="M194" s="6">
        <v>66</v>
      </c>
      <c r="N194" s="6">
        <v>105</v>
      </c>
      <c r="O194" s="6">
        <v>82</v>
      </c>
      <c r="P194" s="6">
        <v>289</v>
      </c>
      <c r="Q194" s="6">
        <v>502</v>
      </c>
      <c r="R194" s="6">
        <v>54</v>
      </c>
      <c r="S194" s="6">
        <v>90</v>
      </c>
      <c r="T194" s="6">
        <v>68</v>
      </c>
      <c r="U194" s="6">
        <v>290</v>
      </c>
      <c r="V194" s="6">
        <v>196</v>
      </c>
      <c r="W194" s="6" t="s">
        <v>3546</v>
      </c>
      <c r="X194" s="6" t="s">
        <v>3915</v>
      </c>
      <c r="Y194" s="6" t="s">
        <v>2471</v>
      </c>
      <c r="Z194" s="6" t="s">
        <v>3058</v>
      </c>
      <c r="AA194" s="6">
        <v>73.832818000000003</v>
      </c>
      <c r="AB194" s="6">
        <v>10</v>
      </c>
      <c r="AC194" s="6">
        <v>1044</v>
      </c>
      <c r="AG194"/>
    </row>
    <row r="195" spans="1:33">
      <c r="A195" s="6">
        <v>782</v>
      </c>
      <c r="B195" s="6">
        <v>10100590</v>
      </c>
      <c r="C195" s="6" t="s">
        <v>3916</v>
      </c>
      <c r="D195" s="6" t="s">
        <v>71</v>
      </c>
      <c r="E195" s="6" t="s">
        <v>71</v>
      </c>
      <c r="F195" s="6" t="s">
        <v>18</v>
      </c>
      <c r="G195" s="6">
        <v>368</v>
      </c>
      <c r="H195" s="6">
        <v>30</v>
      </c>
      <c r="I195" s="6">
        <v>46</v>
      </c>
      <c r="J195" s="6">
        <v>38</v>
      </c>
      <c r="K195" s="6">
        <v>254</v>
      </c>
      <c r="L195" s="6">
        <v>181</v>
      </c>
      <c r="M195" s="6">
        <v>10</v>
      </c>
      <c r="N195" s="6">
        <v>27</v>
      </c>
      <c r="O195" s="6">
        <v>15</v>
      </c>
      <c r="P195" s="6">
        <v>129</v>
      </c>
      <c r="Q195" s="6">
        <v>187</v>
      </c>
      <c r="R195" s="6">
        <v>20</v>
      </c>
      <c r="S195" s="6">
        <v>19</v>
      </c>
      <c r="T195" s="6">
        <v>23</v>
      </c>
      <c r="U195" s="6">
        <v>125</v>
      </c>
      <c r="V195" s="6">
        <v>90</v>
      </c>
      <c r="W195" s="6" t="s">
        <v>3546</v>
      </c>
      <c r="X195" s="6" t="s">
        <v>3917</v>
      </c>
      <c r="Y195" s="6" t="s">
        <v>1451</v>
      </c>
      <c r="Z195" s="6" t="s">
        <v>3058</v>
      </c>
      <c r="AA195" s="6">
        <v>232.97589199999999</v>
      </c>
      <c r="AB195" s="6">
        <v>10</v>
      </c>
      <c r="AC195" s="6">
        <v>368</v>
      </c>
      <c r="AG195"/>
    </row>
    <row r="196" spans="1:33">
      <c r="A196" s="6">
        <v>783</v>
      </c>
      <c r="B196" s="6">
        <v>10111004</v>
      </c>
      <c r="C196" s="6" t="s">
        <v>3918</v>
      </c>
      <c r="D196" s="6" t="s">
        <v>71</v>
      </c>
      <c r="E196" s="6" t="s">
        <v>71</v>
      </c>
      <c r="F196" s="6" t="s">
        <v>3060</v>
      </c>
      <c r="G196" s="6">
        <v>224</v>
      </c>
      <c r="H196" s="6">
        <v>14</v>
      </c>
      <c r="I196" s="6">
        <v>27</v>
      </c>
      <c r="J196" s="6">
        <v>29</v>
      </c>
      <c r="K196" s="6">
        <v>154</v>
      </c>
      <c r="L196" s="6">
        <v>100</v>
      </c>
      <c r="M196" s="6">
        <v>6</v>
      </c>
      <c r="N196" s="6">
        <v>12</v>
      </c>
      <c r="O196" s="6">
        <v>13</v>
      </c>
      <c r="P196" s="6">
        <v>69</v>
      </c>
      <c r="Q196" s="6">
        <v>124</v>
      </c>
      <c r="R196" s="6">
        <v>8</v>
      </c>
      <c r="S196" s="6">
        <v>15</v>
      </c>
      <c r="T196" s="6">
        <v>16</v>
      </c>
      <c r="U196" s="6">
        <v>85</v>
      </c>
      <c r="V196" s="6">
        <v>65</v>
      </c>
      <c r="W196" s="6" t="s">
        <v>3598</v>
      </c>
      <c r="X196" s="6" t="s">
        <v>3919</v>
      </c>
      <c r="Y196" s="6" t="s">
        <v>1451</v>
      </c>
      <c r="Z196" s="6" t="s">
        <v>3058</v>
      </c>
      <c r="AA196" s="6">
        <v>1200.31465</v>
      </c>
      <c r="AB196" s="6">
        <v>10</v>
      </c>
      <c r="AC196" s="6">
        <v>224</v>
      </c>
      <c r="AG196"/>
    </row>
    <row r="197" spans="1:33">
      <c r="A197" s="6">
        <v>784</v>
      </c>
      <c r="B197" s="6">
        <v>10111020</v>
      </c>
      <c r="C197" s="6" t="s">
        <v>3920</v>
      </c>
      <c r="D197" s="6" t="s">
        <v>71</v>
      </c>
      <c r="E197" s="6" t="s">
        <v>71</v>
      </c>
      <c r="F197" s="6" t="s">
        <v>3060</v>
      </c>
      <c r="G197" s="6">
        <v>293</v>
      </c>
      <c r="H197" s="6">
        <v>23</v>
      </c>
      <c r="I197" s="6">
        <v>41</v>
      </c>
      <c r="J197" s="6">
        <v>39</v>
      </c>
      <c r="K197" s="6">
        <v>190</v>
      </c>
      <c r="L197" s="6">
        <v>153</v>
      </c>
      <c r="M197" s="6">
        <v>15</v>
      </c>
      <c r="N197" s="6">
        <v>24</v>
      </c>
      <c r="O197" s="6">
        <v>18</v>
      </c>
      <c r="P197" s="6">
        <v>96</v>
      </c>
      <c r="Q197" s="6">
        <v>140</v>
      </c>
      <c r="R197" s="6">
        <v>8</v>
      </c>
      <c r="S197" s="6">
        <v>17</v>
      </c>
      <c r="T197" s="6">
        <v>21</v>
      </c>
      <c r="U197" s="6">
        <v>94</v>
      </c>
      <c r="V197" s="6">
        <v>72</v>
      </c>
      <c r="W197" s="6" t="s">
        <v>3598</v>
      </c>
      <c r="X197" s="6" t="s">
        <v>3921</v>
      </c>
      <c r="Y197" s="6" t="s">
        <v>1451</v>
      </c>
      <c r="Z197" s="6" t="s">
        <v>3058</v>
      </c>
      <c r="AA197" s="6">
        <v>1598.3195760000001</v>
      </c>
      <c r="AB197" s="6">
        <v>10</v>
      </c>
      <c r="AC197" s="6">
        <v>293</v>
      </c>
      <c r="AG197"/>
    </row>
    <row r="198" spans="1:33">
      <c r="A198" s="6">
        <v>785</v>
      </c>
      <c r="B198" s="6">
        <v>10111035</v>
      </c>
      <c r="C198" s="6" t="s">
        <v>3922</v>
      </c>
      <c r="D198" s="6" t="s">
        <v>71</v>
      </c>
      <c r="E198" s="6" t="s">
        <v>71</v>
      </c>
      <c r="F198" s="6" t="s">
        <v>3060</v>
      </c>
      <c r="G198" s="6">
        <v>274</v>
      </c>
      <c r="H198" s="6">
        <v>35</v>
      </c>
      <c r="I198" s="6">
        <v>46</v>
      </c>
      <c r="J198" s="6">
        <v>25</v>
      </c>
      <c r="K198" s="6">
        <v>168</v>
      </c>
      <c r="L198" s="6">
        <v>136</v>
      </c>
      <c r="M198" s="6">
        <v>14</v>
      </c>
      <c r="N198" s="6">
        <v>22</v>
      </c>
      <c r="O198" s="6">
        <v>13</v>
      </c>
      <c r="P198" s="6">
        <v>87</v>
      </c>
      <c r="Q198" s="6">
        <v>138</v>
      </c>
      <c r="R198" s="6">
        <v>21</v>
      </c>
      <c r="S198" s="6">
        <v>24</v>
      </c>
      <c r="T198" s="6">
        <v>12</v>
      </c>
      <c r="U198" s="6">
        <v>81</v>
      </c>
      <c r="V198" s="6">
        <v>64</v>
      </c>
      <c r="W198" s="6" t="s">
        <v>3598</v>
      </c>
      <c r="X198" s="6" t="s">
        <v>3923</v>
      </c>
      <c r="Y198" s="6" t="s">
        <v>1451</v>
      </c>
      <c r="Z198" s="6" t="s">
        <v>3058</v>
      </c>
      <c r="AA198" s="6">
        <v>3593.9321260000002</v>
      </c>
      <c r="AB198" s="6">
        <v>10</v>
      </c>
      <c r="AC198" s="6">
        <v>274</v>
      </c>
      <c r="AG198"/>
    </row>
    <row r="199" spans="1:33">
      <c r="A199" s="6">
        <v>786</v>
      </c>
      <c r="B199" s="6">
        <v>10112000</v>
      </c>
      <c r="C199" s="6" t="s">
        <v>3924</v>
      </c>
      <c r="D199" s="6" t="s">
        <v>71</v>
      </c>
      <c r="E199" s="6" t="s">
        <v>71</v>
      </c>
      <c r="F199" s="6" t="s">
        <v>3925</v>
      </c>
      <c r="G199" s="6">
        <v>336</v>
      </c>
      <c r="H199" s="6">
        <v>17</v>
      </c>
      <c r="I199" s="6">
        <v>42</v>
      </c>
      <c r="J199" s="6">
        <v>49</v>
      </c>
      <c r="K199" s="6">
        <v>228</v>
      </c>
      <c r="L199" s="6">
        <v>173</v>
      </c>
      <c r="M199" s="6">
        <v>11</v>
      </c>
      <c r="N199" s="6">
        <v>20</v>
      </c>
      <c r="O199" s="6">
        <v>30</v>
      </c>
      <c r="P199" s="6">
        <v>112</v>
      </c>
      <c r="Q199" s="6">
        <v>163</v>
      </c>
      <c r="R199" s="6">
        <v>6</v>
      </c>
      <c r="S199" s="6">
        <v>22</v>
      </c>
      <c r="T199" s="6">
        <v>19</v>
      </c>
      <c r="U199" s="6">
        <v>116</v>
      </c>
      <c r="V199" s="6">
        <v>88</v>
      </c>
      <c r="W199" s="6" t="s">
        <v>3598</v>
      </c>
      <c r="X199" s="6" t="s">
        <v>3926</v>
      </c>
      <c r="Y199" s="6" t="s">
        <v>1451</v>
      </c>
      <c r="Z199" s="6" t="s">
        <v>3058</v>
      </c>
      <c r="AA199" s="6">
        <v>3363.1609279999998</v>
      </c>
      <c r="AB199" s="6">
        <v>10</v>
      </c>
      <c r="AC199" s="6">
        <v>336</v>
      </c>
      <c r="AG199"/>
    </row>
    <row r="200" spans="1:33">
      <c r="A200" s="6">
        <v>787</v>
      </c>
      <c r="B200" s="6">
        <v>10112020</v>
      </c>
      <c r="C200" s="6" t="s">
        <v>3927</v>
      </c>
      <c r="D200" s="6" t="s">
        <v>71</v>
      </c>
      <c r="E200" s="6" t="s">
        <v>71</v>
      </c>
      <c r="F200" s="6" t="s">
        <v>3925</v>
      </c>
      <c r="G200" s="6">
        <v>294</v>
      </c>
      <c r="H200" s="6">
        <v>18</v>
      </c>
      <c r="I200" s="6">
        <v>27</v>
      </c>
      <c r="J200" s="6">
        <v>24</v>
      </c>
      <c r="K200" s="6">
        <v>225</v>
      </c>
      <c r="L200" s="6">
        <v>146</v>
      </c>
      <c r="M200" s="6">
        <v>7</v>
      </c>
      <c r="N200" s="6">
        <v>12</v>
      </c>
      <c r="O200" s="6">
        <v>10</v>
      </c>
      <c r="P200" s="6">
        <v>117</v>
      </c>
      <c r="Q200" s="6">
        <v>148</v>
      </c>
      <c r="R200" s="6">
        <v>11</v>
      </c>
      <c r="S200" s="6">
        <v>15</v>
      </c>
      <c r="T200" s="6">
        <v>14</v>
      </c>
      <c r="U200" s="6">
        <v>108</v>
      </c>
      <c r="V200" s="6">
        <v>80</v>
      </c>
      <c r="W200" s="6" t="s">
        <v>3598</v>
      </c>
      <c r="X200" s="6" t="s">
        <v>3928</v>
      </c>
      <c r="Y200" s="6" t="s">
        <v>1451</v>
      </c>
      <c r="Z200" s="6" t="s">
        <v>3058</v>
      </c>
      <c r="AA200" s="6">
        <v>1352.770205</v>
      </c>
      <c r="AB200" s="6">
        <v>10</v>
      </c>
      <c r="AC200" s="6">
        <v>294</v>
      </c>
      <c r="AG200"/>
    </row>
    <row r="201" spans="1:33">
      <c r="A201" s="6">
        <v>788</v>
      </c>
      <c r="B201" s="6">
        <v>10113012</v>
      </c>
      <c r="C201" s="6" t="s">
        <v>3671</v>
      </c>
      <c r="D201" s="6" t="s">
        <v>71</v>
      </c>
      <c r="E201" s="6" t="s">
        <v>71</v>
      </c>
      <c r="F201" s="6" t="s">
        <v>3315</v>
      </c>
      <c r="G201" s="6">
        <v>346</v>
      </c>
      <c r="H201" s="6">
        <v>32</v>
      </c>
      <c r="I201" s="6">
        <v>43</v>
      </c>
      <c r="J201" s="6">
        <v>53</v>
      </c>
      <c r="K201" s="6">
        <v>218</v>
      </c>
      <c r="L201" s="6">
        <v>183</v>
      </c>
      <c r="M201" s="6">
        <v>16</v>
      </c>
      <c r="N201" s="6">
        <v>24</v>
      </c>
      <c r="O201" s="6">
        <v>28</v>
      </c>
      <c r="P201" s="6">
        <v>115</v>
      </c>
      <c r="Q201" s="6">
        <v>163</v>
      </c>
      <c r="R201" s="6">
        <v>16</v>
      </c>
      <c r="S201" s="6">
        <v>19</v>
      </c>
      <c r="T201" s="6">
        <v>25</v>
      </c>
      <c r="U201" s="6">
        <v>103</v>
      </c>
      <c r="V201" s="6">
        <v>67</v>
      </c>
      <c r="W201" s="6" t="s">
        <v>3598</v>
      </c>
      <c r="X201" s="6" t="s">
        <v>3929</v>
      </c>
      <c r="Y201" s="6" t="s">
        <v>1451</v>
      </c>
      <c r="Z201" s="6" t="s">
        <v>3058</v>
      </c>
      <c r="AA201" s="6">
        <v>6686.2496140000003</v>
      </c>
      <c r="AB201" s="6">
        <v>10</v>
      </c>
      <c r="AC201" s="6">
        <v>346</v>
      </c>
      <c r="AG201"/>
    </row>
    <row r="202" spans="1:33">
      <c r="A202" s="6">
        <v>789</v>
      </c>
      <c r="B202" s="6">
        <v>10114000</v>
      </c>
      <c r="C202" s="6" t="s">
        <v>3930</v>
      </c>
      <c r="D202" s="6" t="s">
        <v>71</v>
      </c>
      <c r="E202" s="6" t="s">
        <v>71</v>
      </c>
      <c r="F202" s="6" t="s">
        <v>2665</v>
      </c>
      <c r="G202" s="6">
        <v>384</v>
      </c>
      <c r="H202" s="6">
        <v>27</v>
      </c>
      <c r="I202" s="6">
        <v>40</v>
      </c>
      <c r="J202" s="6">
        <v>49</v>
      </c>
      <c r="K202" s="6">
        <v>268</v>
      </c>
      <c r="L202" s="6">
        <v>185</v>
      </c>
      <c r="M202" s="6">
        <v>15</v>
      </c>
      <c r="N202" s="6">
        <v>18</v>
      </c>
      <c r="O202" s="6">
        <v>22</v>
      </c>
      <c r="P202" s="6">
        <v>130</v>
      </c>
      <c r="Q202" s="6">
        <v>199</v>
      </c>
      <c r="R202" s="6">
        <v>12</v>
      </c>
      <c r="S202" s="6">
        <v>22</v>
      </c>
      <c r="T202" s="6">
        <v>27</v>
      </c>
      <c r="U202" s="6">
        <v>138</v>
      </c>
      <c r="V202" s="6">
        <v>105</v>
      </c>
      <c r="W202" s="6" t="s">
        <v>3598</v>
      </c>
      <c r="X202" s="6" t="s">
        <v>3931</v>
      </c>
      <c r="Y202" s="6" t="s">
        <v>2471</v>
      </c>
      <c r="Z202" s="6" t="s">
        <v>3058</v>
      </c>
      <c r="AA202" s="6">
        <v>1592.38013</v>
      </c>
      <c r="AB202" s="6">
        <v>10</v>
      </c>
      <c r="AC202" s="6">
        <v>384</v>
      </c>
      <c r="AG202"/>
    </row>
    <row r="203" spans="1:33">
      <c r="A203" s="6">
        <v>790</v>
      </c>
      <c r="B203" s="6">
        <v>10114010</v>
      </c>
      <c r="C203" s="6" t="s">
        <v>3932</v>
      </c>
      <c r="D203" s="6" t="s">
        <v>71</v>
      </c>
      <c r="E203" s="6" t="s">
        <v>71</v>
      </c>
      <c r="F203" s="6" t="s">
        <v>2665</v>
      </c>
      <c r="G203" s="6">
        <v>308</v>
      </c>
      <c r="H203" s="6">
        <v>23</v>
      </c>
      <c r="I203" s="6">
        <v>39</v>
      </c>
      <c r="J203" s="6">
        <v>71</v>
      </c>
      <c r="K203" s="6">
        <v>175</v>
      </c>
      <c r="L203" s="6">
        <v>123</v>
      </c>
      <c r="M203" s="6">
        <v>12</v>
      </c>
      <c r="N203" s="6">
        <v>13</v>
      </c>
      <c r="O203" s="6">
        <v>13</v>
      </c>
      <c r="P203" s="6">
        <v>85</v>
      </c>
      <c r="Q203" s="6">
        <v>185</v>
      </c>
      <c r="R203" s="6">
        <v>11</v>
      </c>
      <c r="S203" s="6">
        <v>26</v>
      </c>
      <c r="T203" s="6">
        <v>58</v>
      </c>
      <c r="U203" s="6">
        <v>90</v>
      </c>
      <c r="V203" s="6">
        <v>64</v>
      </c>
      <c r="W203" s="6" t="s">
        <v>3598</v>
      </c>
      <c r="X203" s="6" t="s">
        <v>3933</v>
      </c>
      <c r="Y203" s="6" t="s">
        <v>2471</v>
      </c>
      <c r="Z203" s="6" t="s">
        <v>3058</v>
      </c>
      <c r="AA203" s="6">
        <v>1540.676727</v>
      </c>
      <c r="AB203" s="6">
        <v>10</v>
      </c>
      <c r="AC203" s="6">
        <v>308</v>
      </c>
      <c r="AG203"/>
    </row>
    <row r="204" spans="1:33">
      <c r="A204" s="6">
        <v>791</v>
      </c>
      <c r="B204" s="6">
        <v>10114020</v>
      </c>
      <c r="C204" s="6" t="s">
        <v>3934</v>
      </c>
      <c r="D204" s="6" t="s">
        <v>71</v>
      </c>
      <c r="E204" s="6" t="s">
        <v>71</v>
      </c>
      <c r="F204" s="6" t="s">
        <v>2665</v>
      </c>
      <c r="G204" s="6">
        <v>385</v>
      </c>
      <c r="H204" s="6">
        <v>33</v>
      </c>
      <c r="I204" s="6">
        <v>33</v>
      </c>
      <c r="J204" s="6">
        <v>37</v>
      </c>
      <c r="K204" s="6">
        <v>282</v>
      </c>
      <c r="L204" s="6">
        <v>183</v>
      </c>
      <c r="M204" s="6">
        <v>18</v>
      </c>
      <c r="N204" s="6">
        <v>13</v>
      </c>
      <c r="O204" s="6">
        <v>23</v>
      </c>
      <c r="P204" s="6">
        <v>129</v>
      </c>
      <c r="Q204" s="6">
        <v>202</v>
      </c>
      <c r="R204" s="6">
        <v>15</v>
      </c>
      <c r="S204" s="6">
        <v>20</v>
      </c>
      <c r="T204" s="6">
        <v>14</v>
      </c>
      <c r="U204" s="6">
        <v>153</v>
      </c>
      <c r="V204" s="6">
        <v>96</v>
      </c>
      <c r="W204" s="6" t="s">
        <v>3598</v>
      </c>
      <c r="X204" s="6" t="s">
        <v>3935</v>
      </c>
      <c r="Y204" s="6" t="s">
        <v>2471</v>
      </c>
      <c r="Z204" s="6" t="s">
        <v>3058</v>
      </c>
      <c r="AA204" s="6">
        <v>3084.3845710000001</v>
      </c>
      <c r="AB204" s="6">
        <v>10</v>
      </c>
      <c r="AC204" s="6">
        <v>385</v>
      </c>
      <c r="AG204"/>
    </row>
    <row r="205" spans="1:33">
      <c r="A205" s="6">
        <v>792</v>
      </c>
      <c r="B205" s="6">
        <v>10114036</v>
      </c>
      <c r="C205" s="6" t="s">
        <v>3936</v>
      </c>
      <c r="D205" s="6" t="s">
        <v>71</v>
      </c>
      <c r="E205" s="6" t="s">
        <v>71</v>
      </c>
      <c r="F205" s="6" t="s">
        <v>2665</v>
      </c>
      <c r="G205" s="6">
        <v>562</v>
      </c>
      <c r="H205" s="6">
        <v>52</v>
      </c>
      <c r="I205" s="6">
        <v>76</v>
      </c>
      <c r="J205" s="6">
        <v>76</v>
      </c>
      <c r="K205" s="6">
        <v>358</v>
      </c>
      <c r="L205" s="6">
        <v>288</v>
      </c>
      <c r="M205" s="6">
        <v>31</v>
      </c>
      <c r="N205" s="6">
        <v>45</v>
      </c>
      <c r="O205" s="6">
        <v>40</v>
      </c>
      <c r="P205" s="6">
        <v>172</v>
      </c>
      <c r="Q205" s="6">
        <v>274</v>
      </c>
      <c r="R205" s="6">
        <v>21</v>
      </c>
      <c r="S205" s="6">
        <v>31</v>
      </c>
      <c r="T205" s="6">
        <v>36</v>
      </c>
      <c r="U205" s="6">
        <v>186</v>
      </c>
      <c r="V205" s="6">
        <v>118</v>
      </c>
      <c r="W205" s="6" t="s">
        <v>3598</v>
      </c>
      <c r="X205" s="6" t="s">
        <v>3937</v>
      </c>
      <c r="Y205" s="6" t="s">
        <v>2471</v>
      </c>
      <c r="Z205" s="6" t="s">
        <v>3058</v>
      </c>
      <c r="AA205" s="6">
        <v>1329.4506819999999</v>
      </c>
      <c r="AB205" s="6">
        <v>10</v>
      </c>
      <c r="AC205" s="6">
        <v>562</v>
      </c>
      <c r="AG205"/>
    </row>
    <row r="206" spans="1:33">
      <c r="A206" s="6">
        <v>793</v>
      </c>
      <c r="B206" s="6">
        <v>10115008</v>
      </c>
      <c r="C206" s="6" t="s">
        <v>3938</v>
      </c>
      <c r="D206" s="6" t="s">
        <v>71</v>
      </c>
      <c r="E206" s="6" t="s">
        <v>71</v>
      </c>
      <c r="F206" s="6" t="s">
        <v>3325</v>
      </c>
      <c r="G206" s="6">
        <v>373</v>
      </c>
      <c r="H206" s="6">
        <v>43</v>
      </c>
      <c r="I206" s="6">
        <v>42</v>
      </c>
      <c r="J206" s="6">
        <v>46</v>
      </c>
      <c r="K206" s="6">
        <v>242</v>
      </c>
      <c r="L206" s="6">
        <v>193</v>
      </c>
      <c r="M206" s="6">
        <v>23</v>
      </c>
      <c r="N206" s="6">
        <v>21</v>
      </c>
      <c r="O206" s="6">
        <v>25</v>
      </c>
      <c r="P206" s="6">
        <v>124</v>
      </c>
      <c r="Q206" s="6">
        <v>180</v>
      </c>
      <c r="R206" s="6">
        <v>20</v>
      </c>
      <c r="S206" s="6">
        <v>21</v>
      </c>
      <c r="T206" s="6">
        <v>21</v>
      </c>
      <c r="U206" s="6">
        <v>118</v>
      </c>
      <c r="V206" s="6">
        <v>71</v>
      </c>
      <c r="W206" s="6" t="s">
        <v>3598</v>
      </c>
      <c r="X206" s="6" t="s">
        <v>3939</v>
      </c>
      <c r="Y206" s="6" t="s">
        <v>2471</v>
      </c>
      <c r="Z206" s="6" t="s">
        <v>3058</v>
      </c>
      <c r="AA206" s="6">
        <v>581.23682799999995</v>
      </c>
      <c r="AB206" s="6">
        <v>10</v>
      </c>
      <c r="AC206" s="6">
        <v>373</v>
      </c>
      <c r="AG206"/>
    </row>
    <row r="207" spans="1:33">
      <c r="A207" s="6">
        <v>794</v>
      </c>
      <c r="B207" s="6">
        <v>10115020</v>
      </c>
      <c r="C207" s="6" t="s">
        <v>3940</v>
      </c>
      <c r="D207" s="6" t="s">
        <v>71</v>
      </c>
      <c r="E207" s="6" t="s">
        <v>71</v>
      </c>
      <c r="F207" s="6" t="s">
        <v>3325</v>
      </c>
      <c r="G207" s="6">
        <v>239</v>
      </c>
      <c r="H207" s="6">
        <v>24</v>
      </c>
      <c r="I207" s="6">
        <v>36</v>
      </c>
      <c r="J207" s="6">
        <v>24</v>
      </c>
      <c r="K207" s="6">
        <v>155</v>
      </c>
      <c r="L207" s="6">
        <v>136</v>
      </c>
      <c r="M207" s="6">
        <v>14</v>
      </c>
      <c r="N207" s="6">
        <v>22</v>
      </c>
      <c r="O207" s="6">
        <v>12</v>
      </c>
      <c r="P207" s="6">
        <v>88</v>
      </c>
      <c r="Q207" s="6">
        <v>103</v>
      </c>
      <c r="R207" s="6">
        <v>10</v>
      </c>
      <c r="S207" s="6">
        <v>14</v>
      </c>
      <c r="T207" s="6">
        <v>12</v>
      </c>
      <c r="U207" s="6">
        <v>67</v>
      </c>
      <c r="V207" s="6">
        <v>42</v>
      </c>
      <c r="W207" s="6" t="s">
        <v>3598</v>
      </c>
      <c r="X207" s="6" t="s">
        <v>3941</v>
      </c>
      <c r="Y207" s="6" t="s">
        <v>2471</v>
      </c>
      <c r="Z207" s="6" t="s">
        <v>3058</v>
      </c>
      <c r="AA207" s="6">
        <v>2310.3925180000001</v>
      </c>
      <c r="AB207" s="6">
        <v>10</v>
      </c>
      <c r="AC207" s="6">
        <v>239</v>
      </c>
      <c r="AG207"/>
    </row>
    <row r="208" spans="1:33">
      <c r="A208" s="6">
        <v>795</v>
      </c>
      <c r="B208" s="6">
        <v>10100000</v>
      </c>
      <c r="C208" s="6" t="s">
        <v>3942</v>
      </c>
      <c r="D208" s="6" t="s">
        <v>71</v>
      </c>
      <c r="E208" s="6" t="s">
        <v>71</v>
      </c>
      <c r="F208" s="6" t="s">
        <v>18</v>
      </c>
      <c r="G208" s="6">
        <v>306</v>
      </c>
      <c r="H208" s="6">
        <v>23</v>
      </c>
      <c r="I208" s="6">
        <v>55</v>
      </c>
      <c r="J208" s="6">
        <v>46</v>
      </c>
      <c r="K208" s="6">
        <v>182</v>
      </c>
      <c r="L208" s="6">
        <v>160</v>
      </c>
      <c r="M208" s="6">
        <v>12</v>
      </c>
      <c r="N208" s="6">
        <v>30</v>
      </c>
      <c r="O208" s="6">
        <v>29</v>
      </c>
      <c r="P208" s="6">
        <v>89</v>
      </c>
      <c r="Q208" s="6">
        <v>146</v>
      </c>
      <c r="R208" s="6">
        <v>11</v>
      </c>
      <c r="S208" s="6">
        <v>25</v>
      </c>
      <c r="T208" s="6">
        <v>17</v>
      </c>
      <c r="U208" s="6">
        <v>93</v>
      </c>
      <c r="V208" s="6">
        <v>62</v>
      </c>
      <c r="W208" s="6" t="s">
        <v>3546</v>
      </c>
      <c r="X208" s="6" t="s">
        <v>3943</v>
      </c>
      <c r="Y208" s="6" t="s">
        <v>2471</v>
      </c>
      <c r="Z208" s="6" t="s">
        <v>3058</v>
      </c>
      <c r="AA208" s="6">
        <v>64.262986999999995</v>
      </c>
      <c r="AB208" s="6">
        <v>10</v>
      </c>
      <c r="AC208" s="6">
        <v>306</v>
      </c>
      <c r="AG208"/>
    </row>
    <row r="209" spans="1:33">
      <c r="A209" s="6">
        <v>796</v>
      </c>
      <c r="B209" s="6">
        <v>10100020</v>
      </c>
      <c r="C209" s="6" t="s">
        <v>3944</v>
      </c>
      <c r="D209" s="6" t="s">
        <v>71</v>
      </c>
      <c r="E209" s="6" t="s">
        <v>71</v>
      </c>
      <c r="F209" s="6" t="s">
        <v>18</v>
      </c>
      <c r="G209" s="6">
        <v>421</v>
      </c>
      <c r="H209" s="6">
        <v>39</v>
      </c>
      <c r="I209" s="6">
        <v>59</v>
      </c>
      <c r="J209" s="6">
        <v>43</v>
      </c>
      <c r="K209" s="6">
        <v>280</v>
      </c>
      <c r="L209" s="6">
        <v>234</v>
      </c>
      <c r="M209" s="6">
        <v>16</v>
      </c>
      <c r="N209" s="6">
        <v>35</v>
      </c>
      <c r="O209" s="6">
        <v>24</v>
      </c>
      <c r="P209" s="6">
        <v>159</v>
      </c>
      <c r="Q209" s="6">
        <v>187</v>
      </c>
      <c r="R209" s="6">
        <v>23</v>
      </c>
      <c r="S209" s="6">
        <v>24</v>
      </c>
      <c r="T209" s="6">
        <v>19</v>
      </c>
      <c r="U209" s="6">
        <v>121</v>
      </c>
      <c r="V209" s="6">
        <v>85</v>
      </c>
      <c r="W209" s="6" t="s">
        <v>3546</v>
      </c>
      <c r="X209" s="6" t="s">
        <v>3945</v>
      </c>
      <c r="Y209" s="6" t="s">
        <v>2471</v>
      </c>
      <c r="Z209" s="6" t="s">
        <v>3058</v>
      </c>
      <c r="AA209" s="6">
        <v>26.477961000000001</v>
      </c>
      <c r="AB209" s="6">
        <v>10</v>
      </c>
      <c r="AC209" s="6">
        <v>421</v>
      </c>
      <c r="AG209"/>
    </row>
    <row r="210" spans="1:33">
      <c r="A210" s="6">
        <v>797</v>
      </c>
      <c r="B210" s="6">
        <v>10100030</v>
      </c>
      <c r="C210" s="6" t="s">
        <v>3946</v>
      </c>
      <c r="D210" s="6" t="s">
        <v>71</v>
      </c>
      <c r="E210" s="6" t="s">
        <v>71</v>
      </c>
      <c r="F210" s="6" t="s">
        <v>18</v>
      </c>
      <c r="G210" s="6">
        <v>916</v>
      </c>
      <c r="H210" s="6">
        <v>58</v>
      </c>
      <c r="I210" s="6">
        <v>124</v>
      </c>
      <c r="J210" s="6">
        <v>141</v>
      </c>
      <c r="K210" s="6">
        <v>593</v>
      </c>
      <c r="L210" s="6">
        <v>459</v>
      </c>
      <c r="M210" s="6">
        <v>34</v>
      </c>
      <c r="N210" s="6">
        <v>62</v>
      </c>
      <c r="O210" s="6">
        <v>68</v>
      </c>
      <c r="P210" s="6">
        <v>295</v>
      </c>
      <c r="Q210" s="6">
        <v>457</v>
      </c>
      <c r="R210" s="6">
        <v>24</v>
      </c>
      <c r="S210" s="6">
        <v>62</v>
      </c>
      <c r="T210" s="6">
        <v>73</v>
      </c>
      <c r="U210" s="6">
        <v>298</v>
      </c>
      <c r="V210" s="6">
        <v>200</v>
      </c>
      <c r="W210" s="6" t="s">
        <v>3546</v>
      </c>
      <c r="X210" s="6" t="s">
        <v>3947</v>
      </c>
      <c r="Y210" s="6" t="s">
        <v>2471</v>
      </c>
      <c r="Z210" s="6" t="s">
        <v>3058</v>
      </c>
      <c r="AA210" s="6">
        <v>129.84815699999999</v>
      </c>
      <c r="AB210" s="6">
        <v>10</v>
      </c>
      <c r="AC210" s="6">
        <v>916</v>
      </c>
      <c r="AG210"/>
    </row>
    <row r="211" spans="1:33">
      <c r="A211" s="6">
        <v>798</v>
      </c>
      <c r="B211" s="6">
        <v>10100130</v>
      </c>
      <c r="C211" s="6" t="s">
        <v>3948</v>
      </c>
      <c r="D211" s="6" t="s">
        <v>71</v>
      </c>
      <c r="E211" s="6" t="s">
        <v>71</v>
      </c>
      <c r="F211" s="6" t="s">
        <v>18</v>
      </c>
      <c r="G211" s="6">
        <v>299</v>
      </c>
      <c r="H211" s="6">
        <v>23</v>
      </c>
      <c r="I211" s="6">
        <v>42</v>
      </c>
      <c r="J211" s="6">
        <v>38</v>
      </c>
      <c r="K211" s="6">
        <v>196</v>
      </c>
      <c r="L211" s="6">
        <v>156</v>
      </c>
      <c r="M211" s="6">
        <v>9</v>
      </c>
      <c r="N211" s="6">
        <v>19</v>
      </c>
      <c r="O211" s="6">
        <v>25</v>
      </c>
      <c r="P211" s="6">
        <v>103</v>
      </c>
      <c r="Q211" s="6">
        <v>143</v>
      </c>
      <c r="R211" s="6">
        <v>14</v>
      </c>
      <c r="S211" s="6">
        <v>23</v>
      </c>
      <c r="T211" s="6">
        <v>13</v>
      </c>
      <c r="U211" s="6">
        <v>93</v>
      </c>
      <c r="V211" s="6">
        <v>75</v>
      </c>
      <c r="W211" s="6" t="s">
        <v>3546</v>
      </c>
      <c r="X211" s="6" t="s">
        <v>3949</v>
      </c>
      <c r="Y211" s="6" t="s">
        <v>2471</v>
      </c>
      <c r="Z211" s="6" t="s">
        <v>3058</v>
      </c>
      <c r="AA211" s="6">
        <v>93.600651999999997</v>
      </c>
      <c r="AB211" s="6">
        <v>10</v>
      </c>
      <c r="AC211" s="6">
        <v>299</v>
      </c>
      <c r="AG211"/>
    </row>
    <row r="212" spans="1:33">
      <c r="A212" s="6">
        <v>799</v>
      </c>
      <c r="B212" s="6">
        <v>10100180</v>
      </c>
      <c r="C212" s="6" t="s">
        <v>3950</v>
      </c>
      <c r="D212" s="6" t="s">
        <v>71</v>
      </c>
      <c r="E212" s="6" t="s">
        <v>71</v>
      </c>
      <c r="F212" s="6" t="s">
        <v>18</v>
      </c>
      <c r="G212" s="6">
        <v>225</v>
      </c>
      <c r="H212" s="6">
        <v>30</v>
      </c>
      <c r="I212" s="6">
        <v>25</v>
      </c>
      <c r="J212" s="6">
        <v>27</v>
      </c>
      <c r="K212" s="6">
        <v>143</v>
      </c>
      <c r="L212" s="6">
        <v>112</v>
      </c>
      <c r="M212" s="6">
        <v>12</v>
      </c>
      <c r="N212" s="6">
        <v>14</v>
      </c>
      <c r="O212" s="6">
        <v>14</v>
      </c>
      <c r="P212" s="6">
        <v>72</v>
      </c>
      <c r="Q212" s="6">
        <v>113</v>
      </c>
      <c r="R212" s="6">
        <v>18</v>
      </c>
      <c r="S212" s="6">
        <v>11</v>
      </c>
      <c r="T212" s="6">
        <v>13</v>
      </c>
      <c r="U212" s="6">
        <v>71</v>
      </c>
      <c r="V212" s="6">
        <v>48</v>
      </c>
      <c r="W212" s="6" t="s">
        <v>3546</v>
      </c>
      <c r="X212" s="6" t="s">
        <v>3951</v>
      </c>
      <c r="Y212" s="6" t="s">
        <v>1451</v>
      </c>
      <c r="Z212" s="6" t="s">
        <v>3058</v>
      </c>
      <c r="AA212" s="6">
        <v>56.460777</v>
      </c>
      <c r="AB212" s="6">
        <v>10</v>
      </c>
      <c r="AC212" s="6">
        <v>225</v>
      </c>
      <c r="AG212"/>
    </row>
    <row r="213" spans="1:33">
      <c r="A213" s="6">
        <v>800</v>
      </c>
      <c r="B213" s="6">
        <v>10100240</v>
      </c>
      <c r="C213" s="6" t="s">
        <v>3952</v>
      </c>
      <c r="D213" s="6" t="s">
        <v>71</v>
      </c>
      <c r="E213" s="6" t="s">
        <v>71</v>
      </c>
      <c r="F213" s="6" t="s">
        <v>18</v>
      </c>
      <c r="G213" s="6">
        <v>573</v>
      </c>
      <c r="H213" s="6">
        <v>33</v>
      </c>
      <c r="I213" s="6">
        <v>68</v>
      </c>
      <c r="J213" s="6">
        <v>98</v>
      </c>
      <c r="K213" s="6">
        <v>374</v>
      </c>
      <c r="L213" s="6">
        <v>298</v>
      </c>
      <c r="M213" s="6">
        <v>20</v>
      </c>
      <c r="N213" s="6">
        <v>36</v>
      </c>
      <c r="O213" s="6">
        <v>48</v>
      </c>
      <c r="P213" s="6">
        <v>194</v>
      </c>
      <c r="Q213" s="6">
        <v>275</v>
      </c>
      <c r="R213" s="6">
        <v>13</v>
      </c>
      <c r="S213" s="6">
        <v>32</v>
      </c>
      <c r="T213" s="6">
        <v>50</v>
      </c>
      <c r="U213" s="6">
        <v>180</v>
      </c>
      <c r="V213" s="6">
        <v>120</v>
      </c>
      <c r="W213" s="6" t="s">
        <v>3546</v>
      </c>
      <c r="X213" s="6" t="s">
        <v>3953</v>
      </c>
      <c r="Y213" s="6" t="s">
        <v>1451</v>
      </c>
      <c r="Z213" s="6" t="s">
        <v>3058</v>
      </c>
      <c r="AA213" s="6">
        <v>98.928376999999998</v>
      </c>
      <c r="AB213" s="6">
        <v>10</v>
      </c>
      <c r="AC213" s="6">
        <v>573</v>
      </c>
      <c r="AG213"/>
    </row>
    <row r="214" spans="1:33">
      <c r="A214" s="6">
        <v>801</v>
      </c>
      <c r="B214" s="6">
        <v>10100260</v>
      </c>
      <c r="C214" s="6" t="s">
        <v>3954</v>
      </c>
      <c r="D214" s="6" t="s">
        <v>71</v>
      </c>
      <c r="E214" s="6" t="s">
        <v>71</v>
      </c>
      <c r="F214" s="6" t="s">
        <v>18</v>
      </c>
      <c r="G214" s="6">
        <v>602</v>
      </c>
      <c r="H214" s="6">
        <v>56</v>
      </c>
      <c r="I214" s="6">
        <v>78</v>
      </c>
      <c r="J214" s="6">
        <v>85</v>
      </c>
      <c r="K214" s="6">
        <v>383</v>
      </c>
      <c r="L214" s="6">
        <v>296</v>
      </c>
      <c r="M214" s="6">
        <v>27</v>
      </c>
      <c r="N214" s="6">
        <v>40</v>
      </c>
      <c r="O214" s="6">
        <v>36</v>
      </c>
      <c r="P214" s="6">
        <v>193</v>
      </c>
      <c r="Q214" s="6">
        <v>306</v>
      </c>
      <c r="R214" s="6">
        <v>29</v>
      </c>
      <c r="S214" s="6">
        <v>38</v>
      </c>
      <c r="T214" s="6">
        <v>49</v>
      </c>
      <c r="U214" s="6">
        <v>190</v>
      </c>
      <c r="V214" s="6">
        <v>136</v>
      </c>
      <c r="W214" s="6" t="s">
        <v>3546</v>
      </c>
      <c r="X214" s="6" t="s">
        <v>3955</v>
      </c>
      <c r="Y214" s="6" t="s">
        <v>1451</v>
      </c>
      <c r="Z214" s="6" t="s">
        <v>3058</v>
      </c>
      <c r="AA214" s="6">
        <v>160.46191999999999</v>
      </c>
      <c r="AB214" s="6">
        <v>10</v>
      </c>
      <c r="AC214" s="6">
        <v>602</v>
      </c>
      <c r="AG214"/>
    </row>
    <row r="215" spans="1:33">
      <c r="A215" s="6">
        <v>802</v>
      </c>
      <c r="B215" s="6">
        <v>10100250</v>
      </c>
      <c r="C215" s="6" t="s">
        <v>3956</v>
      </c>
      <c r="D215" s="6" t="s">
        <v>71</v>
      </c>
      <c r="E215" s="6" t="s">
        <v>71</v>
      </c>
      <c r="F215" s="6" t="s">
        <v>18</v>
      </c>
      <c r="G215" s="6">
        <v>401</v>
      </c>
      <c r="H215" s="6">
        <v>27</v>
      </c>
      <c r="I215" s="6">
        <v>40</v>
      </c>
      <c r="J215" s="6">
        <v>60</v>
      </c>
      <c r="K215" s="6">
        <v>274</v>
      </c>
      <c r="L215" s="6">
        <v>207</v>
      </c>
      <c r="M215" s="6">
        <v>18</v>
      </c>
      <c r="N215" s="6">
        <v>22</v>
      </c>
      <c r="O215" s="6">
        <v>33</v>
      </c>
      <c r="P215" s="6">
        <v>134</v>
      </c>
      <c r="Q215" s="6">
        <v>194</v>
      </c>
      <c r="R215" s="6">
        <v>9</v>
      </c>
      <c r="S215" s="6">
        <v>18</v>
      </c>
      <c r="T215" s="6">
        <v>27</v>
      </c>
      <c r="U215" s="6">
        <v>140</v>
      </c>
      <c r="V215" s="6">
        <v>92</v>
      </c>
      <c r="W215" s="6" t="s">
        <v>3546</v>
      </c>
      <c r="X215" s="6" t="s">
        <v>3957</v>
      </c>
      <c r="Y215" s="6" t="s">
        <v>1451</v>
      </c>
      <c r="Z215" s="6" t="s">
        <v>3058</v>
      </c>
      <c r="AA215" s="6">
        <v>163.75411800000001</v>
      </c>
      <c r="AB215" s="6">
        <v>10</v>
      </c>
      <c r="AC215" s="6">
        <v>401</v>
      </c>
      <c r="AG215"/>
    </row>
    <row r="216" spans="1:33">
      <c r="A216" s="6">
        <v>803</v>
      </c>
      <c r="B216" s="6">
        <v>10100580</v>
      </c>
      <c r="C216" s="6" t="s">
        <v>3958</v>
      </c>
      <c r="D216" s="6" t="s">
        <v>71</v>
      </c>
      <c r="E216" s="6" t="s">
        <v>71</v>
      </c>
      <c r="F216" s="6" t="s">
        <v>18</v>
      </c>
      <c r="G216" s="6">
        <v>501</v>
      </c>
      <c r="H216" s="6">
        <v>44</v>
      </c>
      <c r="I216" s="6">
        <v>43</v>
      </c>
      <c r="J216" s="6">
        <v>67</v>
      </c>
      <c r="K216" s="6">
        <v>347</v>
      </c>
      <c r="L216" s="6">
        <v>254</v>
      </c>
      <c r="M216" s="6">
        <v>25</v>
      </c>
      <c r="N216" s="6">
        <v>24</v>
      </c>
      <c r="O216" s="6">
        <v>28</v>
      </c>
      <c r="P216" s="6">
        <v>177</v>
      </c>
      <c r="Q216" s="6">
        <v>247</v>
      </c>
      <c r="R216" s="6">
        <v>19</v>
      </c>
      <c r="S216" s="6">
        <v>19</v>
      </c>
      <c r="T216" s="6">
        <v>39</v>
      </c>
      <c r="U216" s="6">
        <v>170</v>
      </c>
      <c r="V216" s="6">
        <v>115</v>
      </c>
      <c r="W216" s="6" t="s">
        <v>3546</v>
      </c>
      <c r="X216" s="6" t="s">
        <v>3959</v>
      </c>
      <c r="Y216" s="6" t="s">
        <v>1451</v>
      </c>
      <c r="Z216" s="6" t="s">
        <v>3058</v>
      </c>
      <c r="AA216" s="6">
        <v>270.06224300000002</v>
      </c>
      <c r="AB216" s="6">
        <v>10</v>
      </c>
      <c r="AC216" s="6">
        <v>501</v>
      </c>
      <c r="AG216"/>
    </row>
    <row r="217" spans="1:33">
      <c r="A217" s="6">
        <v>804</v>
      </c>
      <c r="B217" s="6">
        <v>10100300</v>
      </c>
      <c r="C217" s="6" t="s">
        <v>3960</v>
      </c>
      <c r="D217" s="6" t="s">
        <v>71</v>
      </c>
      <c r="E217" s="6" t="s">
        <v>71</v>
      </c>
      <c r="F217" s="6" t="s">
        <v>18</v>
      </c>
      <c r="G217" s="6">
        <v>476</v>
      </c>
      <c r="H217" s="6">
        <v>47</v>
      </c>
      <c r="I217" s="6">
        <v>67</v>
      </c>
      <c r="J217" s="6">
        <v>62</v>
      </c>
      <c r="K217" s="6">
        <v>300</v>
      </c>
      <c r="L217" s="6">
        <v>256</v>
      </c>
      <c r="M217" s="6">
        <v>28</v>
      </c>
      <c r="N217" s="6">
        <v>31</v>
      </c>
      <c r="O217" s="6">
        <v>38</v>
      </c>
      <c r="P217" s="6">
        <v>159</v>
      </c>
      <c r="Q217" s="6">
        <v>220</v>
      </c>
      <c r="R217" s="6">
        <v>19</v>
      </c>
      <c r="S217" s="6">
        <v>36</v>
      </c>
      <c r="T217" s="6">
        <v>24</v>
      </c>
      <c r="U217" s="6">
        <v>141</v>
      </c>
      <c r="V217" s="6">
        <v>99</v>
      </c>
      <c r="W217" s="6" t="s">
        <v>3546</v>
      </c>
      <c r="X217" s="6" t="s">
        <v>3961</v>
      </c>
      <c r="Y217" s="6" t="s">
        <v>1451</v>
      </c>
      <c r="Z217" s="6" t="s">
        <v>3058</v>
      </c>
      <c r="AA217" s="6">
        <v>197.02641399999999</v>
      </c>
      <c r="AB217" s="6">
        <v>10</v>
      </c>
      <c r="AC217" s="6">
        <v>476</v>
      </c>
      <c r="AG217"/>
    </row>
    <row r="218" spans="1:33">
      <c r="A218" s="6">
        <v>805</v>
      </c>
      <c r="B218" s="6">
        <v>10100290</v>
      </c>
      <c r="C218" s="6" t="s">
        <v>3962</v>
      </c>
      <c r="D218" s="6" t="s">
        <v>71</v>
      </c>
      <c r="E218" s="6" t="s">
        <v>71</v>
      </c>
      <c r="F218" s="6" t="s">
        <v>18</v>
      </c>
      <c r="G218" s="6">
        <v>1139</v>
      </c>
      <c r="H218" s="6">
        <v>103</v>
      </c>
      <c r="I218" s="6">
        <v>138</v>
      </c>
      <c r="J218" s="6">
        <v>149</v>
      </c>
      <c r="K218" s="6">
        <v>749</v>
      </c>
      <c r="L218" s="6">
        <v>575</v>
      </c>
      <c r="M218" s="6">
        <v>38</v>
      </c>
      <c r="N218" s="6">
        <v>90</v>
      </c>
      <c r="O218" s="6">
        <v>68</v>
      </c>
      <c r="P218" s="6">
        <v>379</v>
      </c>
      <c r="Q218" s="6">
        <v>564</v>
      </c>
      <c r="R218" s="6">
        <v>65</v>
      </c>
      <c r="S218" s="6">
        <v>48</v>
      </c>
      <c r="T218" s="6">
        <v>81</v>
      </c>
      <c r="U218" s="6">
        <v>370</v>
      </c>
      <c r="V218" s="6">
        <v>256</v>
      </c>
      <c r="W218" s="6" t="s">
        <v>3546</v>
      </c>
      <c r="X218" s="6" t="s">
        <v>3963</v>
      </c>
      <c r="Y218" s="6" t="s">
        <v>1451</v>
      </c>
      <c r="Z218" s="6" t="s">
        <v>3058</v>
      </c>
      <c r="AA218" s="6">
        <v>338.56896399999999</v>
      </c>
      <c r="AB218" s="6">
        <v>10</v>
      </c>
      <c r="AC218" s="6">
        <v>1139</v>
      </c>
      <c r="AG218"/>
    </row>
    <row r="219" spans="1:33">
      <c r="A219" s="6">
        <v>806</v>
      </c>
      <c r="B219" s="6">
        <v>10100320</v>
      </c>
      <c r="C219" s="6" t="s">
        <v>3964</v>
      </c>
      <c r="D219" s="6" t="s">
        <v>71</v>
      </c>
      <c r="E219" s="6" t="s">
        <v>71</v>
      </c>
      <c r="F219" s="6" t="s">
        <v>18</v>
      </c>
      <c r="G219" s="6">
        <v>153</v>
      </c>
      <c r="H219" s="6">
        <v>19</v>
      </c>
      <c r="I219" s="6">
        <v>14</v>
      </c>
      <c r="J219" s="6">
        <v>21</v>
      </c>
      <c r="K219" s="6">
        <v>99</v>
      </c>
      <c r="L219" s="6">
        <v>87</v>
      </c>
      <c r="M219" s="6">
        <v>12</v>
      </c>
      <c r="N219" s="6">
        <v>10</v>
      </c>
      <c r="O219" s="6">
        <v>13</v>
      </c>
      <c r="P219" s="6">
        <v>52</v>
      </c>
      <c r="Q219" s="6">
        <v>66</v>
      </c>
      <c r="R219" s="6">
        <v>7</v>
      </c>
      <c r="S219" s="6">
        <v>4</v>
      </c>
      <c r="T219" s="6">
        <v>8</v>
      </c>
      <c r="U219" s="6">
        <v>47</v>
      </c>
      <c r="V219" s="6">
        <v>32</v>
      </c>
      <c r="W219" s="6" t="s">
        <v>3546</v>
      </c>
      <c r="X219" s="6" t="s">
        <v>3965</v>
      </c>
      <c r="Y219" s="6" t="s">
        <v>1451</v>
      </c>
      <c r="Z219" s="6" t="s">
        <v>3058</v>
      </c>
      <c r="AA219" s="6">
        <v>15.768869</v>
      </c>
      <c r="AB219" s="6">
        <v>10</v>
      </c>
      <c r="AC219" s="6">
        <v>153</v>
      </c>
      <c r="AG219"/>
    </row>
    <row r="220" spans="1:33">
      <c r="A220" s="6">
        <v>807</v>
      </c>
      <c r="B220" s="6">
        <v>10100330</v>
      </c>
      <c r="C220" s="6" t="s">
        <v>3966</v>
      </c>
      <c r="D220" s="6" t="s">
        <v>71</v>
      </c>
      <c r="E220" s="6" t="s">
        <v>71</v>
      </c>
      <c r="F220" s="6" t="s">
        <v>18</v>
      </c>
      <c r="G220" s="6">
        <v>304</v>
      </c>
      <c r="H220" s="6">
        <v>39</v>
      </c>
      <c r="I220" s="6">
        <v>46</v>
      </c>
      <c r="J220" s="6">
        <v>43</v>
      </c>
      <c r="K220" s="6">
        <v>176</v>
      </c>
      <c r="L220" s="6">
        <v>156</v>
      </c>
      <c r="M220" s="6">
        <v>18</v>
      </c>
      <c r="N220" s="6">
        <v>22</v>
      </c>
      <c r="O220" s="6">
        <v>21</v>
      </c>
      <c r="P220" s="6">
        <v>95</v>
      </c>
      <c r="Q220" s="6">
        <v>148</v>
      </c>
      <c r="R220" s="6">
        <v>21</v>
      </c>
      <c r="S220" s="6">
        <v>24</v>
      </c>
      <c r="T220" s="6">
        <v>22</v>
      </c>
      <c r="U220" s="6">
        <v>81</v>
      </c>
      <c r="V220" s="6">
        <v>60</v>
      </c>
      <c r="W220" s="6" t="s">
        <v>3546</v>
      </c>
      <c r="X220" s="6" t="s">
        <v>3967</v>
      </c>
      <c r="Y220" s="6" t="s">
        <v>1451</v>
      </c>
      <c r="Z220" s="6" t="s">
        <v>3058</v>
      </c>
      <c r="AA220" s="6">
        <v>73.283651000000006</v>
      </c>
      <c r="AB220" s="6">
        <v>10</v>
      </c>
      <c r="AC220" s="6">
        <v>304</v>
      </c>
      <c r="AG220"/>
    </row>
    <row r="221" spans="1:33">
      <c r="A221" s="6">
        <v>808</v>
      </c>
      <c r="B221" s="6">
        <v>10100400</v>
      </c>
      <c r="C221" s="6" t="s">
        <v>3968</v>
      </c>
      <c r="D221" s="6" t="s">
        <v>71</v>
      </c>
      <c r="E221" s="6" t="s">
        <v>71</v>
      </c>
      <c r="F221" s="6" t="s">
        <v>18</v>
      </c>
      <c r="G221" s="6">
        <v>439</v>
      </c>
      <c r="H221" s="6">
        <v>36</v>
      </c>
      <c r="I221" s="6">
        <v>60</v>
      </c>
      <c r="J221" s="6">
        <v>64</v>
      </c>
      <c r="K221" s="6">
        <v>279</v>
      </c>
      <c r="L221" s="6">
        <v>233</v>
      </c>
      <c r="M221" s="6">
        <v>21</v>
      </c>
      <c r="N221" s="6">
        <v>31</v>
      </c>
      <c r="O221" s="6">
        <v>37</v>
      </c>
      <c r="P221" s="6">
        <v>144</v>
      </c>
      <c r="Q221" s="6">
        <v>206</v>
      </c>
      <c r="R221" s="6">
        <v>15</v>
      </c>
      <c r="S221" s="6">
        <v>29</v>
      </c>
      <c r="T221" s="6">
        <v>27</v>
      </c>
      <c r="U221" s="6">
        <v>135</v>
      </c>
      <c r="V221" s="6">
        <v>90</v>
      </c>
      <c r="W221" s="6" t="s">
        <v>3546</v>
      </c>
      <c r="X221" s="6" t="s">
        <v>3969</v>
      </c>
      <c r="Y221" s="6" t="s">
        <v>1451</v>
      </c>
      <c r="Z221" s="6" t="s">
        <v>3058</v>
      </c>
      <c r="AA221" s="6">
        <v>201.55073300000001</v>
      </c>
      <c r="AB221" s="6">
        <v>10</v>
      </c>
      <c r="AC221" s="6">
        <v>439</v>
      </c>
      <c r="AG221"/>
    </row>
    <row r="222" spans="1:33">
      <c r="A222" s="6">
        <v>809</v>
      </c>
      <c r="B222" s="6">
        <v>10100340</v>
      </c>
      <c r="C222" s="6" t="s">
        <v>3970</v>
      </c>
      <c r="D222" s="6" t="s">
        <v>71</v>
      </c>
      <c r="E222" s="6" t="s">
        <v>71</v>
      </c>
      <c r="F222" s="6" t="s">
        <v>18</v>
      </c>
      <c r="G222" s="6">
        <v>302</v>
      </c>
      <c r="H222" s="6">
        <v>39</v>
      </c>
      <c r="I222" s="6">
        <v>36</v>
      </c>
      <c r="J222" s="6">
        <v>36</v>
      </c>
      <c r="K222" s="6">
        <v>191</v>
      </c>
      <c r="L222" s="6">
        <v>155</v>
      </c>
      <c r="M222" s="6">
        <v>20</v>
      </c>
      <c r="N222" s="6">
        <v>14</v>
      </c>
      <c r="O222" s="6">
        <v>19</v>
      </c>
      <c r="P222" s="6">
        <v>102</v>
      </c>
      <c r="Q222" s="6">
        <v>147</v>
      </c>
      <c r="R222" s="6">
        <v>19</v>
      </c>
      <c r="S222" s="6">
        <v>22</v>
      </c>
      <c r="T222" s="6">
        <v>17</v>
      </c>
      <c r="U222" s="6">
        <v>89</v>
      </c>
      <c r="V222" s="6">
        <v>59</v>
      </c>
      <c r="W222" s="6" t="s">
        <v>3546</v>
      </c>
      <c r="X222" s="6" t="s">
        <v>3971</v>
      </c>
      <c r="Y222" s="6" t="s">
        <v>1451</v>
      </c>
      <c r="Z222" s="6" t="s">
        <v>3058</v>
      </c>
      <c r="AA222" s="6">
        <v>83.291454999999999</v>
      </c>
      <c r="AB222" s="6">
        <v>10</v>
      </c>
      <c r="AC222" s="6">
        <v>302</v>
      </c>
      <c r="AG222"/>
    </row>
    <row r="223" spans="1:33">
      <c r="A223" s="6">
        <v>810</v>
      </c>
      <c r="B223" s="6">
        <v>10100350</v>
      </c>
      <c r="C223" s="6" t="s">
        <v>3972</v>
      </c>
      <c r="D223" s="6" t="s">
        <v>71</v>
      </c>
      <c r="E223" s="6" t="s">
        <v>71</v>
      </c>
      <c r="F223" s="6" t="s">
        <v>18</v>
      </c>
      <c r="G223" s="6">
        <v>310</v>
      </c>
      <c r="H223" s="6">
        <v>24</v>
      </c>
      <c r="I223" s="6">
        <v>32</v>
      </c>
      <c r="J223" s="6">
        <v>35</v>
      </c>
      <c r="K223" s="6">
        <v>219</v>
      </c>
      <c r="L223" s="6">
        <v>162</v>
      </c>
      <c r="M223" s="6">
        <v>14</v>
      </c>
      <c r="N223" s="6">
        <v>18</v>
      </c>
      <c r="O223" s="6">
        <v>17</v>
      </c>
      <c r="P223" s="6">
        <v>113</v>
      </c>
      <c r="Q223" s="6">
        <v>148</v>
      </c>
      <c r="R223" s="6">
        <v>10</v>
      </c>
      <c r="S223" s="6">
        <v>14</v>
      </c>
      <c r="T223" s="6">
        <v>18</v>
      </c>
      <c r="U223" s="6">
        <v>106</v>
      </c>
      <c r="V223" s="6">
        <v>67</v>
      </c>
      <c r="W223" s="6" t="s">
        <v>3546</v>
      </c>
      <c r="X223" s="6" t="s">
        <v>3973</v>
      </c>
      <c r="Y223" s="6" t="s">
        <v>1451</v>
      </c>
      <c r="Z223" s="6" t="s">
        <v>3058</v>
      </c>
      <c r="AA223" s="6">
        <v>120.18299</v>
      </c>
      <c r="AB223" s="6">
        <v>10</v>
      </c>
      <c r="AC223" s="6">
        <v>310</v>
      </c>
      <c r="AG223"/>
    </row>
    <row r="224" spans="1:33">
      <c r="A224" s="6">
        <v>811</v>
      </c>
      <c r="B224" s="6">
        <v>10100380</v>
      </c>
      <c r="C224" s="6" t="s">
        <v>3974</v>
      </c>
      <c r="D224" s="6" t="s">
        <v>71</v>
      </c>
      <c r="E224" s="6" t="s">
        <v>71</v>
      </c>
      <c r="F224" s="6" t="s">
        <v>18</v>
      </c>
      <c r="G224" s="6">
        <v>476</v>
      </c>
      <c r="H224" s="6">
        <v>29</v>
      </c>
      <c r="I224" s="6">
        <v>46</v>
      </c>
      <c r="J224" s="6">
        <v>76</v>
      </c>
      <c r="K224" s="6">
        <v>325</v>
      </c>
      <c r="L224" s="6">
        <v>267</v>
      </c>
      <c r="M224" s="6">
        <v>17</v>
      </c>
      <c r="N224" s="6">
        <v>23</v>
      </c>
      <c r="O224" s="6">
        <v>47</v>
      </c>
      <c r="P224" s="6">
        <v>180</v>
      </c>
      <c r="Q224" s="6">
        <v>209</v>
      </c>
      <c r="R224" s="6">
        <v>12</v>
      </c>
      <c r="S224" s="6">
        <v>23</v>
      </c>
      <c r="T224" s="6">
        <v>29</v>
      </c>
      <c r="U224" s="6">
        <v>145</v>
      </c>
      <c r="V224" s="6">
        <v>108</v>
      </c>
      <c r="W224" s="6" t="s">
        <v>3546</v>
      </c>
      <c r="X224" s="6" t="s">
        <v>3975</v>
      </c>
      <c r="Y224" s="6" t="s">
        <v>1451</v>
      </c>
      <c r="Z224" s="6" t="s">
        <v>3058</v>
      </c>
      <c r="AA224" s="6">
        <v>117.151196</v>
      </c>
      <c r="AB224" s="6">
        <v>10</v>
      </c>
      <c r="AC224" s="6">
        <v>476</v>
      </c>
      <c r="AG224"/>
    </row>
    <row r="225" spans="1:33">
      <c r="A225" s="6">
        <v>812</v>
      </c>
      <c r="B225" s="6">
        <v>10100460</v>
      </c>
      <c r="C225" s="6" t="s">
        <v>3976</v>
      </c>
      <c r="D225" s="6" t="s">
        <v>71</v>
      </c>
      <c r="E225" s="6" t="s">
        <v>71</v>
      </c>
      <c r="F225" s="6" t="s">
        <v>18</v>
      </c>
      <c r="G225" s="6">
        <v>540</v>
      </c>
      <c r="H225" s="6">
        <v>37</v>
      </c>
      <c r="I225" s="6">
        <v>65</v>
      </c>
      <c r="J225" s="6">
        <v>81</v>
      </c>
      <c r="K225" s="6">
        <v>357</v>
      </c>
      <c r="L225" s="6">
        <v>265</v>
      </c>
      <c r="M225" s="6">
        <v>24</v>
      </c>
      <c r="N225" s="6">
        <v>28</v>
      </c>
      <c r="O225" s="6">
        <v>32</v>
      </c>
      <c r="P225" s="6">
        <v>181</v>
      </c>
      <c r="Q225" s="6">
        <v>275</v>
      </c>
      <c r="R225" s="6">
        <v>13</v>
      </c>
      <c r="S225" s="6">
        <v>37</v>
      </c>
      <c r="T225" s="6">
        <v>49</v>
      </c>
      <c r="U225" s="6">
        <v>176</v>
      </c>
      <c r="V225" s="6">
        <v>122</v>
      </c>
      <c r="W225" s="6" t="s">
        <v>3546</v>
      </c>
      <c r="X225" s="6" t="s">
        <v>3977</v>
      </c>
      <c r="Y225" s="6" t="s">
        <v>1451</v>
      </c>
      <c r="Z225" s="6" t="s">
        <v>3058</v>
      </c>
      <c r="AA225" s="6">
        <v>282.30836499999998</v>
      </c>
      <c r="AB225" s="6">
        <v>10</v>
      </c>
      <c r="AC225" s="6">
        <v>540</v>
      </c>
      <c r="AG225"/>
    </row>
    <row r="226" spans="1:33">
      <c r="A226" s="6">
        <v>813</v>
      </c>
      <c r="B226" s="6">
        <v>10100390</v>
      </c>
      <c r="C226" s="6" t="s">
        <v>3978</v>
      </c>
      <c r="D226" s="6" t="s">
        <v>71</v>
      </c>
      <c r="E226" s="6" t="s">
        <v>71</v>
      </c>
      <c r="F226" s="6" t="s">
        <v>18</v>
      </c>
      <c r="G226" s="6">
        <v>153</v>
      </c>
      <c r="H226" s="6">
        <v>11</v>
      </c>
      <c r="I226" s="6">
        <v>21</v>
      </c>
      <c r="J226" s="6">
        <v>22</v>
      </c>
      <c r="K226" s="6">
        <v>99</v>
      </c>
      <c r="L226" s="6">
        <v>84</v>
      </c>
      <c r="M226" s="6">
        <v>6</v>
      </c>
      <c r="N226" s="6">
        <v>10</v>
      </c>
      <c r="O226" s="6">
        <v>14</v>
      </c>
      <c r="P226" s="6">
        <v>54</v>
      </c>
      <c r="Q226" s="6">
        <v>69</v>
      </c>
      <c r="R226" s="6">
        <v>5</v>
      </c>
      <c r="S226" s="6">
        <v>11</v>
      </c>
      <c r="T226" s="6">
        <v>8</v>
      </c>
      <c r="U226" s="6">
        <v>45</v>
      </c>
      <c r="V226" s="6">
        <v>37</v>
      </c>
      <c r="W226" s="6" t="s">
        <v>3546</v>
      </c>
      <c r="X226" s="6" t="s">
        <v>3979</v>
      </c>
      <c r="Y226" s="6" t="s">
        <v>1451</v>
      </c>
      <c r="Z226" s="6" t="s">
        <v>3058</v>
      </c>
      <c r="AA226" s="6">
        <v>56.695445999999997</v>
      </c>
      <c r="AB226" s="6">
        <v>10</v>
      </c>
      <c r="AC226" s="6">
        <v>153</v>
      </c>
      <c r="AG226"/>
    </row>
    <row r="227" spans="1:33">
      <c r="A227" s="6">
        <v>814</v>
      </c>
      <c r="B227" s="6">
        <v>10100410</v>
      </c>
      <c r="C227" s="6" t="s">
        <v>3980</v>
      </c>
      <c r="D227" s="6" t="s">
        <v>71</v>
      </c>
      <c r="E227" s="6" t="s">
        <v>71</v>
      </c>
      <c r="F227" s="6" t="s">
        <v>18</v>
      </c>
      <c r="G227" s="6">
        <v>382</v>
      </c>
      <c r="H227" s="6">
        <v>28</v>
      </c>
      <c r="I227" s="6">
        <v>58</v>
      </c>
      <c r="J227" s="6">
        <v>46</v>
      </c>
      <c r="K227" s="6">
        <v>250</v>
      </c>
      <c r="L227" s="6">
        <v>200</v>
      </c>
      <c r="M227" s="6">
        <v>15</v>
      </c>
      <c r="N227" s="6">
        <v>29</v>
      </c>
      <c r="O227" s="6">
        <v>24</v>
      </c>
      <c r="P227" s="6">
        <v>132</v>
      </c>
      <c r="Q227" s="6">
        <v>182</v>
      </c>
      <c r="R227" s="6">
        <v>13</v>
      </c>
      <c r="S227" s="6">
        <v>29</v>
      </c>
      <c r="T227" s="6">
        <v>22</v>
      </c>
      <c r="U227" s="6">
        <v>118</v>
      </c>
      <c r="V227" s="6">
        <v>81</v>
      </c>
      <c r="W227" s="6" t="s">
        <v>3546</v>
      </c>
      <c r="X227" s="6" t="s">
        <v>3981</v>
      </c>
      <c r="Y227" s="6" t="s">
        <v>1451</v>
      </c>
      <c r="Z227" s="6" t="s">
        <v>3058</v>
      </c>
      <c r="AA227" s="6">
        <v>42.715440000000001</v>
      </c>
      <c r="AB227" s="6">
        <v>10</v>
      </c>
      <c r="AC227" s="6">
        <v>382</v>
      </c>
      <c r="AG227"/>
    </row>
    <row r="228" spans="1:33">
      <c r="A228" s="6">
        <v>815</v>
      </c>
      <c r="B228" s="6">
        <v>10100470</v>
      </c>
      <c r="C228" s="6" t="s">
        <v>3982</v>
      </c>
      <c r="D228" s="6" t="s">
        <v>71</v>
      </c>
      <c r="E228" s="6" t="s">
        <v>71</v>
      </c>
      <c r="F228" s="6" t="s">
        <v>18</v>
      </c>
      <c r="G228" s="6">
        <v>718</v>
      </c>
      <c r="H228" s="6">
        <v>74</v>
      </c>
      <c r="I228" s="6">
        <v>106</v>
      </c>
      <c r="J228" s="6">
        <v>105</v>
      </c>
      <c r="K228" s="6">
        <v>433</v>
      </c>
      <c r="L228" s="6">
        <v>376</v>
      </c>
      <c r="M228" s="6">
        <v>41</v>
      </c>
      <c r="N228" s="6">
        <v>57</v>
      </c>
      <c r="O228" s="6">
        <v>59</v>
      </c>
      <c r="P228" s="6">
        <v>219</v>
      </c>
      <c r="Q228" s="6">
        <v>342</v>
      </c>
      <c r="R228" s="6">
        <v>33</v>
      </c>
      <c r="S228" s="6">
        <v>49</v>
      </c>
      <c r="T228" s="6">
        <v>46</v>
      </c>
      <c r="U228" s="6">
        <v>214</v>
      </c>
      <c r="V228" s="6">
        <v>158</v>
      </c>
      <c r="W228" s="6" t="s">
        <v>3546</v>
      </c>
      <c r="X228" s="6" t="s">
        <v>3983</v>
      </c>
      <c r="Y228" s="6" t="s">
        <v>1451</v>
      </c>
      <c r="Z228" s="6" t="s">
        <v>3058</v>
      </c>
      <c r="AA228" s="6">
        <v>191.48535699999999</v>
      </c>
      <c r="AB228" s="6">
        <v>10</v>
      </c>
      <c r="AC228" s="6">
        <v>718</v>
      </c>
      <c r="AG228"/>
    </row>
    <row r="229" spans="1:33">
      <c r="A229" s="6">
        <v>816</v>
      </c>
      <c r="B229" s="6">
        <v>10100440</v>
      </c>
      <c r="C229" s="6" t="s">
        <v>3984</v>
      </c>
      <c r="D229" s="6" t="s">
        <v>71</v>
      </c>
      <c r="E229" s="6" t="s">
        <v>71</v>
      </c>
      <c r="F229" s="6" t="s">
        <v>18</v>
      </c>
      <c r="G229" s="6">
        <v>121</v>
      </c>
      <c r="H229" s="6">
        <v>12</v>
      </c>
      <c r="I229" s="6">
        <v>17</v>
      </c>
      <c r="J229" s="6">
        <v>16</v>
      </c>
      <c r="K229" s="6">
        <v>76</v>
      </c>
      <c r="L229" s="6">
        <v>67</v>
      </c>
      <c r="M229" s="6">
        <v>6</v>
      </c>
      <c r="N229" s="6">
        <v>12</v>
      </c>
      <c r="O229" s="6">
        <v>10</v>
      </c>
      <c r="P229" s="6">
        <v>39</v>
      </c>
      <c r="Q229" s="6">
        <v>54</v>
      </c>
      <c r="R229" s="6">
        <v>6</v>
      </c>
      <c r="S229" s="6">
        <v>5</v>
      </c>
      <c r="T229" s="6">
        <v>6</v>
      </c>
      <c r="U229" s="6">
        <v>37</v>
      </c>
      <c r="V229" s="6">
        <v>22</v>
      </c>
      <c r="W229" s="6" t="s">
        <v>3546</v>
      </c>
      <c r="X229" s="6" t="s">
        <v>3985</v>
      </c>
      <c r="Y229" s="6" t="s">
        <v>1451</v>
      </c>
      <c r="Z229" s="6" t="s">
        <v>3058</v>
      </c>
      <c r="AA229" s="6">
        <v>54.117919999999998</v>
      </c>
      <c r="AB229" s="6">
        <v>10</v>
      </c>
      <c r="AC229" s="6">
        <v>121</v>
      </c>
      <c r="AG229"/>
    </row>
    <row r="230" spans="1:33">
      <c r="A230" s="6">
        <v>817</v>
      </c>
      <c r="B230" s="6">
        <v>10100450</v>
      </c>
      <c r="C230" s="6" t="s">
        <v>3986</v>
      </c>
      <c r="D230" s="6" t="s">
        <v>71</v>
      </c>
      <c r="E230" s="6" t="s">
        <v>71</v>
      </c>
      <c r="F230" s="6" t="s">
        <v>18</v>
      </c>
      <c r="G230" s="6">
        <v>328</v>
      </c>
      <c r="H230" s="6">
        <v>32</v>
      </c>
      <c r="I230" s="6">
        <v>38</v>
      </c>
      <c r="J230" s="6">
        <v>53</v>
      </c>
      <c r="K230" s="6">
        <v>205</v>
      </c>
      <c r="L230" s="6">
        <v>182</v>
      </c>
      <c r="M230" s="6">
        <v>15</v>
      </c>
      <c r="N230" s="6">
        <v>22</v>
      </c>
      <c r="O230" s="6">
        <v>39</v>
      </c>
      <c r="P230" s="6">
        <v>106</v>
      </c>
      <c r="Q230" s="6">
        <v>146</v>
      </c>
      <c r="R230" s="6">
        <v>17</v>
      </c>
      <c r="S230" s="6">
        <v>16</v>
      </c>
      <c r="T230" s="6">
        <v>14</v>
      </c>
      <c r="U230" s="6">
        <v>99</v>
      </c>
      <c r="V230" s="6">
        <v>70</v>
      </c>
      <c r="W230" s="6" t="s">
        <v>3546</v>
      </c>
      <c r="X230" s="6" t="s">
        <v>3987</v>
      </c>
      <c r="Y230" s="6" t="s">
        <v>1451</v>
      </c>
      <c r="Z230" s="6" t="s">
        <v>3058</v>
      </c>
      <c r="AA230" s="6">
        <v>89.623061000000007</v>
      </c>
      <c r="AB230" s="6">
        <v>10</v>
      </c>
      <c r="AC230" s="6">
        <v>328</v>
      </c>
      <c r="AG230"/>
    </row>
    <row r="231" spans="1:33">
      <c r="A231" s="6">
        <v>818</v>
      </c>
      <c r="B231" s="6">
        <v>10100550</v>
      </c>
      <c r="C231" s="6" t="s">
        <v>3988</v>
      </c>
      <c r="D231" s="6" t="s">
        <v>71</v>
      </c>
      <c r="E231" s="6" t="s">
        <v>71</v>
      </c>
      <c r="F231" s="6" t="s">
        <v>18</v>
      </c>
      <c r="G231" s="6">
        <v>169</v>
      </c>
      <c r="H231" s="6">
        <v>5</v>
      </c>
      <c r="I231" s="6">
        <v>22</v>
      </c>
      <c r="J231" s="6">
        <v>29</v>
      </c>
      <c r="K231" s="6">
        <v>113</v>
      </c>
      <c r="L231" s="6">
        <v>81</v>
      </c>
      <c r="M231" s="6">
        <v>0</v>
      </c>
      <c r="N231" s="6">
        <v>11</v>
      </c>
      <c r="O231" s="6">
        <v>14</v>
      </c>
      <c r="P231" s="6">
        <v>56</v>
      </c>
      <c r="Q231" s="6">
        <v>88</v>
      </c>
      <c r="R231" s="6">
        <v>5</v>
      </c>
      <c r="S231" s="6">
        <v>11</v>
      </c>
      <c r="T231" s="6">
        <v>15</v>
      </c>
      <c r="U231" s="6">
        <v>57</v>
      </c>
      <c r="V231" s="6">
        <v>36</v>
      </c>
      <c r="W231" s="6" t="s">
        <v>3546</v>
      </c>
      <c r="X231" s="6" t="s">
        <v>3989</v>
      </c>
      <c r="Y231" s="6" t="s">
        <v>1451</v>
      </c>
      <c r="Z231" s="6" t="s">
        <v>3058</v>
      </c>
      <c r="AA231" s="6">
        <v>58.679631999999998</v>
      </c>
      <c r="AB231" s="6">
        <v>10</v>
      </c>
      <c r="AC231" s="6">
        <v>169</v>
      </c>
      <c r="AG231"/>
    </row>
    <row r="232" spans="1:33">
      <c r="A232" s="6">
        <v>819</v>
      </c>
      <c r="B232" s="6">
        <v>10100540</v>
      </c>
      <c r="C232" s="6" t="s">
        <v>3990</v>
      </c>
      <c r="D232" s="6" t="s">
        <v>71</v>
      </c>
      <c r="E232" s="6" t="s">
        <v>71</v>
      </c>
      <c r="F232" s="6" t="s">
        <v>18</v>
      </c>
      <c r="G232" s="6">
        <v>408</v>
      </c>
      <c r="H232" s="6">
        <v>37</v>
      </c>
      <c r="I232" s="6">
        <v>48</v>
      </c>
      <c r="J232" s="6">
        <v>59</v>
      </c>
      <c r="K232" s="6">
        <v>264</v>
      </c>
      <c r="L232" s="6">
        <v>211</v>
      </c>
      <c r="M232" s="6">
        <v>15</v>
      </c>
      <c r="N232" s="6">
        <v>34</v>
      </c>
      <c r="O232" s="6">
        <v>33</v>
      </c>
      <c r="P232" s="6">
        <v>129</v>
      </c>
      <c r="Q232" s="6">
        <v>197</v>
      </c>
      <c r="R232" s="6">
        <v>22</v>
      </c>
      <c r="S232" s="6">
        <v>14</v>
      </c>
      <c r="T232" s="6">
        <v>26</v>
      </c>
      <c r="U232" s="6">
        <v>135</v>
      </c>
      <c r="V232" s="6">
        <v>81</v>
      </c>
      <c r="W232" s="6" t="s">
        <v>3546</v>
      </c>
      <c r="X232" s="6" t="s">
        <v>3991</v>
      </c>
      <c r="Y232" s="6" t="s">
        <v>1451</v>
      </c>
      <c r="Z232" s="6" t="s">
        <v>3058</v>
      </c>
      <c r="AA232" s="6">
        <v>237.66382999999999</v>
      </c>
      <c r="AB232" s="6">
        <v>10</v>
      </c>
      <c r="AC232" s="6">
        <v>408</v>
      </c>
      <c r="AG232"/>
    </row>
    <row r="233" spans="1:33">
      <c r="A233" s="6">
        <v>820</v>
      </c>
      <c r="B233" s="6">
        <v>10100480</v>
      </c>
      <c r="C233" s="6" t="s">
        <v>3992</v>
      </c>
      <c r="D233" s="6" t="s">
        <v>71</v>
      </c>
      <c r="E233" s="6" t="s">
        <v>71</v>
      </c>
      <c r="F233" s="6" t="s">
        <v>18</v>
      </c>
      <c r="G233" s="6">
        <v>368</v>
      </c>
      <c r="H233" s="6">
        <v>29</v>
      </c>
      <c r="I233" s="6">
        <v>36</v>
      </c>
      <c r="J233" s="6">
        <v>54</v>
      </c>
      <c r="K233" s="6">
        <v>249</v>
      </c>
      <c r="L233" s="6">
        <v>194</v>
      </c>
      <c r="M233" s="6">
        <v>18</v>
      </c>
      <c r="N233" s="6">
        <v>21</v>
      </c>
      <c r="O233" s="6">
        <v>25</v>
      </c>
      <c r="P233" s="6">
        <v>130</v>
      </c>
      <c r="Q233" s="6">
        <v>174</v>
      </c>
      <c r="R233" s="6">
        <v>11</v>
      </c>
      <c r="S233" s="6">
        <v>15</v>
      </c>
      <c r="T233" s="6">
        <v>29</v>
      </c>
      <c r="U233" s="6">
        <v>119</v>
      </c>
      <c r="V233" s="6">
        <v>78</v>
      </c>
      <c r="W233" s="6" t="s">
        <v>3546</v>
      </c>
      <c r="X233" s="6" t="s">
        <v>3993</v>
      </c>
      <c r="Y233" s="6" t="s">
        <v>1451</v>
      </c>
      <c r="Z233" s="6" t="s">
        <v>3058</v>
      </c>
      <c r="AA233" s="6">
        <v>170.18337700000001</v>
      </c>
      <c r="AB233" s="6">
        <v>10</v>
      </c>
      <c r="AC233" s="6">
        <v>368</v>
      </c>
      <c r="AG233"/>
    </row>
    <row r="234" spans="1:33">
      <c r="A234" s="6">
        <v>821</v>
      </c>
      <c r="B234" s="6">
        <v>10100520</v>
      </c>
      <c r="C234" s="6" t="s">
        <v>3994</v>
      </c>
      <c r="D234" s="6" t="s">
        <v>71</v>
      </c>
      <c r="E234" s="6" t="s">
        <v>71</v>
      </c>
      <c r="F234" s="6" t="s">
        <v>18</v>
      </c>
      <c r="G234" s="6">
        <v>292</v>
      </c>
      <c r="H234" s="6">
        <v>31</v>
      </c>
      <c r="I234" s="6">
        <v>37</v>
      </c>
      <c r="J234" s="6">
        <v>44</v>
      </c>
      <c r="K234" s="6">
        <v>180</v>
      </c>
      <c r="L234" s="6">
        <v>157</v>
      </c>
      <c r="M234" s="6">
        <v>15</v>
      </c>
      <c r="N234" s="6">
        <v>19</v>
      </c>
      <c r="O234" s="6">
        <v>29</v>
      </c>
      <c r="P234" s="6">
        <v>94</v>
      </c>
      <c r="Q234" s="6">
        <v>135</v>
      </c>
      <c r="R234" s="6">
        <v>16</v>
      </c>
      <c r="S234" s="6">
        <v>18</v>
      </c>
      <c r="T234" s="6">
        <v>15</v>
      </c>
      <c r="U234" s="6">
        <v>86</v>
      </c>
      <c r="V234" s="6">
        <v>65</v>
      </c>
      <c r="W234" s="6" t="s">
        <v>3546</v>
      </c>
      <c r="X234" s="6" t="s">
        <v>3995</v>
      </c>
      <c r="Y234" s="6" t="s">
        <v>1451</v>
      </c>
      <c r="Z234" s="6" t="s">
        <v>3058</v>
      </c>
      <c r="AA234" s="6">
        <v>448.16935599999999</v>
      </c>
      <c r="AB234" s="6">
        <v>10</v>
      </c>
      <c r="AC234" s="6">
        <v>292</v>
      </c>
      <c r="AG234"/>
    </row>
    <row r="235" spans="1:33">
      <c r="A235" s="6">
        <v>822</v>
      </c>
      <c r="B235" s="6">
        <v>10100530</v>
      </c>
      <c r="C235" s="6" t="s">
        <v>3996</v>
      </c>
      <c r="D235" s="6" t="s">
        <v>71</v>
      </c>
      <c r="E235" s="6" t="s">
        <v>71</v>
      </c>
      <c r="F235" s="6" t="s">
        <v>18</v>
      </c>
      <c r="G235" s="6">
        <v>772</v>
      </c>
      <c r="H235" s="6">
        <v>78</v>
      </c>
      <c r="I235" s="6">
        <v>123</v>
      </c>
      <c r="J235" s="6">
        <v>96</v>
      </c>
      <c r="K235" s="6">
        <v>475</v>
      </c>
      <c r="L235" s="6">
        <v>389</v>
      </c>
      <c r="M235" s="6">
        <v>41</v>
      </c>
      <c r="N235" s="6">
        <v>67</v>
      </c>
      <c r="O235" s="6">
        <v>41</v>
      </c>
      <c r="P235" s="6">
        <v>240</v>
      </c>
      <c r="Q235" s="6">
        <v>383</v>
      </c>
      <c r="R235" s="6">
        <v>37</v>
      </c>
      <c r="S235" s="6">
        <v>56</v>
      </c>
      <c r="T235" s="6">
        <v>55</v>
      </c>
      <c r="U235" s="6">
        <v>235</v>
      </c>
      <c r="V235" s="6">
        <v>150</v>
      </c>
      <c r="W235" s="6" t="s">
        <v>3546</v>
      </c>
      <c r="X235" s="6" t="s">
        <v>3997</v>
      </c>
      <c r="Y235" s="6" t="s">
        <v>1451</v>
      </c>
      <c r="Z235" s="6" t="s">
        <v>3058</v>
      </c>
      <c r="AA235" s="6">
        <v>106.146574</v>
      </c>
      <c r="AB235" s="6">
        <v>10</v>
      </c>
      <c r="AC235" s="6">
        <v>772</v>
      </c>
      <c r="AG235"/>
    </row>
    <row r="236" spans="1:33">
      <c r="A236" s="6">
        <v>823</v>
      </c>
      <c r="B236" s="6">
        <v>10100600</v>
      </c>
      <c r="C236" s="6" t="s">
        <v>3998</v>
      </c>
      <c r="D236" s="6" t="s">
        <v>71</v>
      </c>
      <c r="E236" s="6" t="s">
        <v>71</v>
      </c>
      <c r="F236" s="6" t="s">
        <v>18</v>
      </c>
      <c r="G236" s="6">
        <v>650</v>
      </c>
      <c r="H236" s="6">
        <v>54</v>
      </c>
      <c r="I236" s="6">
        <v>76</v>
      </c>
      <c r="J236" s="6">
        <v>97</v>
      </c>
      <c r="K236" s="6">
        <v>423</v>
      </c>
      <c r="L236" s="6">
        <v>325</v>
      </c>
      <c r="M236" s="6">
        <v>23</v>
      </c>
      <c r="N236" s="6">
        <v>38</v>
      </c>
      <c r="O236" s="6">
        <v>46</v>
      </c>
      <c r="P236" s="6">
        <v>218</v>
      </c>
      <c r="Q236" s="6">
        <v>325</v>
      </c>
      <c r="R236" s="6">
        <v>31</v>
      </c>
      <c r="S236" s="6">
        <v>38</v>
      </c>
      <c r="T236" s="6">
        <v>51</v>
      </c>
      <c r="U236" s="6">
        <v>205</v>
      </c>
      <c r="V236" s="6">
        <v>155</v>
      </c>
      <c r="W236" s="6" t="s">
        <v>3546</v>
      </c>
      <c r="X236" s="6" t="s">
        <v>3999</v>
      </c>
      <c r="Y236" s="6" t="s">
        <v>1451</v>
      </c>
      <c r="Z236" s="6" t="s">
        <v>3058</v>
      </c>
      <c r="AA236" s="6">
        <v>276.42917299999999</v>
      </c>
      <c r="AB236" s="6">
        <v>10</v>
      </c>
      <c r="AC236" s="6">
        <v>650</v>
      </c>
      <c r="AG236"/>
    </row>
    <row r="237" spans="1:33">
      <c r="A237" s="6">
        <v>824</v>
      </c>
      <c r="B237" s="6">
        <v>10100570</v>
      </c>
      <c r="C237" s="6" t="s">
        <v>4000</v>
      </c>
      <c r="D237" s="6" t="s">
        <v>71</v>
      </c>
      <c r="E237" s="6" t="s">
        <v>71</v>
      </c>
      <c r="F237" s="6" t="s">
        <v>18</v>
      </c>
      <c r="G237" s="6">
        <v>415</v>
      </c>
      <c r="H237" s="6">
        <v>30</v>
      </c>
      <c r="I237" s="6">
        <v>62</v>
      </c>
      <c r="J237" s="6">
        <v>54</v>
      </c>
      <c r="K237" s="6">
        <v>269</v>
      </c>
      <c r="L237" s="6">
        <v>223</v>
      </c>
      <c r="M237" s="6">
        <v>14</v>
      </c>
      <c r="N237" s="6">
        <v>36</v>
      </c>
      <c r="O237" s="6">
        <v>27</v>
      </c>
      <c r="P237" s="6">
        <v>146</v>
      </c>
      <c r="Q237" s="6">
        <v>192</v>
      </c>
      <c r="R237" s="6">
        <v>16</v>
      </c>
      <c r="S237" s="6">
        <v>26</v>
      </c>
      <c r="T237" s="6">
        <v>27</v>
      </c>
      <c r="U237" s="6">
        <v>123</v>
      </c>
      <c r="V237" s="6">
        <v>81</v>
      </c>
      <c r="W237" s="6" t="s">
        <v>3546</v>
      </c>
      <c r="X237" s="6" t="s">
        <v>4001</v>
      </c>
      <c r="Y237" s="6" t="s">
        <v>1451</v>
      </c>
      <c r="Z237" s="6" t="s">
        <v>3058</v>
      </c>
      <c r="AA237" s="6">
        <v>64.183835000000002</v>
      </c>
      <c r="AB237" s="6">
        <v>10</v>
      </c>
      <c r="AC237" s="6">
        <v>415</v>
      </c>
      <c r="AG237"/>
    </row>
    <row r="238" spans="1:33">
      <c r="A238" s="6">
        <v>825</v>
      </c>
      <c r="B238" s="6">
        <v>10117008</v>
      </c>
      <c r="C238" s="6" t="s">
        <v>4002</v>
      </c>
      <c r="D238" s="6" t="s">
        <v>71</v>
      </c>
      <c r="E238" s="6" t="s">
        <v>71</v>
      </c>
      <c r="F238" s="6" t="s">
        <v>18</v>
      </c>
      <c r="G238" s="6">
        <v>776</v>
      </c>
      <c r="H238" s="6">
        <v>75</v>
      </c>
      <c r="I238" s="6">
        <v>95</v>
      </c>
      <c r="J238" s="6">
        <v>134</v>
      </c>
      <c r="K238" s="6">
        <v>472</v>
      </c>
      <c r="L238" s="6">
        <v>399</v>
      </c>
      <c r="M238" s="6">
        <v>34</v>
      </c>
      <c r="N238" s="6">
        <v>47</v>
      </c>
      <c r="O238" s="6">
        <v>74</v>
      </c>
      <c r="P238" s="6">
        <v>244</v>
      </c>
      <c r="Q238" s="6">
        <v>377</v>
      </c>
      <c r="R238" s="6">
        <v>41</v>
      </c>
      <c r="S238" s="6">
        <v>48</v>
      </c>
      <c r="T238" s="6">
        <v>60</v>
      </c>
      <c r="U238" s="6">
        <v>228</v>
      </c>
      <c r="V238" s="6">
        <v>160</v>
      </c>
      <c r="W238" s="6" t="s">
        <v>3559</v>
      </c>
      <c r="X238" s="6" t="s">
        <v>4003</v>
      </c>
      <c r="Y238" s="6" t="s">
        <v>2471</v>
      </c>
      <c r="Z238" s="6" t="s">
        <v>3058</v>
      </c>
      <c r="AA238" s="6">
        <v>460.046987</v>
      </c>
      <c r="AB238" s="6">
        <v>10</v>
      </c>
      <c r="AC238" s="6">
        <v>776</v>
      </c>
      <c r="AG238"/>
    </row>
    <row r="239" spans="1:33">
      <c r="A239" s="6">
        <v>826</v>
      </c>
      <c r="B239" s="6">
        <v>10117017</v>
      </c>
      <c r="C239" s="6" t="s">
        <v>4004</v>
      </c>
      <c r="D239" s="6" t="s">
        <v>71</v>
      </c>
      <c r="E239" s="6" t="s">
        <v>71</v>
      </c>
      <c r="F239" s="6" t="s">
        <v>18</v>
      </c>
      <c r="G239" s="6">
        <v>839</v>
      </c>
      <c r="H239" s="6">
        <v>89</v>
      </c>
      <c r="I239" s="6">
        <v>129</v>
      </c>
      <c r="J239" s="6">
        <v>132</v>
      </c>
      <c r="K239" s="6">
        <v>489</v>
      </c>
      <c r="L239" s="6">
        <v>446</v>
      </c>
      <c r="M239" s="6">
        <v>47</v>
      </c>
      <c r="N239" s="6">
        <v>70</v>
      </c>
      <c r="O239" s="6">
        <v>76</v>
      </c>
      <c r="P239" s="6">
        <v>253</v>
      </c>
      <c r="Q239" s="6">
        <v>393</v>
      </c>
      <c r="R239" s="6">
        <v>42</v>
      </c>
      <c r="S239" s="6">
        <v>59</v>
      </c>
      <c r="T239" s="6">
        <v>56</v>
      </c>
      <c r="U239" s="6">
        <v>236</v>
      </c>
      <c r="V239" s="6">
        <v>155</v>
      </c>
      <c r="W239" s="6" t="s">
        <v>3559</v>
      </c>
      <c r="X239" s="6" t="s">
        <v>4005</v>
      </c>
      <c r="Y239" s="6" t="s">
        <v>2471</v>
      </c>
      <c r="Z239" s="6" t="s">
        <v>3058</v>
      </c>
      <c r="AA239" s="6">
        <v>2043.6335919999999</v>
      </c>
      <c r="AB239" s="6">
        <v>10</v>
      </c>
      <c r="AC239" s="6">
        <v>839</v>
      </c>
      <c r="AG239"/>
    </row>
    <row r="240" spans="1:33">
      <c r="A240" s="6">
        <v>827</v>
      </c>
      <c r="B240" s="6">
        <v>10117028</v>
      </c>
      <c r="C240" s="6" t="s">
        <v>3674</v>
      </c>
      <c r="D240" s="6" t="s">
        <v>71</v>
      </c>
      <c r="E240" s="6" t="s">
        <v>71</v>
      </c>
      <c r="F240" s="6" t="s">
        <v>18</v>
      </c>
      <c r="G240" s="6">
        <v>819</v>
      </c>
      <c r="H240" s="6">
        <v>64</v>
      </c>
      <c r="I240" s="6">
        <v>95</v>
      </c>
      <c r="J240" s="6">
        <v>126</v>
      </c>
      <c r="K240" s="6">
        <v>534</v>
      </c>
      <c r="L240" s="6">
        <v>417</v>
      </c>
      <c r="M240" s="6">
        <v>27</v>
      </c>
      <c r="N240" s="6">
        <v>50</v>
      </c>
      <c r="O240" s="6">
        <v>54</v>
      </c>
      <c r="P240" s="6">
        <v>286</v>
      </c>
      <c r="Q240" s="6">
        <v>402</v>
      </c>
      <c r="R240" s="6">
        <v>37</v>
      </c>
      <c r="S240" s="6">
        <v>45</v>
      </c>
      <c r="T240" s="6">
        <v>72</v>
      </c>
      <c r="U240" s="6">
        <v>248</v>
      </c>
      <c r="V240" s="6">
        <v>172</v>
      </c>
      <c r="W240" s="6" t="s">
        <v>3559</v>
      </c>
      <c r="X240" s="6" t="s">
        <v>4006</v>
      </c>
      <c r="Y240" s="6" t="s">
        <v>2471</v>
      </c>
      <c r="Z240" s="6" t="s">
        <v>3058</v>
      </c>
      <c r="AA240" s="6">
        <v>483.63418100000001</v>
      </c>
      <c r="AB240" s="6">
        <v>10</v>
      </c>
      <c r="AC240" s="6">
        <v>819</v>
      </c>
      <c r="AG240"/>
    </row>
    <row r="241" spans="1:33">
      <c r="A241" s="6">
        <v>828</v>
      </c>
      <c r="B241" s="6">
        <v>10117048</v>
      </c>
      <c r="C241" s="6" t="s">
        <v>4007</v>
      </c>
      <c r="D241" s="6" t="s">
        <v>71</v>
      </c>
      <c r="E241" s="6" t="s">
        <v>71</v>
      </c>
      <c r="F241" s="6" t="s">
        <v>18</v>
      </c>
      <c r="G241" s="6">
        <v>692</v>
      </c>
      <c r="H241" s="6">
        <v>57</v>
      </c>
      <c r="I241" s="6">
        <v>77</v>
      </c>
      <c r="J241" s="6">
        <v>116</v>
      </c>
      <c r="K241" s="6">
        <v>442</v>
      </c>
      <c r="L241" s="6">
        <v>367</v>
      </c>
      <c r="M241" s="6">
        <v>31</v>
      </c>
      <c r="N241" s="6">
        <v>39</v>
      </c>
      <c r="O241" s="6">
        <v>65</v>
      </c>
      <c r="P241" s="6">
        <v>232</v>
      </c>
      <c r="Q241" s="6">
        <v>325</v>
      </c>
      <c r="R241" s="6">
        <v>26</v>
      </c>
      <c r="S241" s="6">
        <v>38</v>
      </c>
      <c r="T241" s="6">
        <v>51</v>
      </c>
      <c r="U241" s="6">
        <v>210</v>
      </c>
      <c r="V241" s="6">
        <v>156</v>
      </c>
      <c r="W241" s="6" t="s">
        <v>3559</v>
      </c>
      <c r="X241" s="6" t="s">
        <v>4008</v>
      </c>
      <c r="Y241" s="6" t="s">
        <v>2471</v>
      </c>
      <c r="Z241" s="6" t="s">
        <v>3058</v>
      </c>
      <c r="AA241" s="6">
        <v>500.393393</v>
      </c>
      <c r="AB241" s="6">
        <v>10</v>
      </c>
      <c r="AC241" s="6">
        <v>692</v>
      </c>
      <c r="AG241"/>
    </row>
    <row r="242" spans="1:33">
      <c r="A242" s="6">
        <v>829</v>
      </c>
      <c r="B242" s="6">
        <v>10117056</v>
      </c>
      <c r="C242" s="6" t="s">
        <v>4007</v>
      </c>
      <c r="D242" s="6" t="s">
        <v>71</v>
      </c>
      <c r="E242" s="6" t="s">
        <v>71</v>
      </c>
      <c r="F242" s="6" t="s">
        <v>18</v>
      </c>
      <c r="G242" s="6">
        <v>719</v>
      </c>
      <c r="H242" s="6">
        <v>44</v>
      </c>
      <c r="I242" s="6">
        <v>106</v>
      </c>
      <c r="J242" s="6">
        <v>101</v>
      </c>
      <c r="K242" s="6">
        <v>468</v>
      </c>
      <c r="L242" s="6">
        <v>370</v>
      </c>
      <c r="M242" s="6">
        <v>21</v>
      </c>
      <c r="N242" s="6">
        <v>60</v>
      </c>
      <c r="O242" s="6">
        <v>45</v>
      </c>
      <c r="P242" s="6">
        <v>244</v>
      </c>
      <c r="Q242" s="6">
        <v>349</v>
      </c>
      <c r="R242" s="6">
        <v>23</v>
      </c>
      <c r="S242" s="6">
        <v>46</v>
      </c>
      <c r="T242" s="6">
        <v>56</v>
      </c>
      <c r="U242" s="6">
        <v>224</v>
      </c>
      <c r="V242" s="6">
        <v>161</v>
      </c>
      <c r="W242" s="6" t="s">
        <v>3559</v>
      </c>
      <c r="X242" s="6" t="s">
        <v>4009</v>
      </c>
      <c r="Y242" s="6" t="s">
        <v>2471</v>
      </c>
      <c r="Z242" s="6" t="s">
        <v>3058</v>
      </c>
      <c r="AA242" s="6">
        <v>362.55400600000002</v>
      </c>
      <c r="AB242" s="6">
        <v>10</v>
      </c>
      <c r="AC242" s="6">
        <v>719</v>
      </c>
      <c r="AG242"/>
    </row>
    <row r="243" spans="1:33">
      <c r="A243" s="6">
        <v>830</v>
      </c>
      <c r="B243" s="6">
        <v>10115010</v>
      </c>
      <c r="C243" s="6" t="s">
        <v>4010</v>
      </c>
      <c r="D243" s="6" t="s">
        <v>71</v>
      </c>
      <c r="E243" s="6" t="s">
        <v>71</v>
      </c>
      <c r="F243" s="6" t="s">
        <v>3325</v>
      </c>
      <c r="G243" s="6">
        <v>483</v>
      </c>
      <c r="H243" s="6">
        <v>34</v>
      </c>
      <c r="I243" s="6">
        <v>75</v>
      </c>
      <c r="J243" s="6">
        <v>75</v>
      </c>
      <c r="K243" s="6">
        <v>299</v>
      </c>
      <c r="L243" s="6">
        <v>223</v>
      </c>
      <c r="M243" s="6">
        <v>22</v>
      </c>
      <c r="N243" s="6">
        <v>37</v>
      </c>
      <c r="O243" s="6">
        <v>37</v>
      </c>
      <c r="P243" s="6">
        <v>127</v>
      </c>
      <c r="Q243" s="6">
        <v>260</v>
      </c>
      <c r="R243" s="6">
        <v>12</v>
      </c>
      <c r="S243" s="6">
        <v>38</v>
      </c>
      <c r="T243" s="6">
        <v>38</v>
      </c>
      <c r="U243" s="6">
        <v>172</v>
      </c>
      <c r="V243" s="6">
        <v>122</v>
      </c>
      <c r="W243" s="6" t="s">
        <v>3598</v>
      </c>
      <c r="X243" s="6" t="s">
        <v>4011</v>
      </c>
      <c r="Y243" s="6" t="s">
        <v>2471</v>
      </c>
      <c r="Z243" s="6" t="s">
        <v>3058</v>
      </c>
      <c r="AA243" s="6">
        <v>2406.7701649999999</v>
      </c>
      <c r="AB243" s="6">
        <v>10</v>
      </c>
      <c r="AC243" s="6">
        <v>483</v>
      </c>
      <c r="AG243"/>
    </row>
    <row r="244" spans="1:33">
      <c r="A244" s="6">
        <v>832</v>
      </c>
      <c r="B244" s="6">
        <v>10117069</v>
      </c>
      <c r="C244" s="6" t="s">
        <v>4012</v>
      </c>
      <c r="D244" s="6" t="s">
        <v>71</v>
      </c>
      <c r="E244" s="6" t="s">
        <v>71</v>
      </c>
      <c r="F244" s="6" t="s">
        <v>18</v>
      </c>
      <c r="G244" s="6">
        <v>512</v>
      </c>
      <c r="H244" s="6">
        <v>39</v>
      </c>
      <c r="I244" s="6">
        <v>69</v>
      </c>
      <c r="J244" s="6">
        <v>78</v>
      </c>
      <c r="K244" s="6">
        <v>326</v>
      </c>
      <c r="L244" s="6">
        <v>255</v>
      </c>
      <c r="M244" s="6">
        <v>16</v>
      </c>
      <c r="N244" s="6">
        <v>35</v>
      </c>
      <c r="O244" s="6">
        <v>43</v>
      </c>
      <c r="P244" s="6">
        <v>161</v>
      </c>
      <c r="Q244" s="6">
        <v>257</v>
      </c>
      <c r="R244" s="6">
        <v>23</v>
      </c>
      <c r="S244" s="6">
        <v>34</v>
      </c>
      <c r="T244" s="6">
        <v>35</v>
      </c>
      <c r="U244" s="6">
        <v>165</v>
      </c>
      <c r="V244" s="6">
        <v>122</v>
      </c>
      <c r="W244" s="6" t="s">
        <v>3559</v>
      </c>
      <c r="X244" s="6" t="s">
        <v>4013</v>
      </c>
      <c r="Y244" s="6" t="s">
        <v>2471</v>
      </c>
      <c r="Z244" s="6" t="s">
        <v>3058</v>
      </c>
      <c r="AA244" s="6">
        <v>870.22839099999999</v>
      </c>
      <c r="AB244" s="6">
        <v>10</v>
      </c>
      <c r="AC244" s="6">
        <v>512</v>
      </c>
      <c r="AG244"/>
    </row>
    <row r="245" spans="1:33">
      <c r="A245" s="6">
        <v>833</v>
      </c>
      <c r="B245" s="6">
        <v>10111014</v>
      </c>
      <c r="C245" s="6" t="s">
        <v>4014</v>
      </c>
      <c r="D245" s="6" t="s">
        <v>71</v>
      </c>
      <c r="E245" s="6" t="s">
        <v>71</v>
      </c>
      <c r="F245" s="6" t="s">
        <v>3060</v>
      </c>
      <c r="G245" s="6">
        <v>244</v>
      </c>
      <c r="H245" s="6">
        <v>22</v>
      </c>
      <c r="I245" s="6">
        <v>29</v>
      </c>
      <c r="J245" s="6">
        <v>29</v>
      </c>
      <c r="K245" s="6">
        <v>164</v>
      </c>
      <c r="L245" s="6">
        <v>112</v>
      </c>
      <c r="M245" s="6">
        <v>11</v>
      </c>
      <c r="N245" s="6">
        <v>14</v>
      </c>
      <c r="O245" s="6">
        <v>12</v>
      </c>
      <c r="P245" s="6">
        <v>75</v>
      </c>
      <c r="Q245" s="6">
        <v>132</v>
      </c>
      <c r="R245" s="6">
        <v>11</v>
      </c>
      <c r="S245" s="6">
        <v>15</v>
      </c>
      <c r="T245" s="6">
        <v>17</v>
      </c>
      <c r="U245" s="6">
        <v>89</v>
      </c>
      <c r="V245" s="6">
        <v>62</v>
      </c>
      <c r="W245" s="6" t="s">
        <v>3598</v>
      </c>
      <c r="X245" s="6" t="s">
        <v>4015</v>
      </c>
      <c r="Y245" s="6" t="s">
        <v>1451</v>
      </c>
      <c r="Z245" s="6" t="s">
        <v>3058</v>
      </c>
      <c r="AA245" s="6">
        <v>458.45470399999999</v>
      </c>
      <c r="AB245" s="6">
        <v>10</v>
      </c>
      <c r="AC245" s="6">
        <v>244</v>
      </c>
      <c r="AG245"/>
    </row>
    <row r="246" spans="1:33">
      <c r="A246" s="6">
        <v>834</v>
      </c>
      <c r="B246" s="6">
        <v>10112018</v>
      </c>
      <c r="C246" s="6" t="s">
        <v>4016</v>
      </c>
      <c r="D246" s="6" t="s">
        <v>71</v>
      </c>
      <c r="E246" s="6" t="s">
        <v>71</v>
      </c>
      <c r="F246" s="6" t="s">
        <v>3925</v>
      </c>
      <c r="G246" s="6">
        <v>744</v>
      </c>
      <c r="H246" s="6">
        <v>57</v>
      </c>
      <c r="I246" s="6">
        <v>101</v>
      </c>
      <c r="J246" s="6">
        <v>89</v>
      </c>
      <c r="K246" s="6">
        <v>497</v>
      </c>
      <c r="L246" s="6">
        <v>363</v>
      </c>
      <c r="M246" s="6">
        <v>35</v>
      </c>
      <c r="N246" s="6">
        <v>52</v>
      </c>
      <c r="O246" s="6">
        <v>46</v>
      </c>
      <c r="P246" s="6">
        <v>230</v>
      </c>
      <c r="Q246" s="6">
        <v>381</v>
      </c>
      <c r="R246" s="6">
        <v>22</v>
      </c>
      <c r="S246" s="6">
        <v>49</v>
      </c>
      <c r="T246" s="6">
        <v>43</v>
      </c>
      <c r="U246" s="6">
        <v>267</v>
      </c>
      <c r="V246" s="6">
        <v>136</v>
      </c>
      <c r="W246" s="6" t="s">
        <v>3598</v>
      </c>
      <c r="X246" s="6" t="s">
        <v>4017</v>
      </c>
      <c r="Y246" s="6" t="s">
        <v>1451</v>
      </c>
      <c r="Z246" s="6" t="s">
        <v>3058</v>
      </c>
      <c r="AA246" s="6">
        <v>3388.1657369999998</v>
      </c>
      <c r="AB246" s="6">
        <v>10</v>
      </c>
      <c r="AC246" s="6">
        <v>744</v>
      </c>
      <c r="AG246"/>
    </row>
    <row r="247" spans="1:33">
      <c r="A247" s="6">
        <v>835</v>
      </c>
      <c r="B247" s="6">
        <v>10717019</v>
      </c>
      <c r="C247" s="6" t="s">
        <v>4018</v>
      </c>
      <c r="D247" s="6" t="s">
        <v>71</v>
      </c>
      <c r="E247" s="6" t="s">
        <v>206</v>
      </c>
      <c r="F247" s="6" t="s">
        <v>18</v>
      </c>
      <c r="G247" s="6">
        <v>518</v>
      </c>
      <c r="H247" s="6">
        <v>45</v>
      </c>
      <c r="I247" s="6">
        <v>58</v>
      </c>
      <c r="J247" s="6">
        <v>67</v>
      </c>
      <c r="K247" s="6">
        <v>348</v>
      </c>
      <c r="L247" s="6">
        <v>266</v>
      </c>
      <c r="M247" s="6">
        <v>26</v>
      </c>
      <c r="N247" s="6">
        <v>25</v>
      </c>
      <c r="O247" s="6">
        <v>32</v>
      </c>
      <c r="P247" s="6">
        <v>183</v>
      </c>
      <c r="Q247" s="6">
        <v>252</v>
      </c>
      <c r="R247" s="6">
        <v>19</v>
      </c>
      <c r="S247" s="6">
        <v>33</v>
      </c>
      <c r="T247" s="6">
        <v>35</v>
      </c>
      <c r="U247" s="6">
        <v>165</v>
      </c>
      <c r="V247" s="6">
        <v>119</v>
      </c>
      <c r="W247" s="6" t="s">
        <v>3559</v>
      </c>
      <c r="X247" s="6" t="s">
        <v>4019</v>
      </c>
      <c r="Y247" s="6" t="s">
        <v>206</v>
      </c>
      <c r="Z247" s="6" t="s">
        <v>3058</v>
      </c>
      <c r="AA247" s="6">
        <v>478.30088799999999</v>
      </c>
      <c r="AB247" s="6">
        <v>10</v>
      </c>
      <c r="AC247" s="6">
        <v>518</v>
      </c>
      <c r="AG247"/>
    </row>
    <row r="248" spans="1:33">
      <c r="A248" s="6">
        <v>837</v>
      </c>
      <c r="B248" s="6">
        <v>10717099</v>
      </c>
      <c r="C248" s="6" t="s">
        <v>4020</v>
      </c>
      <c r="D248" s="6" t="s">
        <v>71</v>
      </c>
      <c r="E248" s="6" t="s">
        <v>206</v>
      </c>
      <c r="F248" s="6" t="s">
        <v>18</v>
      </c>
      <c r="G248" s="6">
        <v>100</v>
      </c>
      <c r="H248" s="6">
        <v>13</v>
      </c>
      <c r="I248" s="6">
        <v>14</v>
      </c>
      <c r="J248" s="6">
        <v>16</v>
      </c>
      <c r="K248" s="6">
        <v>57</v>
      </c>
      <c r="L248" s="6">
        <v>54</v>
      </c>
      <c r="M248" s="6">
        <v>10</v>
      </c>
      <c r="N248" s="6">
        <v>6</v>
      </c>
      <c r="O248" s="6">
        <v>7</v>
      </c>
      <c r="P248" s="6">
        <v>31</v>
      </c>
      <c r="Q248" s="6">
        <v>46</v>
      </c>
      <c r="R248" s="6">
        <v>3</v>
      </c>
      <c r="S248" s="6">
        <v>8</v>
      </c>
      <c r="T248" s="6">
        <v>9</v>
      </c>
      <c r="U248" s="6">
        <v>26</v>
      </c>
      <c r="V248" s="6">
        <v>21</v>
      </c>
      <c r="W248" s="6" t="s">
        <v>3559</v>
      </c>
      <c r="X248" s="6" t="s">
        <v>4021</v>
      </c>
      <c r="Y248" s="6" t="s">
        <v>3488</v>
      </c>
      <c r="Z248" s="6" t="s">
        <v>3058</v>
      </c>
      <c r="AA248" s="6">
        <v>262.757611</v>
      </c>
      <c r="AB248" s="6">
        <v>10</v>
      </c>
      <c r="AC248" s="6">
        <v>100</v>
      </c>
      <c r="AG248"/>
    </row>
    <row r="249" spans="1:33">
      <c r="A249" s="6">
        <v>838</v>
      </c>
      <c r="B249" s="6">
        <v>10717106</v>
      </c>
      <c r="C249" s="6" t="s">
        <v>4020</v>
      </c>
      <c r="D249" s="6" t="s">
        <v>71</v>
      </c>
      <c r="E249" s="6" t="s">
        <v>206</v>
      </c>
      <c r="F249" s="6" t="s">
        <v>18</v>
      </c>
      <c r="G249" s="6">
        <v>613</v>
      </c>
      <c r="H249" s="6">
        <v>53</v>
      </c>
      <c r="I249" s="6">
        <v>96</v>
      </c>
      <c r="J249" s="6">
        <v>81</v>
      </c>
      <c r="K249" s="6">
        <v>383</v>
      </c>
      <c r="L249" s="6">
        <v>298</v>
      </c>
      <c r="M249" s="6">
        <v>27</v>
      </c>
      <c r="N249" s="6">
        <v>49</v>
      </c>
      <c r="O249" s="6">
        <v>37</v>
      </c>
      <c r="P249" s="6">
        <v>185</v>
      </c>
      <c r="Q249" s="6">
        <v>315</v>
      </c>
      <c r="R249" s="6">
        <v>26</v>
      </c>
      <c r="S249" s="6">
        <v>47</v>
      </c>
      <c r="T249" s="6">
        <v>44</v>
      </c>
      <c r="U249" s="6">
        <v>198</v>
      </c>
      <c r="V249" s="6">
        <v>142</v>
      </c>
      <c r="W249" s="6" t="s">
        <v>3559</v>
      </c>
      <c r="X249" s="6" t="s">
        <v>4022</v>
      </c>
      <c r="Y249" s="6" t="s">
        <v>3488</v>
      </c>
      <c r="Z249" s="6" t="s">
        <v>3058</v>
      </c>
      <c r="AA249" s="6">
        <v>7717.4672129999999</v>
      </c>
      <c r="AB249" s="6">
        <v>10</v>
      </c>
      <c r="AC249" s="6">
        <v>613</v>
      </c>
      <c r="AG249"/>
    </row>
    <row r="250" spans="1:33">
      <c r="A250" s="6">
        <v>839</v>
      </c>
      <c r="B250" s="6">
        <v>10717128</v>
      </c>
      <c r="C250" s="6" t="s">
        <v>2507</v>
      </c>
      <c r="D250" s="6" t="s">
        <v>71</v>
      </c>
      <c r="E250" s="6" t="s">
        <v>206</v>
      </c>
      <c r="F250" s="6" t="s">
        <v>18</v>
      </c>
      <c r="G250" s="6">
        <v>676</v>
      </c>
      <c r="H250" s="6">
        <v>63</v>
      </c>
      <c r="I250" s="6">
        <v>89</v>
      </c>
      <c r="J250" s="6">
        <v>98</v>
      </c>
      <c r="K250" s="6">
        <v>426</v>
      </c>
      <c r="L250" s="6">
        <v>345</v>
      </c>
      <c r="M250" s="6">
        <v>37</v>
      </c>
      <c r="N250" s="6">
        <v>45</v>
      </c>
      <c r="O250" s="6">
        <v>43</v>
      </c>
      <c r="P250" s="6">
        <v>220</v>
      </c>
      <c r="Q250" s="6">
        <v>331</v>
      </c>
      <c r="R250" s="6">
        <v>26</v>
      </c>
      <c r="S250" s="6">
        <v>44</v>
      </c>
      <c r="T250" s="6">
        <v>55</v>
      </c>
      <c r="U250" s="6">
        <v>206</v>
      </c>
      <c r="V250" s="6">
        <v>137</v>
      </c>
      <c r="W250" s="6" t="s">
        <v>3559</v>
      </c>
      <c r="X250" s="6" t="s">
        <v>4023</v>
      </c>
      <c r="Y250" s="6" t="s">
        <v>3488</v>
      </c>
      <c r="Z250" s="6" t="s">
        <v>3058</v>
      </c>
      <c r="AA250" s="6">
        <v>411.00611199999997</v>
      </c>
      <c r="AB250" s="6">
        <v>10</v>
      </c>
      <c r="AC250" s="6">
        <v>676</v>
      </c>
      <c r="AG250"/>
    </row>
    <row r="251" spans="1:33">
      <c r="A251" s="6">
        <v>842</v>
      </c>
      <c r="B251" s="6">
        <v>10711243</v>
      </c>
      <c r="C251" s="6" t="s">
        <v>4024</v>
      </c>
      <c r="D251" s="6" t="s">
        <v>71</v>
      </c>
      <c r="E251" s="6" t="s">
        <v>206</v>
      </c>
      <c r="F251" s="6" t="s">
        <v>3601</v>
      </c>
      <c r="G251" s="6">
        <v>485</v>
      </c>
      <c r="H251" s="6">
        <v>37</v>
      </c>
      <c r="I251" s="6">
        <v>69</v>
      </c>
      <c r="J251" s="6">
        <v>69</v>
      </c>
      <c r="K251" s="6">
        <v>310</v>
      </c>
      <c r="L251" s="6">
        <v>231</v>
      </c>
      <c r="M251" s="6">
        <v>23</v>
      </c>
      <c r="N251" s="6">
        <v>27</v>
      </c>
      <c r="O251" s="6">
        <v>38</v>
      </c>
      <c r="P251" s="6">
        <v>143</v>
      </c>
      <c r="Q251" s="6">
        <v>254</v>
      </c>
      <c r="R251" s="6">
        <v>14</v>
      </c>
      <c r="S251" s="6">
        <v>42</v>
      </c>
      <c r="T251" s="6">
        <v>31</v>
      </c>
      <c r="U251" s="6">
        <v>167</v>
      </c>
      <c r="V251" s="6">
        <v>110</v>
      </c>
      <c r="W251" s="6" t="s">
        <v>3598</v>
      </c>
      <c r="X251" s="6" t="s">
        <v>4025</v>
      </c>
      <c r="Y251" s="6" t="s">
        <v>3488</v>
      </c>
      <c r="Z251" s="6" t="s">
        <v>3058</v>
      </c>
      <c r="AA251" s="6">
        <v>3230.7350280000001</v>
      </c>
      <c r="AB251" s="6">
        <v>10</v>
      </c>
      <c r="AC251" s="6">
        <v>485</v>
      </c>
      <c r="AG251"/>
    </row>
    <row r="252" spans="1:33">
      <c r="A252" s="6">
        <v>843</v>
      </c>
      <c r="B252" s="6">
        <v>10711028</v>
      </c>
      <c r="C252" s="6" t="s">
        <v>4026</v>
      </c>
      <c r="D252" s="6" t="s">
        <v>71</v>
      </c>
      <c r="E252" s="6" t="s">
        <v>206</v>
      </c>
      <c r="F252" s="6" t="s">
        <v>3601</v>
      </c>
      <c r="G252" s="6">
        <v>635</v>
      </c>
      <c r="H252" s="6">
        <v>51</v>
      </c>
      <c r="I252" s="6">
        <v>92</v>
      </c>
      <c r="J252" s="6">
        <v>92</v>
      </c>
      <c r="K252" s="6">
        <v>400</v>
      </c>
      <c r="L252" s="6">
        <v>317</v>
      </c>
      <c r="M252" s="6">
        <v>30</v>
      </c>
      <c r="N252" s="6">
        <v>44</v>
      </c>
      <c r="O252" s="6">
        <v>49</v>
      </c>
      <c r="P252" s="6">
        <v>194</v>
      </c>
      <c r="Q252" s="6">
        <v>318</v>
      </c>
      <c r="R252" s="6">
        <v>21</v>
      </c>
      <c r="S252" s="6">
        <v>48</v>
      </c>
      <c r="T252" s="6">
        <v>43</v>
      </c>
      <c r="U252" s="6">
        <v>206</v>
      </c>
      <c r="V252" s="6">
        <v>124</v>
      </c>
      <c r="W252" s="6" t="s">
        <v>3598</v>
      </c>
      <c r="X252" s="6" t="s">
        <v>4027</v>
      </c>
      <c r="Y252" s="6" t="s">
        <v>3488</v>
      </c>
      <c r="Z252" s="6" t="s">
        <v>3058</v>
      </c>
      <c r="AA252" s="6">
        <v>3992.393345</v>
      </c>
      <c r="AB252" s="6">
        <v>10</v>
      </c>
      <c r="AC252" s="6">
        <v>635</v>
      </c>
      <c r="AG252"/>
    </row>
    <row r="253" spans="1:33">
      <c r="A253" s="6">
        <v>844</v>
      </c>
      <c r="B253" s="6">
        <v>10711034</v>
      </c>
      <c r="C253" s="6" t="s">
        <v>4028</v>
      </c>
      <c r="D253" s="6" t="s">
        <v>71</v>
      </c>
      <c r="E253" s="6" t="s">
        <v>206</v>
      </c>
      <c r="F253" s="6" t="s">
        <v>3601</v>
      </c>
      <c r="G253" s="6">
        <v>232</v>
      </c>
      <c r="H253" s="6">
        <v>2</v>
      </c>
      <c r="I253" s="6">
        <v>9</v>
      </c>
      <c r="J253" s="6">
        <v>15</v>
      </c>
      <c r="K253" s="6">
        <v>206</v>
      </c>
      <c r="L253" s="6">
        <v>178</v>
      </c>
      <c r="M253" s="6">
        <v>2</v>
      </c>
      <c r="N253" s="6">
        <v>4</v>
      </c>
      <c r="O253" s="6">
        <v>10</v>
      </c>
      <c r="P253" s="6">
        <v>162</v>
      </c>
      <c r="Q253" s="6">
        <v>54</v>
      </c>
      <c r="R253" s="6">
        <v>0</v>
      </c>
      <c r="S253" s="6">
        <v>5</v>
      </c>
      <c r="T253" s="6">
        <v>5</v>
      </c>
      <c r="U253" s="6">
        <v>44</v>
      </c>
      <c r="V253" s="6">
        <v>23</v>
      </c>
      <c r="W253" s="6" t="s">
        <v>3598</v>
      </c>
      <c r="X253" s="6" t="s">
        <v>4029</v>
      </c>
      <c r="Y253" s="6" t="s">
        <v>3488</v>
      </c>
      <c r="Z253" s="6" t="s">
        <v>3058</v>
      </c>
      <c r="AA253" s="6">
        <v>4265.8314840000003</v>
      </c>
      <c r="AB253" s="6">
        <v>10</v>
      </c>
      <c r="AC253" s="6">
        <v>232</v>
      </c>
      <c r="AG253"/>
    </row>
    <row r="254" spans="1:33">
      <c r="A254" s="6">
        <v>845</v>
      </c>
      <c r="B254" s="6">
        <v>10711044</v>
      </c>
      <c r="C254" s="6" t="s">
        <v>4030</v>
      </c>
      <c r="D254" s="6" t="s">
        <v>71</v>
      </c>
      <c r="E254" s="6" t="s">
        <v>206</v>
      </c>
      <c r="F254" s="6" t="s">
        <v>3601</v>
      </c>
      <c r="G254" s="6">
        <v>206</v>
      </c>
      <c r="H254" s="6">
        <v>18</v>
      </c>
      <c r="I254" s="6">
        <v>18</v>
      </c>
      <c r="J254" s="6">
        <v>18</v>
      </c>
      <c r="K254" s="6">
        <v>152</v>
      </c>
      <c r="L254" s="6">
        <v>87</v>
      </c>
      <c r="M254" s="6">
        <v>8</v>
      </c>
      <c r="N254" s="6">
        <v>8</v>
      </c>
      <c r="O254" s="6">
        <v>7</v>
      </c>
      <c r="P254" s="6">
        <v>64</v>
      </c>
      <c r="Q254" s="6">
        <v>119</v>
      </c>
      <c r="R254" s="6">
        <v>10</v>
      </c>
      <c r="S254" s="6">
        <v>10</v>
      </c>
      <c r="T254" s="6">
        <v>11</v>
      </c>
      <c r="U254" s="6">
        <v>88</v>
      </c>
      <c r="V254" s="6">
        <v>55</v>
      </c>
      <c r="W254" s="6" t="s">
        <v>3598</v>
      </c>
      <c r="X254" s="6" t="s">
        <v>4031</v>
      </c>
      <c r="Y254" s="6" t="s">
        <v>3488</v>
      </c>
      <c r="Z254" s="6" t="s">
        <v>3058</v>
      </c>
      <c r="AA254" s="6">
        <v>2355.8329130000002</v>
      </c>
      <c r="AB254" s="6">
        <v>10</v>
      </c>
      <c r="AC254" s="6">
        <v>206</v>
      </c>
      <c r="AG254"/>
    </row>
    <row r="255" spans="1:33">
      <c r="A255" s="6">
        <v>846</v>
      </c>
      <c r="B255" s="6">
        <v>10711054</v>
      </c>
      <c r="C255" s="6" t="s">
        <v>4032</v>
      </c>
      <c r="D255" s="6" t="s">
        <v>71</v>
      </c>
      <c r="E255" s="6" t="s">
        <v>206</v>
      </c>
      <c r="F255" s="6" t="s">
        <v>3601</v>
      </c>
      <c r="G255" s="6">
        <v>193</v>
      </c>
      <c r="H255" s="6">
        <v>6</v>
      </c>
      <c r="I255" s="6">
        <v>17</v>
      </c>
      <c r="J255" s="6">
        <v>23</v>
      </c>
      <c r="K255" s="6">
        <v>147</v>
      </c>
      <c r="L255" s="6">
        <v>96</v>
      </c>
      <c r="M255" s="6">
        <v>4</v>
      </c>
      <c r="N255" s="6">
        <v>8</v>
      </c>
      <c r="O255" s="6">
        <v>14</v>
      </c>
      <c r="P255" s="6">
        <v>70</v>
      </c>
      <c r="Q255" s="6">
        <v>97</v>
      </c>
      <c r="R255" s="6">
        <v>2</v>
      </c>
      <c r="S255" s="6">
        <v>9</v>
      </c>
      <c r="T255" s="6">
        <v>9</v>
      </c>
      <c r="U255" s="6">
        <v>77</v>
      </c>
      <c r="V255" s="6">
        <v>62</v>
      </c>
      <c r="W255" s="6" t="s">
        <v>3598</v>
      </c>
      <c r="X255" s="6" t="s">
        <v>4033</v>
      </c>
      <c r="Y255" s="6" t="s">
        <v>3488</v>
      </c>
      <c r="Z255" s="6" t="s">
        <v>3058</v>
      </c>
      <c r="AA255" s="6">
        <v>1171.0511180000001</v>
      </c>
      <c r="AB255" s="6">
        <v>10</v>
      </c>
      <c r="AC255" s="6">
        <v>193</v>
      </c>
      <c r="AG255"/>
    </row>
    <row r="256" spans="1:33">
      <c r="A256" s="6">
        <v>847</v>
      </c>
      <c r="B256" s="6">
        <v>10711068</v>
      </c>
      <c r="C256" s="6" t="s">
        <v>4034</v>
      </c>
      <c r="D256" s="6" t="s">
        <v>71</v>
      </c>
      <c r="E256" s="6" t="s">
        <v>206</v>
      </c>
      <c r="F256" s="6" t="s">
        <v>3601</v>
      </c>
      <c r="G256" s="6">
        <v>237</v>
      </c>
      <c r="H256" s="6">
        <v>12</v>
      </c>
      <c r="I256" s="6">
        <v>13</v>
      </c>
      <c r="J256" s="6">
        <v>22</v>
      </c>
      <c r="K256" s="6">
        <v>190</v>
      </c>
      <c r="L256" s="6">
        <v>101</v>
      </c>
      <c r="M256" s="6">
        <v>4</v>
      </c>
      <c r="N256" s="6">
        <v>4</v>
      </c>
      <c r="O256" s="6">
        <v>11</v>
      </c>
      <c r="P256" s="6">
        <v>82</v>
      </c>
      <c r="Q256" s="6">
        <v>136</v>
      </c>
      <c r="R256" s="6">
        <v>8</v>
      </c>
      <c r="S256" s="6">
        <v>9</v>
      </c>
      <c r="T256" s="6">
        <v>11</v>
      </c>
      <c r="U256" s="6">
        <v>108</v>
      </c>
      <c r="V256" s="6">
        <v>69</v>
      </c>
      <c r="W256" s="6" t="s">
        <v>3598</v>
      </c>
      <c r="X256" s="6" t="s">
        <v>4035</v>
      </c>
      <c r="Y256" s="6" t="s">
        <v>3488</v>
      </c>
      <c r="Z256" s="6" t="s">
        <v>3058</v>
      </c>
      <c r="AA256" s="6">
        <v>3182.4838199999999</v>
      </c>
      <c r="AB256" s="6">
        <v>10</v>
      </c>
      <c r="AC256" s="6">
        <v>237</v>
      </c>
      <c r="AG256"/>
    </row>
    <row r="257" spans="1:33">
      <c r="A257" s="6">
        <v>848</v>
      </c>
      <c r="B257" s="6">
        <v>10711078</v>
      </c>
      <c r="C257" s="6" t="s">
        <v>4036</v>
      </c>
      <c r="D257" s="6" t="s">
        <v>71</v>
      </c>
      <c r="E257" s="6" t="s">
        <v>206</v>
      </c>
      <c r="F257" s="6" t="s">
        <v>3601</v>
      </c>
      <c r="G257" s="6">
        <v>250</v>
      </c>
      <c r="H257" s="6">
        <v>18</v>
      </c>
      <c r="I257" s="6">
        <v>36</v>
      </c>
      <c r="J257" s="6">
        <v>23</v>
      </c>
      <c r="K257" s="6">
        <v>173</v>
      </c>
      <c r="L257" s="6">
        <v>111</v>
      </c>
      <c r="M257" s="6">
        <v>5</v>
      </c>
      <c r="N257" s="6">
        <v>17</v>
      </c>
      <c r="O257" s="6">
        <v>11</v>
      </c>
      <c r="P257" s="6">
        <v>78</v>
      </c>
      <c r="Q257" s="6">
        <v>139</v>
      </c>
      <c r="R257" s="6">
        <v>13</v>
      </c>
      <c r="S257" s="6">
        <v>19</v>
      </c>
      <c r="T257" s="6">
        <v>12</v>
      </c>
      <c r="U257" s="6">
        <v>95</v>
      </c>
      <c r="V257" s="6">
        <v>65</v>
      </c>
      <c r="W257" s="6" t="s">
        <v>3598</v>
      </c>
      <c r="X257" s="6" t="s">
        <v>4037</v>
      </c>
      <c r="Y257" s="6" t="s">
        <v>3488</v>
      </c>
      <c r="Z257" s="6" t="s">
        <v>3058</v>
      </c>
      <c r="AA257" s="6">
        <v>1039.776286</v>
      </c>
      <c r="AB257" s="6">
        <v>10</v>
      </c>
      <c r="AC257" s="6">
        <v>250</v>
      </c>
      <c r="AG257"/>
    </row>
    <row r="258" spans="1:33">
      <c r="A258" s="6">
        <v>849</v>
      </c>
      <c r="B258" s="6">
        <v>10711084</v>
      </c>
      <c r="C258" s="6" t="s">
        <v>4038</v>
      </c>
      <c r="D258" s="6" t="s">
        <v>71</v>
      </c>
      <c r="E258" s="6" t="s">
        <v>206</v>
      </c>
      <c r="F258" s="6" t="s">
        <v>3601</v>
      </c>
      <c r="G258" s="6">
        <v>497</v>
      </c>
      <c r="H258" s="6">
        <v>43</v>
      </c>
      <c r="I258" s="6">
        <v>66</v>
      </c>
      <c r="J258" s="6">
        <v>62</v>
      </c>
      <c r="K258" s="6">
        <v>326</v>
      </c>
      <c r="L258" s="6">
        <v>253</v>
      </c>
      <c r="M258" s="6">
        <v>21</v>
      </c>
      <c r="N258" s="6">
        <v>32</v>
      </c>
      <c r="O258" s="6">
        <v>31</v>
      </c>
      <c r="P258" s="6">
        <v>169</v>
      </c>
      <c r="Q258" s="6">
        <v>244</v>
      </c>
      <c r="R258" s="6">
        <v>22</v>
      </c>
      <c r="S258" s="6">
        <v>34</v>
      </c>
      <c r="T258" s="6">
        <v>31</v>
      </c>
      <c r="U258" s="6">
        <v>157</v>
      </c>
      <c r="V258" s="6">
        <v>94</v>
      </c>
      <c r="W258" s="6" t="s">
        <v>3598</v>
      </c>
      <c r="X258" s="6" t="s">
        <v>4039</v>
      </c>
      <c r="Y258" s="6" t="s">
        <v>3488</v>
      </c>
      <c r="Z258" s="6" t="s">
        <v>3058</v>
      </c>
      <c r="AA258" s="6">
        <v>382.76282300000003</v>
      </c>
      <c r="AB258" s="6">
        <v>10</v>
      </c>
      <c r="AC258" s="6">
        <v>497</v>
      </c>
      <c r="AG258"/>
    </row>
    <row r="259" spans="1:33">
      <c r="A259" s="6">
        <v>850</v>
      </c>
      <c r="B259" s="6">
        <v>10711104</v>
      </c>
      <c r="C259" s="6" t="s">
        <v>4040</v>
      </c>
      <c r="D259" s="6" t="s">
        <v>71</v>
      </c>
      <c r="E259" s="6" t="s">
        <v>206</v>
      </c>
      <c r="F259" s="6" t="s">
        <v>3601</v>
      </c>
      <c r="G259" s="6">
        <v>27</v>
      </c>
      <c r="H259" s="6">
        <v>1</v>
      </c>
      <c r="I259" s="6">
        <v>3</v>
      </c>
      <c r="J259" s="6">
        <v>5</v>
      </c>
      <c r="K259" s="6">
        <v>18</v>
      </c>
      <c r="L259" s="6">
        <v>16</v>
      </c>
      <c r="M259" s="6">
        <v>1</v>
      </c>
      <c r="N259" s="6">
        <v>2</v>
      </c>
      <c r="O259" s="6">
        <v>4</v>
      </c>
      <c r="P259" s="6">
        <v>9</v>
      </c>
      <c r="Q259" s="6">
        <v>11</v>
      </c>
      <c r="R259" s="6">
        <v>0</v>
      </c>
      <c r="S259" s="6">
        <v>1</v>
      </c>
      <c r="T259" s="6">
        <v>1</v>
      </c>
      <c r="U259" s="6">
        <v>9</v>
      </c>
      <c r="V259" s="6">
        <v>2</v>
      </c>
      <c r="W259" s="6" t="s">
        <v>3598</v>
      </c>
      <c r="X259" s="6" t="s">
        <v>4041</v>
      </c>
      <c r="Y259" s="6" t="s">
        <v>3488</v>
      </c>
      <c r="Z259" s="6" t="s">
        <v>3058</v>
      </c>
      <c r="AA259" s="6">
        <v>63.972692000000002</v>
      </c>
      <c r="AB259" s="6">
        <v>10</v>
      </c>
      <c r="AC259" s="6">
        <v>27</v>
      </c>
      <c r="AG259"/>
    </row>
    <row r="260" spans="1:33">
      <c r="A260" s="6">
        <v>851</v>
      </c>
      <c r="B260" s="6">
        <v>10711114</v>
      </c>
      <c r="C260" s="6" t="s">
        <v>4042</v>
      </c>
      <c r="D260" s="6" t="s">
        <v>71</v>
      </c>
      <c r="E260" s="6" t="s">
        <v>206</v>
      </c>
      <c r="F260" s="6" t="s">
        <v>3601</v>
      </c>
      <c r="G260" s="6">
        <v>223</v>
      </c>
      <c r="H260" s="6">
        <v>24</v>
      </c>
      <c r="I260" s="6">
        <v>41</v>
      </c>
      <c r="J260" s="6">
        <v>34</v>
      </c>
      <c r="K260" s="6">
        <v>124</v>
      </c>
      <c r="L260" s="6">
        <v>129</v>
      </c>
      <c r="M260" s="6">
        <v>17</v>
      </c>
      <c r="N260" s="6">
        <v>27</v>
      </c>
      <c r="O260" s="6">
        <v>21</v>
      </c>
      <c r="P260" s="6">
        <v>64</v>
      </c>
      <c r="Q260" s="6">
        <v>94</v>
      </c>
      <c r="R260" s="6">
        <v>7</v>
      </c>
      <c r="S260" s="6">
        <v>14</v>
      </c>
      <c r="T260" s="6">
        <v>13</v>
      </c>
      <c r="U260" s="6">
        <v>60</v>
      </c>
      <c r="V260" s="6">
        <v>32</v>
      </c>
      <c r="W260" s="6" t="s">
        <v>3598</v>
      </c>
      <c r="X260" s="6" t="s">
        <v>4043</v>
      </c>
      <c r="Y260" s="6" t="s">
        <v>3488</v>
      </c>
      <c r="Z260" s="6" t="s">
        <v>3058</v>
      </c>
      <c r="AA260" s="6">
        <v>567.66609200000005</v>
      </c>
      <c r="AB260" s="6">
        <v>10</v>
      </c>
      <c r="AC260" s="6">
        <v>223</v>
      </c>
      <c r="AG260"/>
    </row>
    <row r="261" spans="1:33">
      <c r="A261" s="6">
        <v>852</v>
      </c>
      <c r="B261" s="6">
        <v>10711120</v>
      </c>
      <c r="C261" s="6" t="s">
        <v>4044</v>
      </c>
      <c r="D261" s="6" t="s">
        <v>71</v>
      </c>
      <c r="E261" s="6" t="s">
        <v>206</v>
      </c>
      <c r="F261" s="6" t="s">
        <v>3601</v>
      </c>
      <c r="G261" s="6">
        <v>676</v>
      </c>
      <c r="H261" s="6">
        <v>80</v>
      </c>
      <c r="I261" s="6">
        <v>102</v>
      </c>
      <c r="J261" s="6">
        <v>75</v>
      </c>
      <c r="K261" s="6">
        <v>419</v>
      </c>
      <c r="L261" s="6">
        <v>309</v>
      </c>
      <c r="M261" s="6">
        <v>37</v>
      </c>
      <c r="N261" s="6">
        <v>36</v>
      </c>
      <c r="O261" s="6">
        <v>40</v>
      </c>
      <c r="P261" s="6">
        <v>196</v>
      </c>
      <c r="Q261" s="6">
        <v>367</v>
      </c>
      <c r="R261" s="6">
        <v>43</v>
      </c>
      <c r="S261" s="6">
        <v>66</v>
      </c>
      <c r="T261" s="6">
        <v>35</v>
      </c>
      <c r="U261" s="6">
        <v>223</v>
      </c>
      <c r="V261" s="6">
        <v>142</v>
      </c>
      <c r="W261" s="6" t="s">
        <v>3598</v>
      </c>
      <c r="X261" s="6" t="s">
        <v>4045</v>
      </c>
      <c r="Y261" s="6" t="s">
        <v>3488</v>
      </c>
      <c r="Z261" s="6" t="s">
        <v>3058</v>
      </c>
      <c r="AA261" s="6">
        <v>1948.333007</v>
      </c>
      <c r="AB261" s="6">
        <v>10</v>
      </c>
      <c r="AC261" s="6">
        <v>676</v>
      </c>
      <c r="AG261"/>
    </row>
    <row r="262" spans="1:33">
      <c r="A262" s="6">
        <v>853</v>
      </c>
      <c r="B262" s="6">
        <v>10711131</v>
      </c>
      <c r="C262" s="6" t="s">
        <v>4046</v>
      </c>
      <c r="D262" s="6" t="s">
        <v>71</v>
      </c>
      <c r="E262" s="6" t="s">
        <v>206</v>
      </c>
      <c r="F262" s="6" t="s">
        <v>3601</v>
      </c>
      <c r="G262" s="6">
        <v>466</v>
      </c>
      <c r="H262" s="6">
        <v>40</v>
      </c>
      <c r="I262" s="6">
        <v>58</v>
      </c>
      <c r="J262" s="6">
        <v>59</v>
      </c>
      <c r="K262" s="6">
        <v>309</v>
      </c>
      <c r="L262" s="6">
        <v>239</v>
      </c>
      <c r="M262" s="6">
        <v>25</v>
      </c>
      <c r="N262" s="6">
        <v>29</v>
      </c>
      <c r="O262" s="6">
        <v>39</v>
      </c>
      <c r="P262" s="6">
        <v>146</v>
      </c>
      <c r="Q262" s="6">
        <v>227</v>
      </c>
      <c r="R262" s="6">
        <v>15</v>
      </c>
      <c r="S262" s="6">
        <v>29</v>
      </c>
      <c r="T262" s="6">
        <v>20</v>
      </c>
      <c r="U262" s="6">
        <v>163</v>
      </c>
      <c r="V262" s="6">
        <v>92</v>
      </c>
      <c r="W262" s="6" t="s">
        <v>3598</v>
      </c>
      <c r="X262" s="6" t="s">
        <v>4047</v>
      </c>
      <c r="Y262" s="6" t="s">
        <v>3488</v>
      </c>
      <c r="Z262" s="6" t="s">
        <v>3058</v>
      </c>
      <c r="AA262" s="6">
        <v>8568.4203570000009</v>
      </c>
      <c r="AB262" s="6">
        <v>10</v>
      </c>
      <c r="AC262" s="6">
        <v>466</v>
      </c>
      <c r="AG262"/>
    </row>
    <row r="263" spans="1:33">
      <c r="A263" s="6">
        <v>854</v>
      </c>
      <c r="B263" s="6">
        <v>10711141</v>
      </c>
      <c r="C263" s="6" t="s">
        <v>4048</v>
      </c>
      <c r="D263" s="6" t="s">
        <v>71</v>
      </c>
      <c r="E263" s="6" t="s">
        <v>206</v>
      </c>
      <c r="F263" s="6" t="s">
        <v>3601</v>
      </c>
      <c r="G263" s="6">
        <v>556</v>
      </c>
      <c r="H263" s="6">
        <v>45</v>
      </c>
      <c r="I263" s="6">
        <v>84</v>
      </c>
      <c r="J263" s="6">
        <v>67</v>
      </c>
      <c r="K263" s="6">
        <v>360</v>
      </c>
      <c r="L263" s="6">
        <v>280</v>
      </c>
      <c r="M263" s="6">
        <v>24</v>
      </c>
      <c r="N263" s="6">
        <v>44</v>
      </c>
      <c r="O263" s="6">
        <v>36</v>
      </c>
      <c r="P263" s="6">
        <v>176</v>
      </c>
      <c r="Q263" s="6">
        <v>276</v>
      </c>
      <c r="R263" s="6">
        <v>21</v>
      </c>
      <c r="S263" s="6">
        <v>40</v>
      </c>
      <c r="T263" s="6">
        <v>31</v>
      </c>
      <c r="U263" s="6">
        <v>184</v>
      </c>
      <c r="V263" s="6">
        <v>131</v>
      </c>
      <c r="W263" s="6" t="s">
        <v>3598</v>
      </c>
      <c r="X263" s="6" t="s">
        <v>4049</v>
      </c>
      <c r="Y263" s="6" t="s">
        <v>3488</v>
      </c>
      <c r="Z263" s="6" t="s">
        <v>3058</v>
      </c>
      <c r="AA263" s="6">
        <v>6673.59746</v>
      </c>
      <c r="AB263" s="6">
        <v>10</v>
      </c>
      <c r="AC263" s="6">
        <v>556</v>
      </c>
      <c r="AG263"/>
    </row>
    <row r="264" spans="1:33">
      <c r="A264" s="6">
        <v>855</v>
      </c>
      <c r="B264" s="6">
        <v>10711153</v>
      </c>
      <c r="C264" s="6" t="s">
        <v>4050</v>
      </c>
      <c r="D264" s="6" t="s">
        <v>71</v>
      </c>
      <c r="E264" s="6" t="s">
        <v>206</v>
      </c>
      <c r="F264" s="6" t="s">
        <v>3601</v>
      </c>
      <c r="G264" s="6">
        <v>497</v>
      </c>
      <c r="H264" s="6">
        <v>34</v>
      </c>
      <c r="I264" s="6">
        <v>49</v>
      </c>
      <c r="J264" s="6">
        <v>55</v>
      </c>
      <c r="K264" s="6">
        <v>359</v>
      </c>
      <c r="L264" s="6">
        <v>255</v>
      </c>
      <c r="M264" s="6">
        <v>15</v>
      </c>
      <c r="N264" s="6">
        <v>28</v>
      </c>
      <c r="O264" s="6">
        <v>24</v>
      </c>
      <c r="P264" s="6">
        <v>188</v>
      </c>
      <c r="Q264" s="6">
        <v>242</v>
      </c>
      <c r="R264" s="6">
        <v>19</v>
      </c>
      <c r="S264" s="6">
        <v>21</v>
      </c>
      <c r="T264" s="6">
        <v>31</v>
      </c>
      <c r="U264" s="6">
        <v>171</v>
      </c>
      <c r="V264" s="6">
        <v>119</v>
      </c>
      <c r="W264" s="6" t="s">
        <v>3598</v>
      </c>
      <c r="X264" s="6" t="s">
        <v>4051</v>
      </c>
      <c r="Y264" s="6" t="s">
        <v>3488</v>
      </c>
      <c r="Z264" s="6" t="s">
        <v>3058</v>
      </c>
      <c r="AA264" s="6">
        <v>3025.0646809999998</v>
      </c>
      <c r="AB264" s="6">
        <v>10</v>
      </c>
      <c r="AC264" s="6">
        <v>497</v>
      </c>
      <c r="AG264"/>
    </row>
    <row r="265" spans="1:33">
      <c r="A265" s="6">
        <v>858</v>
      </c>
      <c r="B265" s="6">
        <v>10711191</v>
      </c>
      <c r="C265" s="6" t="s">
        <v>4052</v>
      </c>
      <c r="D265" s="6" t="s">
        <v>71</v>
      </c>
      <c r="E265" s="6" t="s">
        <v>206</v>
      </c>
      <c r="F265" s="6" t="s">
        <v>3601</v>
      </c>
      <c r="G265" s="6">
        <v>434</v>
      </c>
      <c r="H265" s="6">
        <v>38</v>
      </c>
      <c r="I265" s="6">
        <v>64</v>
      </c>
      <c r="J265" s="6">
        <v>66</v>
      </c>
      <c r="K265" s="6">
        <v>266</v>
      </c>
      <c r="L265" s="6">
        <v>213</v>
      </c>
      <c r="M265" s="6">
        <v>21</v>
      </c>
      <c r="N265" s="6">
        <v>33</v>
      </c>
      <c r="O265" s="6">
        <v>27</v>
      </c>
      <c r="P265" s="6">
        <v>132</v>
      </c>
      <c r="Q265" s="6">
        <v>221</v>
      </c>
      <c r="R265" s="6">
        <v>17</v>
      </c>
      <c r="S265" s="6">
        <v>31</v>
      </c>
      <c r="T265" s="6">
        <v>39</v>
      </c>
      <c r="U265" s="6">
        <v>134</v>
      </c>
      <c r="V265" s="6">
        <v>86</v>
      </c>
      <c r="W265" s="6" t="s">
        <v>3598</v>
      </c>
      <c r="X265" s="6" t="s">
        <v>4053</v>
      </c>
      <c r="Y265" s="6" t="s">
        <v>3488</v>
      </c>
      <c r="Z265" s="6" t="s">
        <v>3058</v>
      </c>
      <c r="AA265" s="6">
        <v>4653.8823979999997</v>
      </c>
      <c r="AB265" s="6">
        <v>10</v>
      </c>
      <c r="AC265" s="6">
        <v>434</v>
      </c>
      <c r="AG265"/>
    </row>
    <row r="266" spans="1:33">
      <c r="A266" s="6">
        <v>859</v>
      </c>
      <c r="B266" s="6">
        <v>10711203</v>
      </c>
      <c r="C266" s="6" t="s">
        <v>4054</v>
      </c>
      <c r="D266" s="6" t="s">
        <v>71</v>
      </c>
      <c r="E266" s="6" t="s">
        <v>206</v>
      </c>
      <c r="F266" s="6" t="s">
        <v>3601</v>
      </c>
      <c r="G266" s="6">
        <v>976</v>
      </c>
      <c r="H266" s="6">
        <v>96</v>
      </c>
      <c r="I266" s="6">
        <v>146</v>
      </c>
      <c r="J266" s="6">
        <v>159</v>
      </c>
      <c r="K266" s="6">
        <v>575</v>
      </c>
      <c r="L266" s="6">
        <v>487</v>
      </c>
      <c r="M266" s="6">
        <v>48</v>
      </c>
      <c r="N266" s="6">
        <v>81</v>
      </c>
      <c r="O266" s="6">
        <v>82</v>
      </c>
      <c r="P266" s="6">
        <v>276</v>
      </c>
      <c r="Q266" s="6">
        <v>489</v>
      </c>
      <c r="R266" s="6">
        <v>48</v>
      </c>
      <c r="S266" s="6">
        <v>65</v>
      </c>
      <c r="T266" s="6">
        <v>77</v>
      </c>
      <c r="U266" s="6">
        <v>299</v>
      </c>
      <c r="V266" s="6">
        <v>190</v>
      </c>
      <c r="W266" s="6" t="s">
        <v>3598</v>
      </c>
      <c r="X266" s="6" t="s">
        <v>4055</v>
      </c>
      <c r="Y266" s="6" t="s">
        <v>3488</v>
      </c>
      <c r="Z266" s="6" t="s">
        <v>3058</v>
      </c>
      <c r="AA266" s="6">
        <v>6861.7758709999998</v>
      </c>
      <c r="AB266" s="6">
        <v>10</v>
      </c>
      <c r="AC266" s="6">
        <v>976</v>
      </c>
      <c r="AG266"/>
    </row>
    <row r="267" spans="1:33">
      <c r="A267" s="6">
        <v>860</v>
      </c>
      <c r="B267" s="6">
        <v>10711211</v>
      </c>
      <c r="C267" s="6" t="s">
        <v>4056</v>
      </c>
      <c r="D267" s="6" t="s">
        <v>71</v>
      </c>
      <c r="E267" s="6" t="s">
        <v>206</v>
      </c>
      <c r="F267" s="6" t="s">
        <v>3601</v>
      </c>
      <c r="G267" s="6">
        <v>552</v>
      </c>
      <c r="H267" s="6">
        <v>52</v>
      </c>
      <c r="I267" s="6">
        <v>86</v>
      </c>
      <c r="J267" s="6">
        <v>74</v>
      </c>
      <c r="K267" s="6">
        <v>340</v>
      </c>
      <c r="L267" s="6">
        <v>295</v>
      </c>
      <c r="M267" s="6">
        <v>33</v>
      </c>
      <c r="N267" s="6">
        <v>46</v>
      </c>
      <c r="O267" s="6">
        <v>42</v>
      </c>
      <c r="P267" s="6">
        <v>174</v>
      </c>
      <c r="Q267" s="6">
        <v>257</v>
      </c>
      <c r="R267" s="6">
        <v>19</v>
      </c>
      <c r="S267" s="6">
        <v>40</v>
      </c>
      <c r="T267" s="6">
        <v>32</v>
      </c>
      <c r="U267" s="6">
        <v>166</v>
      </c>
      <c r="V267" s="6">
        <v>121</v>
      </c>
      <c r="W267" s="6" t="s">
        <v>3598</v>
      </c>
      <c r="X267" s="6" t="s">
        <v>4057</v>
      </c>
      <c r="Y267" s="6" t="s">
        <v>3488</v>
      </c>
      <c r="Z267" s="6" t="s">
        <v>3058</v>
      </c>
      <c r="AA267" s="6">
        <v>8172.2846929999996</v>
      </c>
      <c r="AB267" s="6">
        <v>10</v>
      </c>
      <c r="AC267" s="6">
        <v>552</v>
      </c>
      <c r="AG267"/>
    </row>
    <row r="268" spans="1:33">
      <c r="A268" s="6">
        <v>861</v>
      </c>
      <c r="B268" s="6">
        <v>10711221</v>
      </c>
      <c r="C268" s="6" t="s">
        <v>4058</v>
      </c>
      <c r="D268" s="6" t="s">
        <v>71</v>
      </c>
      <c r="E268" s="6" t="s">
        <v>206</v>
      </c>
      <c r="F268" s="6" t="s">
        <v>3601</v>
      </c>
      <c r="G268" s="6">
        <v>622</v>
      </c>
      <c r="H268" s="6">
        <v>59</v>
      </c>
      <c r="I268" s="6">
        <v>63</v>
      </c>
      <c r="J268" s="6">
        <v>69</v>
      </c>
      <c r="K268" s="6">
        <v>431</v>
      </c>
      <c r="L268" s="6">
        <v>307</v>
      </c>
      <c r="M268" s="6">
        <v>36</v>
      </c>
      <c r="N268" s="6">
        <v>29</v>
      </c>
      <c r="O268" s="6">
        <v>33</v>
      </c>
      <c r="P268" s="6">
        <v>209</v>
      </c>
      <c r="Q268" s="6">
        <v>315</v>
      </c>
      <c r="R268" s="6">
        <v>23</v>
      </c>
      <c r="S268" s="6">
        <v>34</v>
      </c>
      <c r="T268" s="6">
        <v>36</v>
      </c>
      <c r="U268" s="6">
        <v>222</v>
      </c>
      <c r="V268" s="6">
        <v>144</v>
      </c>
      <c r="W268" s="6" t="s">
        <v>3598</v>
      </c>
      <c r="X268" s="6" t="s">
        <v>4059</v>
      </c>
      <c r="Y268" s="6" t="s">
        <v>3488</v>
      </c>
      <c r="Z268" s="6" t="s">
        <v>3058</v>
      </c>
      <c r="AA268" s="6">
        <v>7189.5964219999996</v>
      </c>
      <c r="AB268" s="6">
        <v>10</v>
      </c>
      <c r="AC268" s="6">
        <v>622</v>
      </c>
      <c r="AG268"/>
    </row>
    <row r="269" spans="1:33">
      <c r="A269" s="6">
        <v>862</v>
      </c>
      <c r="B269" s="6">
        <v>10712143</v>
      </c>
      <c r="C269" s="6" t="s">
        <v>4060</v>
      </c>
      <c r="D269" s="6" t="s">
        <v>71</v>
      </c>
      <c r="E269" s="6" t="s">
        <v>206</v>
      </c>
      <c r="F269" s="6" t="s">
        <v>3748</v>
      </c>
      <c r="G269" s="6">
        <v>1207</v>
      </c>
      <c r="H269" s="6">
        <v>137</v>
      </c>
      <c r="I269" s="6">
        <v>154</v>
      </c>
      <c r="J269" s="6">
        <v>181</v>
      </c>
      <c r="K269" s="6">
        <v>735</v>
      </c>
      <c r="L269" s="6">
        <v>580</v>
      </c>
      <c r="M269" s="6">
        <v>71</v>
      </c>
      <c r="N269" s="6">
        <v>76</v>
      </c>
      <c r="O269" s="6">
        <v>85</v>
      </c>
      <c r="P269" s="6">
        <v>348</v>
      </c>
      <c r="Q269" s="6">
        <v>627</v>
      </c>
      <c r="R269" s="6">
        <v>66</v>
      </c>
      <c r="S269" s="6">
        <v>78</v>
      </c>
      <c r="T269" s="6">
        <v>96</v>
      </c>
      <c r="U269" s="6">
        <v>387</v>
      </c>
      <c r="V269" s="6">
        <v>256</v>
      </c>
      <c r="W269" s="6" t="s">
        <v>3598</v>
      </c>
      <c r="X269" s="6" t="s">
        <v>4061</v>
      </c>
      <c r="Y269" s="6" t="s">
        <v>3488</v>
      </c>
      <c r="Z269" s="6" t="s">
        <v>3058</v>
      </c>
      <c r="AA269" s="6">
        <v>3319.673413</v>
      </c>
      <c r="AB269" s="6">
        <v>10</v>
      </c>
      <c r="AC269" s="6">
        <v>1207</v>
      </c>
      <c r="AG269"/>
    </row>
    <row r="270" spans="1:33">
      <c r="A270" s="6">
        <v>863</v>
      </c>
      <c r="B270" s="6">
        <v>10712007</v>
      </c>
      <c r="C270" s="6" t="s">
        <v>4062</v>
      </c>
      <c r="D270" s="6" t="s">
        <v>71</v>
      </c>
      <c r="E270" s="6" t="s">
        <v>206</v>
      </c>
      <c r="F270" s="6" t="s">
        <v>3748</v>
      </c>
      <c r="G270" s="6">
        <v>827</v>
      </c>
      <c r="H270" s="6">
        <v>83</v>
      </c>
      <c r="I270" s="6">
        <v>98</v>
      </c>
      <c r="J270" s="6">
        <v>120</v>
      </c>
      <c r="K270" s="6">
        <v>526</v>
      </c>
      <c r="L270" s="6">
        <v>426</v>
      </c>
      <c r="M270" s="6">
        <v>45</v>
      </c>
      <c r="N270" s="6">
        <v>58</v>
      </c>
      <c r="O270" s="6">
        <v>71</v>
      </c>
      <c r="P270" s="6">
        <v>252</v>
      </c>
      <c r="Q270" s="6">
        <v>401</v>
      </c>
      <c r="R270" s="6">
        <v>38</v>
      </c>
      <c r="S270" s="6">
        <v>40</v>
      </c>
      <c r="T270" s="6">
        <v>49</v>
      </c>
      <c r="U270" s="6">
        <v>274</v>
      </c>
      <c r="V270" s="6">
        <v>142</v>
      </c>
      <c r="W270" s="6" t="s">
        <v>3598</v>
      </c>
      <c r="X270" s="6" t="s">
        <v>4063</v>
      </c>
      <c r="Y270" s="6" t="s">
        <v>3488</v>
      </c>
      <c r="Z270" s="6" t="s">
        <v>3058</v>
      </c>
      <c r="AA270" s="6">
        <v>8389.0952190000007</v>
      </c>
      <c r="AB270" s="6">
        <v>10</v>
      </c>
      <c r="AC270" s="6">
        <v>827</v>
      </c>
      <c r="AG270"/>
    </row>
    <row r="271" spans="1:33">
      <c r="A271" s="6">
        <v>864</v>
      </c>
      <c r="B271" s="6">
        <v>10712014</v>
      </c>
      <c r="C271" s="6" t="s">
        <v>4064</v>
      </c>
      <c r="D271" s="6" t="s">
        <v>71</v>
      </c>
      <c r="E271" s="6" t="s">
        <v>206</v>
      </c>
      <c r="F271" s="6" t="s">
        <v>3748</v>
      </c>
      <c r="G271" s="6">
        <v>179</v>
      </c>
      <c r="H271" s="6">
        <v>13</v>
      </c>
      <c r="I271" s="6">
        <v>15</v>
      </c>
      <c r="J271" s="6">
        <v>12</v>
      </c>
      <c r="K271" s="6">
        <v>139</v>
      </c>
      <c r="L271" s="6">
        <v>91</v>
      </c>
      <c r="M271" s="6">
        <v>9</v>
      </c>
      <c r="N271" s="6">
        <v>8</v>
      </c>
      <c r="O271" s="6">
        <v>8</v>
      </c>
      <c r="P271" s="6">
        <v>66</v>
      </c>
      <c r="Q271" s="6">
        <v>88</v>
      </c>
      <c r="R271" s="6">
        <v>4</v>
      </c>
      <c r="S271" s="6">
        <v>7</v>
      </c>
      <c r="T271" s="6">
        <v>4</v>
      </c>
      <c r="U271" s="6">
        <v>73</v>
      </c>
      <c r="V271" s="6">
        <v>47</v>
      </c>
      <c r="W271" s="6" t="s">
        <v>3598</v>
      </c>
      <c r="X271" s="6" t="s">
        <v>4065</v>
      </c>
      <c r="Y271" s="6" t="s">
        <v>3488</v>
      </c>
      <c r="Z271" s="6" t="s">
        <v>3058</v>
      </c>
      <c r="AA271" s="6">
        <v>1339.416993</v>
      </c>
      <c r="AB271" s="6">
        <v>10</v>
      </c>
      <c r="AC271" s="6">
        <v>179</v>
      </c>
      <c r="AG271"/>
    </row>
    <row r="272" spans="1:33">
      <c r="A272" s="6">
        <v>865</v>
      </c>
      <c r="B272" s="6">
        <v>10712103</v>
      </c>
      <c r="C272" s="6" t="s">
        <v>4060</v>
      </c>
      <c r="D272" s="6" t="s">
        <v>71</v>
      </c>
      <c r="E272" s="6" t="s">
        <v>206</v>
      </c>
      <c r="F272" s="6" t="s">
        <v>3748</v>
      </c>
      <c r="G272" s="6">
        <v>619</v>
      </c>
      <c r="H272" s="6">
        <v>59</v>
      </c>
      <c r="I272" s="6">
        <v>99</v>
      </c>
      <c r="J272" s="6">
        <v>82</v>
      </c>
      <c r="K272" s="6">
        <v>379</v>
      </c>
      <c r="L272" s="6">
        <v>317</v>
      </c>
      <c r="M272" s="6">
        <v>31</v>
      </c>
      <c r="N272" s="6">
        <v>62</v>
      </c>
      <c r="O272" s="6">
        <v>36</v>
      </c>
      <c r="P272" s="6">
        <v>188</v>
      </c>
      <c r="Q272" s="6">
        <v>302</v>
      </c>
      <c r="R272" s="6">
        <v>28</v>
      </c>
      <c r="S272" s="6">
        <v>37</v>
      </c>
      <c r="T272" s="6">
        <v>46</v>
      </c>
      <c r="U272" s="6">
        <v>191</v>
      </c>
      <c r="V272" s="6">
        <v>121</v>
      </c>
      <c r="W272" s="6" t="s">
        <v>3598</v>
      </c>
      <c r="X272" s="6" t="s">
        <v>4066</v>
      </c>
      <c r="Y272" s="6" t="s">
        <v>3488</v>
      </c>
      <c r="Z272" s="6" t="s">
        <v>3058</v>
      </c>
      <c r="AA272" s="6">
        <v>3984.2925839999998</v>
      </c>
      <c r="AB272" s="6">
        <v>10</v>
      </c>
      <c r="AC272" s="6">
        <v>619</v>
      </c>
      <c r="AG272"/>
    </row>
    <row r="273" spans="1:33">
      <c r="A273" s="6">
        <v>866</v>
      </c>
      <c r="B273" s="6">
        <v>10712111</v>
      </c>
      <c r="C273" s="6" t="s">
        <v>3747</v>
      </c>
      <c r="D273" s="6" t="s">
        <v>71</v>
      </c>
      <c r="E273" s="6" t="s">
        <v>206</v>
      </c>
      <c r="F273" s="6" t="s">
        <v>3748</v>
      </c>
      <c r="G273" s="6">
        <v>542</v>
      </c>
      <c r="H273" s="6">
        <v>57</v>
      </c>
      <c r="I273" s="6">
        <v>72</v>
      </c>
      <c r="J273" s="6">
        <v>48</v>
      </c>
      <c r="K273" s="6">
        <v>365</v>
      </c>
      <c r="L273" s="6">
        <v>281</v>
      </c>
      <c r="M273" s="6">
        <v>33</v>
      </c>
      <c r="N273" s="6">
        <v>41</v>
      </c>
      <c r="O273" s="6">
        <v>25</v>
      </c>
      <c r="P273" s="6">
        <v>182</v>
      </c>
      <c r="Q273" s="6">
        <v>261</v>
      </c>
      <c r="R273" s="6">
        <v>24</v>
      </c>
      <c r="S273" s="6">
        <v>31</v>
      </c>
      <c r="T273" s="6">
        <v>23</v>
      </c>
      <c r="U273" s="6">
        <v>183</v>
      </c>
      <c r="V273" s="6">
        <v>134</v>
      </c>
      <c r="W273" s="6" t="s">
        <v>3598</v>
      </c>
      <c r="X273" s="6" t="s">
        <v>4067</v>
      </c>
      <c r="Y273" s="6" t="s">
        <v>3488</v>
      </c>
      <c r="Z273" s="6" t="s">
        <v>3058</v>
      </c>
      <c r="AA273" s="6">
        <v>8013.1656210000001</v>
      </c>
      <c r="AB273" s="6">
        <v>10</v>
      </c>
      <c r="AC273" s="6">
        <v>542</v>
      </c>
      <c r="AG273"/>
    </row>
    <row r="274" spans="1:33">
      <c r="A274" s="6">
        <v>868</v>
      </c>
      <c r="B274" s="6">
        <v>10712121</v>
      </c>
      <c r="C274" s="6" t="s">
        <v>3747</v>
      </c>
      <c r="D274" s="6" t="s">
        <v>71</v>
      </c>
      <c r="E274" s="6" t="s">
        <v>206</v>
      </c>
      <c r="F274" s="6" t="s">
        <v>3748</v>
      </c>
      <c r="G274" s="6">
        <v>578</v>
      </c>
      <c r="H274" s="6">
        <v>53</v>
      </c>
      <c r="I274" s="6">
        <v>87</v>
      </c>
      <c r="J274" s="6">
        <v>71</v>
      </c>
      <c r="K274" s="6">
        <v>367</v>
      </c>
      <c r="L274" s="6">
        <v>279</v>
      </c>
      <c r="M274" s="6">
        <v>25</v>
      </c>
      <c r="N274" s="6">
        <v>38</v>
      </c>
      <c r="O274" s="6">
        <v>40</v>
      </c>
      <c r="P274" s="6">
        <v>176</v>
      </c>
      <c r="Q274" s="6">
        <v>299</v>
      </c>
      <c r="R274" s="6">
        <v>28</v>
      </c>
      <c r="S274" s="6">
        <v>49</v>
      </c>
      <c r="T274" s="6">
        <v>31</v>
      </c>
      <c r="U274" s="6">
        <v>191</v>
      </c>
      <c r="V274" s="6">
        <v>135</v>
      </c>
      <c r="W274" s="6" t="s">
        <v>3598</v>
      </c>
      <c r="X274" s="6" t="s">
        <v>4068</v>
      </c>
      <c r="Y274" s="6" t="s">
        <v>3488</v>
      </c>
      <c r="Z274" s="6" t="s">
        <v>3058</v>
      </c>
      <c r="AA274" s="6">
        <v>7500.0644119999997</v>
      </c>
      <c r="AB274" s="6">
        <v>10</v>
      </c>
      <c r="AC274" s="6">
        <v>578</v>
      </c>
      <c r="AG274"/>
    </row>
    <row r="275" spans="1:33">
      <c r="A275" s="6">
        <v>869</v>
      </c>
      <c r="B275" s="6">
        <v>10713170</v>
      </c>
      <c r="C275" s="6" t="s">
        <v>4069</v>
      </c>
      <c r="D275" s="6" t="s">
        <v>71</v>
      </c>
      <c r="E275" s="6" t="s">
        <v>206</v>
      </c>
      <c r="F275" s="6" t="s">
        <v>4070</v>
      </c>
      <c r="G275" s="6">
        <v>196</v>
      </c>
      <c r="H275" s="6">
        <v>6</v>
      </c>
      <c r="I275" s="6">
        <v>25</v>
      </c>
      <c r="J275" s="6">
        <v>21</v>
      </c>
      <c r="K275" s="6">
        <v>144</v>
      </c>
      <c r="L275" s="6">
        <v>99</v>
      </c>
      <c r="M275" s="6">
        <v>4</v>
      </c>
      <c r="N275" s="6">
        <v>14</v>
      </c>
      <c r="O275" s="6">
        <v>10</v>
      </c>
      <c r="P275" s="6">
        <v>71</v>
      </c>
      <c r="Q275" s="6">
        <v>97</v>
      </c>
      <c r="R275" s="6">
        <v>2</v>
      </c>
      <c r="S275" s="6">
        <v>11</v>
      </c>
      <c r="T275" s="6">
        <v>11</v>
      </c>
      <c r="U275" s="6">
        <v>73</v>
      </c>
      <c r="V275" s="6">
        <v>62</v>
      </c>
      <c r="W275" s="6" t="s">
        <v>3598</v>
      </c>
      <c r="X275" s="6" t="s">
        <v>4071</v>
      </c>
      <c r="Y275" s="6" t="s">
        <v>3488</v>
      </c>
      <c r="Z275" s="6" t="s">
        <v>3058</v>
      </c>
      <c r="AA275" s="6">
        <v>1569.994101</v>
      </c>
      <c r="AB275" s="6">
        <v>10</v>
      </c>
      <c r="AC275" s="6">
        <v>196</v>
      </c>
      <c r="AG275"/>
    </row>
    <row r="276" spans="1:33">
      <c r="A276" s="6">
        <v>870</v>
      </c>
      <c r="B276" s="6">
        <v>10713001</v>
      </c>
      <c r="C276" s="6" t="s">
        <v>4072</v>
      </c>
      <c r="D276" s="6" t="s">
        <v>71</v>
      </c>
      <c r="E276" s="6" t="s">
        <v>206</v>
      </c>
      <c r="F276" s="6" t="s">
        <v>4070</v>
      </c>
      <c r="G276" s="6">
        <v>448</v>
      </c>
      <c r="H276" s="6">
        <v>41</v>
      </c>
      <c r="I276" s="6">
        <v>43</v>
      </c>
      <c r="J276" s="6">
        <v>55</v>
      </c>
      <c r="K276" s="6">
        <v>309</v>
      </c>
      <c r="L276" s="6">
        <v>194</v>
      </c>
      <c r="M276" s="6">
        <v>14</v>
      </c>
      <c r="N276" s="6">
        <v>19</v>
      </c>
      <c r="O276" s="6">
        <v>30</v>
      </c>
      <c r="P276" s="6">
        <v>131</v>
      </c>
      <c r="Q276" s="6">
        <v>254</v>
      </c>
      <c r="R276" s="6">
        <v>27</v>
      </c>
      <c r="S276" s="6">
        <v>24</v>
      </c>
      <c r="T276" s="6">
        <v>25</v>
      </c>
      <c r="U276" s="6">
        <v>178</v>
      </c>
      <c r="V276" s="6">
        <v>109</v>
      </c>
      <c r="W276" s="6" t="s">
        <v>3598</v>
      </c>
      <c r="X276" s="6" t="s">
        <v>4073</v>
      </c>
      <c r="Y276" s="6" t="s">
        <v>3488</v>
      </c>
      <c r="Z276" s="6" t="s">
        <v>3058</v>
      </c>
      <c r="AA276" s="6">
        <v>1786.211577</v>
      </c>
      <c r="AB276" s="6">
        <v>10</v>
      </c>
      <c r="AC276" s="6">
        <v>448</v>
      </c>
      <c r="AG276"/>
    </row>
    <row r="277" spans="1:33">
      <c r="A277" s="6">
        <v>871</v>
      </c>
      <c r="B277" s="6">
        <v>10713015</v>
      </c>
      <c r="C277" s="6" t="s">
        <v>4074</v>
      </c>
      <c r="D277" s="6" t="s">
        <v>71</v>
      </c>
      <c r="E277" s="6" t="s">
        <v>206</v>
      </c>
      <c r="F277" s="6" t="s">
        <v>4070</v>
      </c>
      <c r="G277" s="6">
        <v>487</v>
      </c>
      <c r="H277" s="6">
        <v>35</v>
      </c>
      <c r="I277" s="6">
        <v>51</v>
      </c>
      <c r="J277" s="6">
        <v>142</v>
      </c>
      <c r="K277" s="6">
        <v>259</v>
      </c>
      <c r="L277" s="6">
        <v>302</v>
      </c>
      <c r="M277" s="6">
        <v>17</v>
      </c>
      <c r="N277" s="6">
        <v>23</v>
      </c>
      <c r="O277" s="6">
        <v>119</v>
      </c>
      <c r="P277" s="6">
        <v>143</v>
      </c>
      <c r="Q277" s="6">
        <v>185</v>
      </c>
      <c r="R277" s="6">
        <v>18</v>
      </c>
      <c r="S277" s="6">
        <v>28</v>
      </c>
      <c r="T277" s="6">
        <v>23</v>
      </c>
      <c r="U277" s="6">
        <v>116</v>
      </c>
      <c r="V277" s="6">
        <v>86</v>
      </c>
      <c r="W277" s="6" t="s">
        <v>3598</v>
      </c>
      <c r="X277" s="6" t="s">
        <v>4075</v>
      </c>
      <c r="Y277" s="6" t="s">
        <v>3488</v>
      </c>
      <c r="Z277" s="6" t="s">
        <v>3058</v>
      </c>
      <c r="AA277" s="6">
        <v>1826.70235</v>
      </c>
      <c r="AB277" s="6">
        <v>10</v>
      </c>
      <c r="AC277" s="6">
        <v>487</v>
      </c>
      <c r="AG277"/>
    </row>
    <row r="278" spans="1:33">
      <c r="A278" s="6">
        <v>872</v>
      </c>
      <c r="B278" s="6">
        <v>10713020</v>
      </c>
      <c r="C278" s="6" t="s">
        <v>4076</v>
      </c>
      <c r="D278" s="6" t="s">
        <v>71</v>
      </c>
      <c r="E278" s="6" t="s">
        <v>206</v>
      </c>
      <c r="F278" s="6" t="s">
        <v>4070</v>
      </c>
      <c r="G278" s="6">
        <v>439</v>
      </c>
      <c r="H278" s="6">
        <v>40</v>
      </c>
      <c r="I278" s="6">
        <v>55</v>
      </c>
      <c r="J278" s="6">
        <v>48</v>
      </c>
      <c r="K278" s="6">
        <v>296</v>
      </c>
      <c r="L278" s="6">
        <v>214</v>
      </c>
      <c r="M278" s="6">
        <v>12</v>
      </c>
      <c r="N278" s="6">
        <v>25</v>
      </c>
      <c r="O278" s="6">
        <v>25</v>
      </c>
      <c r="P278" s="6">
        <v>152</v>
      </c>
      <c r="Q278" s="6">
        <v>225</v>
      </c>
      <c r="R278" s="6">
        <v>28</v>
      </c>
      <c r="S278" s="6">
        <v>30</v>
      </c>
      <c r="T278" s="6">
        <v>23</v>
      </c>
      <c r="U278" s="6">
        <v>144</v>
      </c>
      <c r="V278" s="6">
        <v>106</v>
      </c>
      <c r="W278" s="6" t="s">
        <v>3598</v>
      </c>
      <c r="X278" s="6" t="s">
        <v>4077</v>
      </c>
      <c r="Y278" s="6" t="s">
        <v>3488</v>
      </c>
      <c r="Z278" s="6" t="s">
        <v>3058</v>
      </c>
      <c r="AA278" s="6">
        <v>918.84680400000002</v>
      </c>
      <c r="AB278" s="6">
        <v>10</v>
      </c>
      <c r="AC278" s="6">
        <v>439</v>
      </c>
      <c r="AG278"/>
    </row>
    <row r="279" spans="1:33">
      <c r="A279" s="6">
        <v>873</v>
      </c>
      <c r="B279" s="6">
        <v>10713030</v>
      </c>
      <c r="C279" s="6" t="s">
        <v>4078</v>
      </c>
      <c r="D279" s="6" t="s">
        <v>71</v>
      </c>
      <c r="E279" s="6" t="s">
        <v>206</v>
      </c>
      <c r="F279" s="6" t="s">
        <v>4070</v>
      </c>
      <c r="G279" s="6">
        <v>172</v>
      </c>
      <c r="H279" s="6">
        <v>10</v>
      </c>
      <c r="I279" s="6">
        <v>17</v>
      </c>
      <c r="J279" s="6">
        <v>13</v>
      </c>
      <c r="K279" s="6">
        <v>132</v>
      </c>
      <c r="L279" s="6">
        <v>89</v>
      </c>
      <c r="M279" s="6">
        <v>5</v>
      </c>
      <c r="N279" s="6">
        <v>12</v>
      </c>
      <c r="O279" s="6">
        <v>7</v>
      </c>
      <c r="P279" s="6">
        <v>65</v>
      </c>
      <c r="Q279" s="6">
        <v>83</v>
      </c>
      <c r="R279" s="6">
        <v>5</v>
      </c>
      <c r="S279" s="6">
        <v>5</v>
      </c>
      <c r="T279" s="6">
        <v>6</v>
      </c>
      <c r="U279" s="6">
        <v>67</v>
      </c>
      <c r="V279" s="6">
        <v>51</v>
      </c>
      <c r="W279" s="6" t="s">
        <v>3598</v>
      </c>
      <c r="X279" s="6" t="s">
        <v>4079</v>
      </c>
      <c r="Y279" s="6" t="s">
        <v>3488</v>
      </c>
      <c r="Z279" s="6" t="s">
        <v>3058</v>
      </c>
      <c r="AA279" s="6">
        <v>2986.2199679999999</v>
      </c>
      <c r="AB279" s="6">
        <v>10</v>
      </c>
      <c r="AC279" s="6">
        <v>172</v>
      </c>
      <c r="AG279"/>
    </row>
    <row r="280" spans="1:33">
      <c r="A280" s="6">
        <v>874</v>
      </c>
      <c r="B280" s="6">
        <v>10713040</v>
      </c>
      <c r="C280" s="6" t="s">
        <v>4080</v>
      </c>
      <c r="D280" s="6" t="s">
        <v>71</v>
      </c>
      <c r="E280" s="6" t="s">
        <v>206</v>
      </c>
      <c r="F280" s="6" t="s">
        <v>4070</v>
      </c>
      <c r="G280" s="6">
        <v>675</v>
      </c>
      <c r="H280" s="6">
        <v>64</v>
      </c>
      <c r="I280" s="6">
        <v>84</v>
      </c>
      <c r="J280" s="6">
        <v>87</v>
      </c>
      <c r="K280" s="6">
        <v>440</v>
      </c>
      <c r="L280" s="6">
        <v>341</v>
      </c>
      <c r="M280" s="6">
        <v>34</v>
      </c>
      <c r="N280" s="6">
        <v>48</v>
      </c>
      <c r="O280" s="6">
        <v>42</v>
      </c>
      <c r="P280" s="6">
        <v>217</v>
      </c>
      <c r="Q280" s="6">
        <v>334</v>
      </c>
      <c r="R280" s="6">
        <v>30</v>
      </c>
      <c r="S280" s="6">
        <v>36</v>
      </c>
      <c r="T280" s="6">
        <v>45</v>
      </c>
      <c r="U280" s="6">
        <v>223</v>
      </c>
      <c r="V280" s="6">
        <v>147</v>
      </c>
      <c r="W280" s="6" t="s">
        <v>3598</v>
      </c>
      <c r="X280" s="6" t="s">
        <v>4081</v>
      </c>
      <c r="Y280" s="6" t="s">
        <v>3488</v>
      </c>
      <c r="Z280" s="6" t="s">
        <v>3058</v>
      </c>
      <c r="AA280" s="6">
        <v>2950.8338560000002</v>
      </c>
      <c r="AB280" s="6">
        <v>10</v>
      </c>
      <c r="AC280" s="6">
        <v>675</v>
      </c>
      <c r="AG280"/>
    </row>
    <row r="281" spans="1:33">
      <c r="A281" s="6">
        <v>875</v>
      </c>
      <c r="B281" s="6">
        <v>10713050</v>
      </c>
      <c r="C281" s="6" t="s">
        <v>4082</v>
      </c>
      <c r="D281" s="6" t="s">
        <v>71</v>
      </c>
      <c r="E281" s="6" t="s">
        <v>206</v>
      </c>
      <c r="F281" s="6" t="s">
        <v>4070</v>
      </c>
      <c r="G281" s="6">
        <v>515</v>
      </c>
      <c r="H281" s="6">
        <v>40</v>
      </c>
      <c r="I281" s="6">
        <v>66</v>
      </c>
      <c r="J281" s="6">
        <v>71</v>
      </c>
      <c r="K281" s="6">
        <v>338</v>
      </c>
      <c r="L281" s="6">
        <v>246</v>
      </c>
      <c r="M281" s="6">
        <v>22</v>
      </c>
      <c r="N281" s="6">
        <v>34</v>
      </c>
      <c r="O281" s="6">
        <v>31</v>
      </c>
      <c r="P281" s="6">
        <v>159</v>
      </c>
      <c r="Q281" s="6">
        <v>269</v>
      </c>
      <c r="R281" s="6">
        <v>18</v>
      </c>
      <c r="S281" s="6">
        <v>32</v>
      </c>
      <c r="T281" s="6">
        <v>40</v>
      </c>
      <c r="U281" s="6">
        <v>179</v>
      </c>
      <c r="V281" s="6">
        <v>145</v>
      </c>
      <c r="W281" s="6" t="s">
        <v>3598</v>
      </c>
      <c r="X281" s="6" t="s">
        <v>4083</v>
      </c>
      <c r="Y281" s="6" t="s">
        <v>3488</v>
      </c>
      <c r="Z281" s="6" t="s">
        <v>3058</v>
      </c>
      <c r="AA281" s="6">
        <v>7042.634008</v>
      </c>
      <c r="AB281" s="6">
        <v>10</v>
      </c>
      <c r="AC281" s="6">
        <v>515</v>
      </c>
      <c r="AG281"/>
    </row>
    <row r="282" spans="1:33">
      <c r="A282" s="6">
        <v>876</v>
      </c>
      <c r="B282" s="6">
        <v>10713070</v>
      </c>
      <c r="C282" s="6" t="s">
        <v>4084</v>
      </c>
      <c r="D282" s="6" t="s">
        <v>71</v>
      </c>
      <c r="E282" s="6" t="s">
        <v>206</v>
      </c>
      <c r="F282" s="6" t="s">
        <v>4070</v>
      </c>
      <c r="G282" s="6">
        <v>766</v>
      </c>
      <c r="H282" s="6">
        <v>69</v>
      </c>
      <c r="I282" s="6">
        <v>103</v>
      </c>
      <c r="J282" s="6">
        <v>85</v>
      </c>
      <c r="K282" s="6">
        <v>509</v>
      </c>
      <c r="L282" s="6">
        <v>371</v>
      </c>
      <c r="M282" s="6">
        <v>32</v>
      </c>
      <c r="N282" s="6">
        <v>48</v>
      </c>
      <c r="O282" s="6">
        <v>42</v>
      </c>
      <c r="P282" s="6">
        <v>249</v>
      </c>
      <c r="Q282" s="6">
        <v>395</v>
      </c>
      <c r="R282" s="6">
        <v>37</v>
      </c>
      <c r="S282" s="6">
        <v>55</v>
      </c>
      <c r="T282" s="6">
        <v>43</v>
      </c>
      <c r="U282" s="6">
        <v>260</v>
      </c>
      <c r="V282" s="6">
        <v>175</v>
      </c>
      <c r="W282" s="6" t="s">
        <v>3598</v>
      </c>
      <c r="X282" s="6" t="s">
        <v>4085</v>
      </c>
      <c r="Y282" s="6" t="s">
        <v>3488</v>
      </c>
      <c r="Z282" s="6" t="s">
        <v>3058</v>
      </c>
      <c r="AA282" s="6">
        <v>4879.9406600000002</v>
      </c>
      <c r="AB282" s="6">
        <v>10</v>
      </c>
      <c r="AC282" s="6">
        <v>766</v>
      </c>
      <c r="AG282"/>
    </row>
    <row r="283" spans="1:33">
      <c r="A283" s="6">
        <v>878</v>
      </c>
      <c r="B283" s="6">
        <v>10713091</v>
      </c>
      <c r="C283" s="6" t="s">
        <v>4086</v>
      </c>
      <c r="D283" s="6" t="s">
        <v>71</v>
      </c>
      <c r="E283" s="6" t="s">
        <v>206</v>
      </c>
      <c r="F283" s="6" t="s">
        <v>4070</v>
      </c>
      <c r="G283" s="6">
        <v>697</v>
      </c>
      <c r="H283" s="6">
        <v>55</v>
      </c>
      <c r="I283" s="6">
        <v>77</v>
      </c>
      <c r="J283" s="6">
        <v>93</v>
      </c>
      <c r="K283" s="6">
        <v>472</v>
      </c>
      <c r="L283" s="6">
        <v>341</v>
      </c>
      <c r="M283" s="6">
        <v>27</v>
      </c>
      <c r="N283" s="6">
        <v>39</v>
      </c>
      <c r="O283" s="6">
        <v>36</v>
      </c>
      <c r="P283" s="6">
        <v>239</v>
      </c>
      <c r="Q283" s="6">
        <v>356</v>
      </c>
      <c r="R283" s="6">
        <v>28</v>
      </c>
      <c r="S283" s="6">
        <v>38</v>
      </c>
      <c r="T283" s="6">
        <v>57</v>
      </c>
      <c r="U283" s="6">
        <v>233</v>
      </c>
      <c r="V283" s="6">
        <v>158</v>
      </c>
      <c r="W283" s="6" t="s">
        <v>3598</v>
      </c>
      <c r="X283" s="6" t="s">
        <v>4087</v>
      </c>
      <c r="Y283" s="6" t="s">
        <v>3488</v>
      </c>
      <c r="Z283" s="6" t="s">
        <v>3058</v>
      </c>
      <c r="AA283" s="6">
        <v>4594.331835</v>
      </c>
      <c r="AB283" s="6">
        <v>10</v>
      </c>
      <c r="AC283" s="6">
        <v>697</v>
      </c>
      <c r="AG283"/>
    </row>
    <row r="284" spans="1:33">
      <c r="A284" s="6">
        <v>879</v>
      </c>
      <c r="B284" s="6">
        <v>10713108</v>
      </c>
      <c r="C284" s="6" t="s">
        <v>4088</v>
      </c>
      <c r="D284" s="6" t="s">
        <v>71</v>
      </c>
      <c r="E284" s="6" t="s">
        <v>206</v>
      </c>
      <c r="F284" s="6" t="s">
        <v>4070</v>
      </c>
      <c r="G284" s="6">
        <v>473</v>
      </c>
      <c r="H284" s="6">
        <v>38</v>
      </c>
      <c r="I284" s="6">
        <v>72</v>
      </c>
      <c r="J284" s="6">
        <v>63</v>
      </c>
      <c r="K284" s="6">
        <v>300</v>
      </c>
      <c r="L284" s="6">
        <v>219</v>
      </c>
      <c r="M284" s="6">
        <v>22</v>
      </c>
      <c r="N284" s="6">
        <v>22</v>
      </c>
      <c r="O284" s="6">
        <v>37</v>
      </c>
      <c r="P284" s="6">
        <v>138</v>
      </c>
      <c r="Q284" s="6">
        <v>254</v>
      </c>
      <c r="R284" s="6">
        <v>16</v>
      </c>
      <c r="S284" s="6">
        <v>50</v>
      </c>
      <c r="T284" s="6">
        <v>26</v>
      </c>
      <c r="U284" s="6">
        <v>162</v>
      </c>
      <c r="V284" s="6">
        <v>105</v>
      </c>
      <c r="W284" s="6" t="s">
        <v>3598</v>
      </c>
      <c r="X284" s="6" t="s">
        <v>4089</v>
      </c>
      <c r="Y284" s="6" t="s">
        <v>3488</v>
      </c>
      <c r="Z284" s="6" t="s">
        <v>3058</v>
      </c>
      <c r="AA284" s="6">
        <v>1590.6201020000001</v>
      </c>
      <c r="AB284" s="6">
        <v>10</v>
      </c>
      <c r="AC284" s="6">
        <v>473</v>
      </c>
      <c r="AG284"/>
    </row>
    <row r="285" spans="1:33">
      <c r="A285" s="6">
        <v>880</v>
      </c>
      <c r="B285" s="6">
        <v>10713060</v>
      </c>
      <c r="C285" s="6" t="s">
        <v>4090</v>
      </c>
      <c r="D285" s="6" t="s">
        <v>71</v>
      </c>
      <c r="E285" s="6" t="s">
        <v>206</v>
      </c>
      <c r="F285" s="6" t="s">
        <v>4070</v>
      </c>
      <c r="G285" s="6">
        <v>356</v>
      </c>
      <c r="H285" s="6">
        <v>24</v>
      </c>
      <c r="I285" s="6">
        <v>39</v>
      </c>
      <c r="J285" s="6">
        <v>50</v>
      </c>
      <c r="K285" s="6">
        <v>243</v>
      </c>
      <c r="L285" s="6">
        <v>175</v>
      </c>
      <c r="M285" s="6">
        <v>12</v>
      </c>
      <c r="N285" s="6">
        <v>24</v>
      </c>
      <c r="O285" s="6">
        <v>21</v>
      </c>
      <c r="P285" s="6">
        <v>118</v>
      </c>
      <c r="Q285" s="6">
        <v>181</v>
      </c>
      <c r="R285" s="6">
        <v>12</v>
      </c>
      <c r="S285" s="6">
        <v>15</v>
      </c>
      <c r="T285" s="6">
        <v>29</v>
      </c>
      <c r="U285" s="6">
        <v>125</v>
      </c>
      <c r="V285" s="6">
        <v>81</v>
      </c>
      <c r="W285" s="6" t="s">
        <v>3598</v>
      </c>
      <c r="X285" s="6" t="s">
        <v>4091</v>
      </c>
      <c r="Y285" s="6" t="s">
        <v>3488</v>
      </c>
      <c r="Z285" s="6" t="s">
        <v>3058</v>
      </c>
      <c r="AA285" s="6">
        <v>1724.4816209999999</v>
      </c>
      <c r="AB285" s="6">
        <v>10</v>
      </c>
      <c r="AC285" s="6">
        <v>356</v>
      </c>
      <c r="AG285"/>
    </row>
    <row r="286" spans="1:33">
      <c r="A286" s="6">
        <v>881</v>
      </c>
      <c r="B286" s="6">
        <v>10713111</v>
      </c>
      <c r="C286" s="6" t="s">
        <v>4092</v>
      </c>
      <c r="D286" s="6" t="s">
        <v>71</v>
      </c>
      <c r="E286" s="6" t="s">
        <v>206</v>
      </c>
      <c r="F286" s="6" t="s">
        <v>4070</v>
      </c>
      <c r="G286" s="6">
        <v>370</v>
      </c>
      <c r="H286" s="6">
        <v>33</v>
      </c>
      <c r="I286" s="6">
        <v>41</v>
      </c>
      <c r="J286" s="6">
        <v>43</v>
      </c>
      <c r="K286" s="6">
        <v>253</v>
      </c>
      <c r="L286" s="6">
        <v>171</v>
      </c>
      <c r="M286" s="6">
        <v>20</v>
      </c>
      <c r="N286" s="6">
        <v>16</v>
      </c>
      <c r="O286" s="6">
        <v>11</v>
      </c>
      <c r="P286" s="6">
        <v>124</v>
      </c>
      <c r="Q286" s="6">
        <v>199</v>
      </c>
      <c r="R286" s="6">
        <v>13</v>
      </c>
      <c r="S286" s="6">
        <v>25</v>
      </c>
      <c r="T286" s="6">
        <v>32</v>
      </c>
      <c r="U286" s="6">
        <v>129</v>
      </c>
      <c r="V286" s="6">
        <v>86</v>
      </c>
      <c r="W286" s="6" t="s">
        <v>3598</v>
      </c>
      <c r="X286" s="6" t="s">
        <v>4093</v>
      </c>
      <c r="Y286" s="6" t="s">
        <v>3488</v>
      </c>
      <c r="Z286" s="6" t="s">
        <v>3058</v>
      </c>
      <c r="AA286" s="6">
        <v>5119.5002089999998</v>
      </c>
      <c r="AB286" s="6">
        <v>10</v>
      </c>
      <c r="AC286" s="6">
        <v>370</v>
      </c>
      <c r="AG286"/>
    </row>
    <row r="287" spans="1:33">
      <c r="A287" s="6">
        <v>882</v>
      </c>
      <c r="B287" s="6">
        <v>10713128</v>
      </c>
      <c r="C287" s="6" t="s">
        <v>4094</v>
      </c>
      <c r="D287" s="6" t="s">
        <v>71</v>
      </c>
      <c r="E287" s="6" t="s">
        <v>206</v>
      </c>
      <c r="F287" s="6" t="s">
        <v>4070</v>
      </c>
      <c r="G287" s="6">
        <v>715</v>
      </c>
      <c r="H287" s="6">
        <v>56</v>
      </c>
      <c r="I287" s="6">
        <v>94</v>
      </c>
      <c r="J287" s="6">
        <v>81</v>
      </c>
      <c r="K287" s="6">
        <v>484</v>
      </c>
      <c r="L287" s="6">
        <v>365</v>
      </c>
      <c r="M287" s="6">
        <v>34</v>
      </c>
      <c r="N287" s="6">
        <v>48</v>
      </c>
      <c r="O287" s="6">
        <v>40</v>
      </c>
      <c r="P287" s="6">
        <v>243</v>
      </c>
      <c r="Q287" s="6">
        <v>350</v>
      </c>
      <c r="R287" s="6">
        <v>22</v>
      </c>
      <c r="S287" s="6">
        <v>46</v>
      </c>
      <c r="T287" s="6">
        <v>41</v>
      </c>
      <c r="U287" s="6">
        <v>241</v>
      </c>
      <c r="V287" s="6">
        <v>148</v>
      </c>
      <c r="W287" s="6" t="s">
        <v>3598</v>
      </c>
      <c r="X287" s="6" t="s">
        <v>4095</v>
      </c>
      <c r="Y287" s="6" t="s">
        <v>3488</v>
      </c>
      <c r="Z287" s="6" t="s">
        <v>3058</v>
      </c>
      <c r="AA287" s="6">
        <v>4622.660836</v>
      </c>
      <c r="AB287" s="6">
        <v>10</v>
      </c>
      <c r="AC287" s="6">
        <v>715</v>
      </c>
      <c r="AG287"/>
    </row>
    <row r="288" spans="1:33">
      <c r="A288" s="6">
        <v>883</v>
      </c>
      <c r="B288" s="6">
        <v>10713141</v>
      </c>
      <c r="C288" s="6" t="s">
        <v>4096</v>
      </c>
      <c r="D288" s="6" t="s">
        <v>71</v>
      </c>
      <c r="E288" s="6" t="s">
        <v>206</v>
      </c>
      <c r="F288" s="6" t="s">
        <v>4070</v>
      </c>
      <c r="G288" s="6">
        <v>679</v>
      </c>
      <c r="H288" s="6">
        <v>51</v>
      </c>
      <c r="I288" s="6">
        <v>100</v>
      </c>
      <c r="J288" s="6">
        <v>104</v>
      </c>
      <c r="K288" s="6">
        <v>424</v>
      </c>
      <c r="L288" s="6">
        <v>354</v>
      </c>
      <c r="M288" s="6">
        <v>23</v>
      </c>
      <c r="N288" s="6">
        <v>54</v>
      </c>
      <c r="O288" s="6">
        <v>54</v>
      </c>
      <c r="P288" s="6">
        <v>223</v>
      </c>
      <c r="Q288" s="6">
        <v>325</v>
      </c>
      <c r="R288" s="6">
        <v>28</v>
      </c>
      <c r="S288" s="6">
        <v>46</v>
      </c>
      <c r="T288" s="6">
        <v>50</v>
      </c>
      <c r="U288" s="6">
        <v>201</v>
      </c>
      <c r="V288" s="6">
        <v>152</v>
      </c>
      <c r="W288" s="6" t="s">
        <v>3598</v>
      </c>
      <c r="X288" s="6" t="s">
        <v>4097</v>
      </c>
      <c r="Y288" s="6" t="s">
        <v>3488</v>
      </c>
      <c r="Z288" s="6" t="s">
        <v>3058</v>
      </c>
      <c r="AA288" s="6">
        <v>7282.7534779999996</v>
      </c>
      <c r="AB288" s="6">
        <v>10</v>
      </c>
      <c r="AC288" s="6">
        <v>679</v>
      </c>
      <c r="AG288"/>
    </row>
    <row r="289" spans="1:33">
      <c r="A289" s="6">
        <v>884</v>
      </c>
      <c r="B289" s="6">
        <v>10713161</v>
      </c>
      <c r="C289" s="6" t="s">
        <v>4098</v>
      </c>
      <c r="D289" s="6" t="s">
        <v>71</v>
      </c>
      <c r="E289" s="6" t="s">
        <v>206</v>
      </c>
      <c r="F289" s="6" t="s">
        <v>4070</v>
      </c>
      <c r="G289" s="6">
        <v>594</v>
      </c>
      <c r="H289" s="6">
        <v>71</v>
      </c>
      <c r="I289" s="6">
        <v>91</v>
      </c>
      <c r="J289" s="6">
        <v>68</v>
      </c>
      <c r="K289" s="6">
        <v>364</v>
      </c>
      <c r="L289" s="6">
        <v>284</v>
      </c>
      <c r="M289" s="6">
        <v>34</v>
      </c>
      <c r="N289" s="6">
        <v>42</v>
      </c>
      <c r="O289" s="6">
        <v>35</v>
      </c>
      <c r="P289" s="6">
        <v>173</v>
      </c>
      <c r="Q289" s="6">
        <v>310</v>
      </c>
      <c r="R289" s="6">
        <v>37</v>
      </c>
      <c r="S289" s="6">
        <v>49</v>
      </c>
      <c r="T289" s="6">
        <v>33</v>
      </c>
      <c r="U289" s="6">
        <v>191</v>
      </c>
      <c r="V289" s="6">
        <v>120</v>
      </c>
      <c r="W289" s="6" t="s">
        <v>3598</v>
      </c>
      <c r="X289" s="6" t="s">
        <v>4099</v>
      </c>
      <c r="Y289" s="6" t="s">
        <v>3488</v>
      </c>
      <c r="Z289" s="6" t="s">
        <v>3058</v>
      </c>
      <c r="AA289" s="6">
        <v>5723.6442610000004</v>
      </c>
      <c r="AB289" s="6">
        <v>10</v>
      </c>
      <c r="AC289" s="6">
        <v>594</v>
      </c>
      <c r="AG289"/>
    </row>
    <row r="290" spans="1:33">
      <c r="A290" s="6">
        <v>885</v>
      </c>
      <c r="B290" s="6">
        <v>10714288</v>
      </c>
      <c r="C290" s="6" t="s">
        <v>4100</v>
      </c>
      <c r="D290" s="6" t="s">
        <v>71</v>
      </c>
      <c r="E290" s="6" t="s">
        <v>206</v>
      </c>
      <c r="F290" s="6" t="s">
        <v>2589</v>
      </c>
      <c r="G290" s="6">
        <v>573</v>
      </c>
      <c r="H290" s="6">
        <v>53</v>
      </c>
      <c r="I290" s="6">
        <v>76</v>
      </c>
      <c r="J290" s="6">
        <v>69</v>
      </c>
      <c r="K290" s="6">
        <v>375</v>
      </c>
      <c r="L290" s="6">
        <v>291</v>
      </c>
      <c r="M290" s="6">
        <v>26</v>
      </c>
      <c r="N290" s="6">
        <v>40</v>
      </c>
      <c r="O290" s="6">
        <v>38</v>
      </c>
      <c r="P290" s="6">
        <v>187</v>
      </c>
      <c r="Q290" s="6">
        <v>282</v>
      </c>
      <c r="R290" s="6">
        <v>27</v>
      </c>
      <c r="S290" s="6">
        <v>36</v>
      </c>
      <c r="T290" s="6">
        <v>31</v>
      </c>
      <c r="U290" s="6">
        <v>188</v>
      </c>
      <c r="V290" s="6">
        <v>123</v>
      </c>
      <c r="W290" s="6" t="s">
        <v>3598</v>
      </c>
      <c r="X290" s="6" t="s">
        <v>4101</v>
      </c>
      <c r="Y290" s="6" t="s">
        <v>3488</v>
      </c>
      <c r="Z290" s="6" t="s">
        <v>3058</v>
      </c>
      <c r="AA290" s="6">
        <v>5084.7565050000003</v>
      </c>
      <c r="AB290" s="6">
        <v>10</v>
      </c>
      <c r="AC290" s="6">
        <v>573</v>
      </c>
      <c r="AG290"/>
    </row>
    <row r="291" spans="1:33">
      <c r="A291" s="6">
        <v>886</v>
      </c>
      <c r="B291" s="6">
        <v>10714003</v>
      </c>
      <c r="C291" s="6" t="s">
        <v>4102</v>
      </c>
      <c r="D291" s="6" t="s">
        <v>71</v>
      </c>
      <c r="E291" s="6" t="s">
        <v>206</v>
      </c>
      <c r="F291" s="6" t="s">
        <v>2589</v>
      </c>
      <c r="G291" s="6">
        <v>911</v>
      </c>
      <c r="H291" s="6">
        <v>98</v>
      </c>
      <c r="I291" s="6">
        <v>147</v>
      </c>
      <c r="J291" s="6">
        <v>148</v>
      </c>
      <c r="K291" s="6">
        <v>518</v>
      </c>
      <c r="L291" s="6">
        <v>470</v>
      </c>
      <c r="M291" s="6">
        <v>54</v>
      </c>
      <c r="N291" s="6">
        <v>71</v>
      </c>
      <c r="O291" s="6">
        <v>79</v>
      </c>
      <c r="P291" s="6">
        <v>266</v>
      </c>
      <c r="Q291" s="6">
        <v>441</v>
      </c>
      <c r="R291" s="6">
        <v>44</v>
      </c>
      <c r="S291" s="6">
        <v>76</v>
      </c>
      <c r="T291" s="6">
        <v>69</v>
      </c>
      <c r="U291" s="6">
        <v>252</v>
      </c>
      <c r="V291" s="6">
        <v>172</v>
      </c>
      <c r="W291" s="6" t="s">
        <v>3598</v>
      </c>
      <c r="X291" s="6" t="s">
        <v>4103</v>
      </c>
      <c r="Y291" s="6" t="s">
        <v>3488</v>
      </c>
      <c r="Z291" s="6" t="s">
        <v>3058</v>
      </c>
      <c r="AA291" s="6">
        <v>14244.655946999999</v>
      </c>
      <c r="AB291" s="6">
        <v>10</v>
      </c>
      <c r="AC291" s="6">
        <v>911</v>
      </c>
      <c r="AG291"/>
    </row>
    <row r="292" spans="1:33">
      <c r="A292" s="6">
        <v>887</v>
      </c>
      <c r="B292" s="6">
        <v>10714018</v>
      </c>
      <c r="C292" s="6" t="s">
        <v>4104</v>
      </c>
      <c r="D292" s="6" t="s">
        <v>71</v>
      </c>
      <c r="E292" s="6" t="s">
        <v>206</v>
      </c>
      <c r="F292" s="6" t="s">
        <v>2589</v>
      </c>
      <c r="G292" s="6">
        <v>925</v>
      </c>
      <c r="H292" s="6">
        <v>93</v>
      </c>
      <c r="I292" s="6">
        <v>124</v>
      </c>
      <c r="J292" s="6">
        <v>108</v>
      </c>
      <c r="K292" s="6">
        <v>600</v>
      </c>
      <c r="L292" s="6">
        <v>462</v>
      </c>
      <c r="M292" s="6">
        <v>43</v>
      </c>
      <c r="N292" s="6">
        <v>66</v>
      </c>
      <c r="O292" s="6">
        <v>54</v>
      </c>
      <c r="P292" s="6">
        <v>299</v>
      </c>
      <c r="Q292" s="6">
        <v>463</v>
      </c>
      <c r="R292" s="6">
        <v>50</v>
      </c>
      <c r="S292" s="6">
        <v>58</v>
      </c>
      <c r="T292" s="6">
        <v>54</v>
      </c>
      <c r="U292" s="6">
        <v>301</v>
      </c>
      <c r="V292" s="6">
        <v>191</v>
      </c>
      <c r="W292" s="6" t="s">
        <v>3598</v>
      </c>
      <c r="X292" s="6" t="s">
        <v>4105</v>
      </c>
      <c r="Y292" s="6" t="s">
        <v>3488</v>
      </c>
      <c r="Z292" s="6" t="s">
        <v>3058</v>
      </c>
      <c r="AA292" s="6">
        <v>2065.4610910000001</v>
      </c>
      <c r="AB292" s="6">
        <v>10</v>
      </c>
      <c r="AC292" s="6">
        <v>925</v>
      </c>
      <c r="AG292"/>
    </row>
    <row r="293" spans="1:33">
      <c r="A293" s="6">
        <v>888</v>
      </c>
      <c r="B293" s="6">
        <v>10714023</v>
      </c>
      <c r="C293" s="6" t="s">
        <v>4088</v>
      </c>
      <c r="D293" s="6" t="s">
        <v>71</v>
      </c>
      <c r="E293" s="6" t="s">
        <v>206</v>
      </c>
      <c r="F293" s="6" t="s">
        <v>2589</v>
      </c>
      <c r="G293" s="6">
        <v>804</v>
      </c>
      <c r="H293" s="6">
        <v>70</v>
      </c>
      <c r="I293" s="6">
        <v>137</v>
      </c>
      <c r="J293" s="6">
        <v>104</v>
      </c>
      <c r="K293" s="6">
        <v>493</v>
      </c>
      <c r="L293" s="6">
        <v>398</v>
      </c>
      <c r="M293" s="6">
        <v>35</v>
      </c>
      <c r="N293" s="6">
        <v>64</v>
      </c>
      <c r="O293" s="6">
        <v>55</v>
      </c>
      <c r="P293" s="6">
        <v>244</v>
      </c>
      <c r="Q293" s="6">
        <v>406</v>
      </c>
      <c r="R293" s="6">
        <v>35</v>
      </c>
      <c r="S293" s="6">
        <v>73</v>
      </c>
      <c r="T293" s="6">
        <v>49</v>
      </c>
      <c r="U293" s="6">
        <v>249</v>
      </c>
      <c r="V293" s="6">
        <v>152</v>
      </c>
      <c r="W293" s="6" t="s">
        <v>3598</v>
      </c>
      <c r="X293" s="6" t="s">
        <v>4106</v>
      </c>
      <c r="Y293" s="6" t="s">
        <v>3488</v>
      </c>
      <c r="Z293" s="6" t="s">
        <v>3058</v>
      </c>
      <c r="AA293" s="6">
        <v>7450.1789010000002</v>
      </c>
      <c r="AB293" s="6">
        <v>10</v>
      </c>
      <c r="AC293" s="6">
        <v>804</v>
      </c>
      <c r="AG293"/>
    </row>
    <row r="294" spans="1:33">
      <c r="A294" s="6">
        <v>889</v>
      </c>
      <c r="B294" s="6">
        <v>10714031</v>
      </c>
      <c r="C294" s="6" t="s">
        <v>4107</v>
      </c>
      <c r="D294" s="6" t="s">
        <v>71</v>
      </c>
      <c r="E294" s="6" t="s">
        <v>206</v>
      </c>
      <c r="F294" s="6" t="s">
        <v>2589</v>
      </c>
      <c r="G294" s="6">
        <v>384</v>
      </c>
      <c r="H294" s="6">
        <v>34</v>
      </c>
      <c r="I294" s="6">
        <v>48</v>
      </c>
      <c r="J294" s="6">
        <v>41</v>
      </c>
      <c r="K294" s="6">
        <v>261</v>
      </c>
      <c r="L294" s="6">
        <v>191</v>
      </c>
      <c r="M294" s="6">
        <v>17</v>
      </c>
      <c r="N294" s="6">
        <v>24</v>
      </c>
      <c r="O294" s="6">
        <v>17</v>
      </c>
      <c r="P294" s="6">
        <v>133</v>
      </c>
      <c r="Q294" s="6">
        <v>193</v>
      </c>
      <c r="R294" s="6">
        <v>17</v>
      </c>
      <c r="S294" s="6">
        <v>24</v>
      </c>
      <c r="T294" s="6">
        <v>24</v>
      </c>
      <c r="U294" s="6">
        <v>128</v>
      </c>
      <c r="V294" s="6">
        <v>80</v>
      </c>
      <c r="W294" s="6" t="s">
        <v>3598</v>
      </c>
      <c r="X294" s="6" t="s">
        <v>4108</v>
      </c>
      <c r="Y294" s="6" t="s">
        <v>3488</v>
      </c>
      <c r="Z294" s="6" t="s">
        <v>3058</v>
      </c>
      <c r="AA294" s="6">
        <v>5255.855071</v>
      </c>
      <c r="AB294" s="6">
        <v>10</v>
      </c>
      <c r="AC294" s="6">
        <v>384</v>
      </c>
      <c r="AG294"/>
    </row>
    <row r="295" spans="1:33">
      <c r="A295" s="6">
        <v>890</v>
      </c>
      <c r="B295" s="6">
        <v>10714041</v>
      </c>
      <c r="C295" s="6" t="s">
        <v>4109</v>
      </c>
      <c r="D295" s="6" t="s">
        <v>71</v>
      </c>
      <c r="E295" s="6" t="s">
        <v>206</v>
      </c>
      <c r="F295" s="6" t="s">
        <v>2589</v>
      </c>
      <c r="G295" s="6">
        <v>593</v>
      </c>
      <c r="H295" s="6">
        <v>48</v>
      </c>
      <c r="I295" s="6">
        <v>82</v>
      </c>
      <c r="J295" s="6">
        <v>92</v>
      </c>
      <c r="K295" s="6">
        <v>371</v>
      </c>
      <c r="L295" s="6">
        <v>310</v>
      </c>
      <c r="M295" s="6">
        <v>32</v>
      </c>
      <c r="N295" s="6">
        <v>50</v>
      </c>
      <c r="O295" s="6">
        <v>43</v>
      </c>
      <c r="P295" s="6">
        <v>185</v>
      </c>
      <c r="Q295" s="6">
        <v>283</v>
      </c>
      <c r="R295" s="6">
        <v>16</v>
      </c>
      <c r="S295" s="6">
        <v>32</v>
      </c>
      <c r="T295" s="6">
        <v>49</v>
      </c>
      <c r="U295" s="6">
        <v>186</v>
      </c>
      <c r="V295" s="6">
        <v>122</v>
      </c>
      <c r="W295" s="6" t="s">
        <v>3598</v>
      </c>
      <c r="X295" s="6" t="s">
        <v>4110</v>
      </c>
      <c r="Y295" s="6" t="s">
        <v>3488</v>
      </c>
      <c r="Z295" s="6" t="s">
        <v>3058</v>
      </c>
      <c r="AA295" s="6">
        <v>7128.5355829999999</v>
      </c>
      <c r="AB295" s="6">
        <v>10</v>
      </c>
      <c r="AC295" s="6">
        <v>593</v>
      </c>
      <c r="AG295"/>
    </row>
    <row r="296" spans="1:33">
      <c r="A296" s="6">
        <v>891</v>
      </c>
      <c r="B296" s="6">
        <v>10714051</v>
      </c>
      <c r="C296" s="6" t="s">
        <v>4111</v>
      </c>
      <c r="D296" s="6" t="s">
        <v>71</v>
      </c>
      <c r="E296" s="6" t="s">
        <v>206</v>
      </c>
      <c r="F296" s="6" t="s">
        <v>2589</v>
      </c>
      <c r="G296" s="6">
        <v>825</v>
      </c>
      <c r="H296" s="6">
        <v>80</v>
      </c>
      <c r="I296" s="6">
        <v>115</v>
      </c>
      <c r="J296" s="6">
        <v>103</v>
      </c>
      <c r="K296" s="6">
        <v>527</v>
      </c>
      <c r="L296" s="6">
        <v>424</v>
      </c>
      <c r="M296" s="6">
        <v>45</v>
      </c>
      <c r="N296" s="6">
        <v>60</v>
      </c>
      <c r="O296" s="6">
        <v>49</v>
      </c>
      <c r="P296" s="6">
        <v>270</v>
      </c>
      <c r="Q296" s="6">
        <v>401</v>
      </c>
      <c r="R296" s="6">
        <v>35</v>
      </c>
      <c r="S296" s="6">
        <v>55</v>
      </c>
      <c r="T296" s="6">
        <v>54</v>
      </c>
      <c r="U296" s="6">
        <v>257</v>
      </c>
      <c r="V296" s="6">
        <v>179</v>
      </c>
      <c r="W296" s="6" t="s">
        <v>3598</v>
      </c>
      <c r="X296" s="6" t="s">
        <v>4112</v>
      </c>
      <c r="Y296" s="6" t="s">
        <v>3488</v>
      </c>
      <c r="Z296" s="6" t="s">
        <v>3058</v>
      </c>
      <c r="AA296" s="6">
        <v>6056.7666570000001</v>
      </c>
      <c r="AB296" s="6">
        <v>10</v>
      </c>
      <c r="AC296" s="6">
        <v>825</v>
      </c>
      <c r="AG296"/>
    </row>
    <row r="297" spans="1:33">
      <c r="A297" s="6">
        <v>892</v>
      </c>
      <c r="B297" s="6">
        <v>10714071</v>
      </c>
      <c r="C297" s="6" t="s">
        <v>4113</v>
      </c>
      <c r="D297" s="6" t="s">
        <v>71</v>
      </c>
      <c r="E297" s="6" t="s">
        <v>206</v>
      </c>
      <c r="F297" s="6" t="s">
        <v>2589</v>
      </c>
      <c r="G297" s="6">
        <v>656</v>
      </c>
      <c r="H297" s="6">
        <v>46</v>
      </c>
      <c r="I297" s="6">
        <v>73</v>
      </c>
      <c r="J297" s="6">
        <v>193</v>
      </c>
      <c r="K297" s="6">
        <v>344</v>
      </c>
      <c r="L297" s="6">
        <v>266</v>
      </c>
      <c r="M297" s="6">
        <v>17</v>
      </c>
      <c r="N297" s="6">
        <v>36</v>
      </c>
      <c r="O297" s="6">
        <v>35</v>
      </c>
      <c r="P297" s="6">
        <v>178</v>
      </c>
      <c r="Q297" s="6">
        <v>390</v>
      </c>
      <c r="R297" s="6">
        <v>29</v>
      </c>
      <c r="S297" s="6">
        <v>37</v>
      </c>
      <c r="T297" s="6">
        <v>158</v>
      </c>
      <c r="U297" s="6">
        <v>166</v>
      </c>
      <c r="V297" s="6">
        <v>118</v>
      </c>
      <c r="W297" s="6" t="s">
        <v>3598</v>
      </c>
      <c r="X297" s="6" t="s">
        <v>4114</v>
      </c>
      <c r="Y297" s="6" t="s">
        <v>3488</v>
      </c>
      <c r="Z297" s="6" t="s">
        <v>3058</v>
      </c>
      <c r="AA297" s="6">
        <v>4919.7529340000001</v>
      </c>
      <c r="AB297" s="6">
        <v>10</v>
      </c>
      <c r="AC297" s="6">
        <v>656</v>
      </c>
      <c r="AG297"/>
    </row>
    <row r="298" spans="1:33">
      <c r="A298" s="6">
        <v>893</v>
      </c>
      <c r="B298" s="6">
        <v>10714083</v>
      </c>
      <c r="C298" s="6" t="s">
        <v>4115</v>
      </c>
      <c r="D298" s="6" t="s">
        <v>71</v>
      </c>
      <c r="E298" s="6" t="s">
        <v>206</v>
      </c>
      <c r="F298" s="6" t="s">
        <v>2589</v>
      </c>
      <c r="G298" s="6">
        <v>544</v>
      </c>
      <c r="H298" s="6">
        <v>48</v>
      </c>
      <c r="I298" s="6">
        <v>72</v>
      </c>
      <c r="J298" s="6">
        <v>80</v>
      </c>
      <c r="K298" s="6">
        <v>344</v>
      </c>
      <c r="L298" s="6">
        <v>292</v>
      </c>
      <c r="M298" s="6">
        <v>26</v>
      </c>
      <c r="N298" s="6">
        <v>42</v>
      </c>
      <c r="O298" s="6">
        <v>48</v>
      </c>
      <c r="P298" s="6">
        <v>176</v>
      </c>
      <c r="Q298" s="6">
        <v>252</v>
      </c>
      <c r="R298" s="6">
        <v>22</v>
      </c>
      <c r="S298" s="6">
        <v>30</v>
      </c>
      <c r="T298" s="6">
        <v>32</v>
      </c>
      <c r="U298" s="6">
        <v>168</v>
      </c>
      <c r="V298" s="6">
        <v>132</v>
      </c>
      <c r="W298" s="6" t="s">
        <v>3598</v>
      </c>
      <c r="X298" s="6" t="s">
        <v>4116</v>
      </c>
      <c r="Y298" s="6" t="s">
        <v>3488</v>
      </c>
      <c r="Z298" s="6" t="s">
        <v>3058</v>
      </c>
      <c r="AA298" s="6">
        <v>7013.7857320000003</v>
      </c>
      <c r="AB298" s="6">
        <v>10</v>
      </c>
      <c r="AC298" s="6">
        <v>544</v>
      </c>
      <c r="AG298"/>
    </row>
    <row r="299" spans="1:33">
      <c r="A299" s="6">
        <v>894</v>
      </c>
      <c r="B299" s="6">
        <v>10714093</v>
      </c>
      <c r="C299" s="6" t="s">
        <v>4117</v>
      </c>
      <c r="D299" s="6" t="s">
        <v>71</v>
      </c>
      <c r="E299" s="6" t="s">
        <v>206</v>
      </c>
      <c r="F299" s="6" t="s">
        <v>2589</v>
      </c>
      <c r="G299" s="6">
        <v>581</v>
      </c>
      <c r="H299" s="6">
        <v>59</v>
      </c>
      <c r="I299" s="6">
        <v>78</v>
      </c>
      <c r="J299" s="6">
        <v>71</v>
      </c>
      <c r="K299" s="6">
        <v>373</v>
      </c>
      <c r="L299" s="6">
        <v>292</v>
      </c>
      <c r="M299" s="6">
        <v>28</v>
      </c>
      <c r="N299" s="6">
        <v>42</v>
      </c>
      <c r="O299" s="6">
        <v>32</v>
      </c>
      <c r="P299" s="6">
        <v>190</v>
      </c>
      <c r="Q299" s="6">
        <v>289</v>
      </c>
      <c r="R299" s="6">
        <v>31</v>
      </c>
      <c r="S299" s="6">
        <v>36</v>
      </c>
      <c r="T299" s="6">
        <v>39</v>
      </c>
      <c r="U299" s="6">
        <v>183</v>
      </c>
      <c r="V299" s="6">
        <v>126</v>
      </c>
      <c r="W299" s="6" t="s">
        <v>3598</v>
      </c>
      <c r="X299" s="6" t="s">
        <v>4118</v>
      </c>
      <c r="Y299" s="6" t="s">
        <v>3488</v>
      </c>
      <c r="Z299" s="6" t="s">
        <v>3058</v>
      </c>
      <c r="AA299" s="6">
        <v>8177.5339599999998</v>
      </c>
      <c r="AB299" s="6">
        <v>10</v>
      </c>
      <c r="AC299" s="6">
        <v>581</v>
      </c>
      <c r="AG299"/>
    </row>
    <row r="300" spans="1:33">
      <c r="A300" s="6">
        <v>895</v>
      </c>
      <c r="B300" s="6">
        <v>10714103</v>
      </c>
      <c r="C300" s="6" t="s">
        <v>4119</v>
      </c>
      <c r="D300" s="6" t="s">
        <v>71</v>
      </c>
      <c r="E300" s="6" t="s">
        <v>206</v>
      </c>
      <c r="F300" s="6" t="s">
        <v>2589</v>
      </c>
      <c r="G300" s="6">
        <v>434</v>
      </c>
      <c r="H300" s="6">
        <v>39</v>
      </c>
      <c r="I300" s="6">
        <v>64</v>
      </c>
      <c r="J300" s="6">
        <v>59</v>
      </c>
      <c r="K300" s="6">
        <v>272</v>
      </c>
      <c r="L300" s="6">
        <v>222</v>
      </c>
      <c r="M300" s="6">
        <v>23</v>
      </c>
      <c r="N300" s="6">
        <v>39</v>
      </c>
      <c r="O300" s="6">
        <v>26</v>
      </c>
      <c r="P300" s="6">
        <v>134</v>
      </c>
      <c r="Q300" s="6">
        <v>212</v>
      </c>
      <c r="R300" s="6">
        <v>16</v>
      </c>
      <c r="S300" s="6">
        <v>25</v>
      </c>
      <c r="T300" s="6">
        <v>33</v>
      </c>
      <c r="U300" s="6">
        <v>138</v>
      </c>
      <c r="V300" s="6">
        <v>82</v>
      </c>
      <c r="W300" s="6" t="s">
        <v>3598</v>
      </c>
      <c r="X300" s="6" t="s">
        <v>4120</v>
      </c>
      <c r="Y300" s="6" t="s">
        <v>3488</v>
      </c>
      <c r="Z300" s="6" t="s">
        <v>3058</v>
      </c>
      <c r="AA300" s="6">
        <v>9365.9517379999998</v>
      </c>
      <c r="AB300" s="6">
        <v>10</v>
      </c>
      <c r="AC300" s="6">
        <v>434</v>
      </c>
      <c r="AG300"/>
    </row>
    <row r="301" spans="1:33">
      <c r="A301" s="6">
        <v>896</v>
      </c>
      <c r="B301" s="6">
        <v>10714113</v>
      </c>
      <c r="C301" s="6" t="s">
        <v>4121</v>
      </c>
      <c r="D301" s="6" t="s">
        <v>71</v>
      </c>
      <c r="E301" s="6" t="s">
        <v>206</v>
      </c>
      <c r="F301" s="6" t="s">
        <v>2589</v>
      </c>
      <c r="G301" s="6">
        <v>479</v>
      </c>
      <c r="H301" s="6">
        <v>40</v>
      </c>
      <c r="I301" s="6">
        <v>86</v>
      </c>
      <c r="J301" s="6">
        <v>57</v>
      </c>
      <c r="K301" s="6">
        <v>296</v>
      </c>
      <c r="L301" s="6">
        <v>255</v>
      </c>
      <c r="M301" s="6">
        <v>20</v>
      </c>
      <c r="N301" s="6">
        <v>55</v>
      </c>
      <c r="O301" s="6">
        <v>27</v>
      </c>
      <c r="P301" s="6">
        <v>153</v>
      </c>
      <c r="Q301" s="6">
        <v>224</v>
      </c>
      <c r="R301" s="6">
        <v>20</v>
      </c>
      <c r="S301" s="6">
        <v>31</v>
      </c>
      <c r="T301" s="6">
        <v>30</v>
      </c>
      <c r="U301" s="6">
        <v>143</v>
      </c>
      <c r="V301" s="6">
        <v>98</v>
      </c>
      <c r="W301" s="6" t="s">
        <v>3598</v>
      </c>
      <c r="X301" s="6" t="s">
        <v>4122</v>
      </c>
      <c r="Y301" s="6" t="s">
        <v>3488</v>
      </c>
      <c r="Z301" s="6" t="s">
        <v>3058</v>
      </c>
      <c r="AA301" s="6">
        <v>9293.9186449999997</v>
      </c>
      <c r="AB301" s="6">
        <v>10</v>
      </c>
      <c r="AC301" s="6">
        <v>479</v>
      </c>
      <c r="AG301"/>
    </row>
    <row r="302" spans="1:33">
      <c r="A302" s="6">
        <v>897</v>
      </c>
      <c r="B302" s="6">
        <v>10714131</v>
      </c>
      <c r="C302" s="6" t="s">
        <v>4123</v>
      </c>
      <c r="D302" s="6" t="s">
        <v>71</v>
      </c>
      <c r="E302" s="6" t="s">
        <v>206</v>
      </c>
      <c r="F302" s="6" t="s">
        <v>2589</v>
      </c>
      <c r="G302" s="6">
        <v>436</v>
      </c>
      <c r="H302" s="6">
        <v>35</v>
      </c>
      <c r="I302" s="6">
        <v>55</v>
      </c>
      <c r="J302" s="6">
        <v>31</v>
      </c>
      <c r="K302" s="6">
        <v>315</v>
      </c>
      <c r="L302" s="6">
        <v>203</v>
      </c>
      <c r="M302" s="6">
        <v>16</v>
      </c>
      <c r="N302" s="6">
        <v>31</v>
      </c>
      <c r="O302" s="6">
        <v>14</v>
      </c>
      <c r="P302" s="6">
        <v>142</v>
      </c>
      <c r="Q302" s="6">
        <v>233</v>
      </c>
      <c r="R302" s="6">
        <v>19</v>
      </c>
      <c r="S302" s="6">
        <v>24</v>
      </c>
      <c r="T302" s="6">
        <v>17</v>
      </c>
      <c r="U302" s="6">
        <v>173</v>
      </c>
      <c r="V302" s="6">
        <v>107</v>
      </c>
      <c r="W302" s="6" t="s">
        <v>3598</v>
      </c>
      <c r="X302" s="6" t="s">
        <v>4124</v>
      </c>
      <c r="Y302" s="6" t="s">
        <v>3488</v>
      </c>
      <c r="Z302" s="6" t="s">
        <v>3058</v>
      </c>
      <c r="AA302" s="6">
        <v>2647.0578139999998</v>
      </c>
      <c r="AB302" s="6">
        <v>10</v>
      </c>
      <c r="AC302" s="6">
        <v>436</v>
      </c>
      <c r="AG302"/>
    </row>
    <row r="303" spans="1:33">
      <c r="A303" s="6">
        <v>898</v>
      </c>
      <c r="B303" s="6">
        <v>10714141</v>
      </c>
      <c r="C303" s="6" t="s">
        <v>4125</v>
      </c>
      <c r="D303" s="6" t="s">
        <v>71</v>
      </c>
      <c r="E303" s="6" t="s">
        <v>206</v>
      </c>
      <c r="F303" s="6" t="s">
        <v>2589</v>
      </c>
      <c r="G303" s="6">
        <v>716</v>
      </c>
      <c r="H303" s="6">
        <v>69</v>
      </c>
      <c r="I303" s="6">
        <v>99</v>
      </c>
      <c r="J303" s="6">
        <v>109</v>
      </c>
      <c r="K303" s="6">
        <v>439</v>
      </c>
      <c r="L303" s="6">
        <v>345</v>
      </c>
      <c r="M303" s="6">
        <v>30</v>
      </c>
      <c r="N303" s="6">
        <v>47</v>
      </c>
      <c r="O303" s="6">
        <v>62</v>
      </c>
      <c r="P303" s="6">
        <v>206</v>
      </c>
      <c r="Q303" s="6">
        <v>371</v>
      </c>
      <c r="R303" s="6">
        <v>39</v>
      </c>
      <c r="S303" s="6">
        <v>52</v>
      </c>
      <c r="T303" s="6">
        <v>47</v>
      </c>
      <c r="U303" s="6">
        <v>233</v>
      </c>
      <c r="V303" s="6">
        <v>138</v>
      </c>
      <c r="W303" s="6" t="s">
        <v>3598</v>
      </c>
      <c r="X303" s="6" t="s">
        <v>4126</v>
      </c>
      <c r="Y303" s="6" t="s">
        <v>3488</v>
      </c>
      <c r="Z303" s="6" t="s">
        <v>3058</v>
      </c>
      <c r="AA303" s="6">
        <v>5174.9049279999999</v>
      </c>
      <c r="AB303" s="6">
        <v>10</v>
      </c>
      <c r="AC303" s="6">
        <v>716</v>
      </c>
      <c r="AG303"/>
    </row>
    <row r="304" spans="1:33">
      <c r="A304" s="6">
        <v>901</v>
      </c>
      <c r="B304" s="6">
        <v>10714181</v>
      </c>
      <c r="C304" s="6" t="s">
        <v>4127</v>
      </c>
      <c r="D304" s="6" t="s">
        <v>71</v>
      </c>
      <c r="E304" s="6" t="s">
        <v>206</v>
      </c>
      <c r="F304" s="6" t="s">
        <v>2589</v>
      </c>
      <c r="G304" s="6">
        <v>362</v>
      </c>
      <c r="H304" s="6">
        <v>25</v>
      </c>
      <c r="I304" s="6">
        <v>47</v>
      </c>
      <c r="J304" s="6">
        <v>45</v>
      </c>
      <c r="K304" s="6">
        <v>245</v>
      </c>
      <c r="L304" s="6">
        <v>176</v>
      </c>
      <c r="M304" s="6">
        <v>14</v>
      </c>
      <c r="N304" s="6">
        <v>17</v>
      </c>
      <c r="O304" s="6">
        <v>25</v>
      </c>
      <c r="P304" s="6">
        <v>120</v>
      </c>
      <c r="Q304" s="6">
        <v>186</v>
      </c>
      <c r="R304" s="6">
        <v>11</v>
      </c>
      <c r="S304" s="6">
        <v>30</v>
      </c>
      <c r="T304" s="6">
        <v>20</v>
      </c>
      <c r="U304" s="6">
        <v>125</v>
      </c>
      <c r="V304" s="6">
        <v>71</v>
      </c>
      <c r="W304" s="6" t="s">
        <v>3598</v>
      </c>
      <c r="X304" s="6" t="s">
        <v>4128</v>
      </c>
      <c r="Y304" s="6" t="s">
        <v>3488</v>
      </c>
      <c r="Z304" s="6" t="s">
        <v>3058</v>
      </c>
      <c r="AA304" s="6">
        <v>7250.4691540000003</v>
      </c>
      <c r="AB304" s="6">
        <v>10</v>
      </c>
      <c r="AC304" s="6">
        <v>362</v>
      </c>
      <c r="AG304"/>
    </row>
    <row r="305" spans="1:33">
      <c r="A305" s="6">
        <v>902</v>
      </c>
      <c r="B305" s="6">
        <v>10714201</v>
      </c>
      <c r="C305" s="6" t="s">
        <v>4113</v>
      </c>
      <c r="D305" s="6" t="s">
        <v>71</v>
      </c>
      <c r="E305" s="6" t="s">
        <v>206</v>
      </c>
      <c r="F305" s="6" t="s">
        <v>2589</v>
      </c>
      <c r="G305" s="6">
        <v>642</v>
      </c>
      <c r="H305" s="6">
        <v>55</v>
      </c>
      <c r="I305" s="6">
        <v>90</v>
      </c>
      <c r="J305" s="6">
        <v>68</v>
      </c>
      <c r="K305" s="6">
        <v>429</v>
      </c>
      <c r="L305" s="6">
        <v>319</v>
      </c>
      <c r="M305" s="6">
        <v>28</v>
      </c>
      <c r="N305" s="6">
        <v>46</v>
      </c>
      <c r="O305" s="6">
        <v>34</v>
      </c>
      <c r="P305" s="6">
        <v>211</v>
      </c>
      <c r="Q305" s="6">
        <v>323</v>
      </c>
      <c r="R305" s="6">
        <v>27</v>
      </c>
      <c r="S305" s="6">
        <v>44</v>
      </c>
      <c r="T305" s="6">
        <v>34</v>
      </c>
      <c r="U305" s="6">
        <v>218</v>
      </c>
      <c r="V305" s="6">
        <v>143</v>
      </c>
      <c r="W305" s="6" t="s">
        <v>3598</v>
      </c>
      <c r="X305" s="6" t="s">
        <v>4129</v>
      </c>
      <c r="Y305" s="6" t="s">
        <v>3488</v>
      </c>
      <c r="Z305" s="6" t="s">
        <v>3058</v>
      </c>
      <c r="AA305" s="6">
        <v>6158.113343</v>
      </c>
      <c r="AB305" s="6">
        <v>10</v>
      </c>
      <c r="AC305" s="6">
        <v>642</v>
      </c>
      <c r="AG305"/>
    </row>
    <row r="306" spans="1:33">
      <c r="A306" s="6">
        <v>903</v>
      </c>
      <c r="B306" s="6">
        <v>10714196</v>
      </c>
      <c r="C306" s="6" t="s">
        <v>4130</v>
      </c>
      <c r="D306" s="6" t="s">
        <v>71</v>
      </c>
      <c r="E306" s="6" t="s">
        <v>206</v>
      </c>
      <c r="F306" s="6" t="s">
        <v>2589</v>
      </c>
      <c r="G306" s="6">
        <v>699</v>
      </c>
      <c r="H306" s="6">
        <v>69</v>
      </c>
      <c r="I306" s="6">
        <v>88</v>
      </c>
      <c r="J306" s="6">
        <v>82</v>
      </c>
      <c r="K306" s="6">
        <v>460</v>
      </c>
      <c r="L306" s="6">
        <v>356</v>
      </c>
      <c r="M306" s="6">
        <v>36</v>
      </c>
      <c r="N306" s="6">
        <v>50</v>
      </c>
      <c r="O306" s="6">
        <v>35</v>
      </c>
      <c r="P306" s="6">
        <v>235</v>
      </c>
      <c r="Q306" s="6">
        <v>343</v>
      </c>
      <c r="R306" s="6">
        <v>33</v>
      </c>
      <c r="S306" s="6">
        <v>38</v>
      </c>
      <c r="T306" s="6">
        <v>47</v>
      </c>
      <c r="U306" s="6">
        <v>225</v>
      </c>
      <c r="V306" s="6">
        <v>142</v>
      </c>
      <c r="W306" s="6" t="s">
        <v>3598</v>
      </c>
      <c r="X306" s="6" t="s">
        <v>4131</v>
      </c>
      <c r="Y306" s="6" t="s">
        <v>3488</v>
      </c>
      <c r="Z306" s="6" t="s">
        <v>3058</v>
      </c>
      <c r="AA306" s="6">
        <v>6227.6144899999999</v>
      </c>
      <c r="AB306" s="6">
        <v>10</v>
      </c>
      <c r="AC306" s="6">
        <v>699</v>
      </c>
      <c r="AG306"/>
    </row>
    <row r="307" spans="1:33">
      <c r="A307" s="6">
        <v>904</v>
      </c>
      <c r="B307" s="6">
        <v>10714211</v>
      </c>
      <c r="C307" s="6" t="s">
        <v>4119</v>
      </c>
      <c r="D307" s="6" t="s">
        <v>71</v>
      </c>
      <c r="E307" s="6" t="s">
        <v>206</v>
      </c>
      <c r="F307" s="6" t="s">
        <v>2589</v>
      </c>
      <c r="G307" s="6">
        <v>411</v>
      </c>
      <c r="H307" s="6">
        <v>40</v>
      </c>
      <c r="I307" s="6">
        <v>67</v>
      </c>
      <c r="J307" s="6">
        <v>54</v>
      </c>
      <c r="K307" s="6">
        <v>250</v>
      </c>
      <c r="L307" s="6">
        <v>210</v>
      </c>
      <c r="M307" s="6">
        <v>25</v>
      </c>
      <c r="N307" s="6">
        <v>28</v>
      </c>
      <c r="O307" s="6">
        <v>26</v>
      </c>
      <c r="P307" s="6">
        <v>131</v>
      </c>
      <c r="Q307" s="6">
        <v>201</v>
      </c>
      <c r="R307" s="6">
        <v>15</v>
      </c>
      <c r="S307" s="6">
        <v>39</v>
      </c>
      <c r="T307" s="6">
        <v>28</v>
      </c>
      <c r="U307" s="6">
        <v>119</v>
      </c>
      <c r="V307" s="6">
        <v>84</v>
      </c>
      <c r="W307" s="6" t="s">
        <v>3598</v>
      </c>
      <c r="X307" s="6" t="s">
        <v>4132</v>
      </c>
      <c r="Y307" s="6" t="s">
        <v>3488</v>
      </c>
      <c r="Z307" s="6" t="s">
        <v>3058</v>
      </c>
      <c r="AA307" s="6">
        <v>8825.6620800000001</v>
      </c>
      <c r="AB307" s="6">
        <v>10</v>
      </c>
      <c r="AC307" s="6">
        <v>411</v>
      </c>
      <c r="AG307"/>
    </row>
    <row r="308" spans="1:33">
      <c r="A308" s="6">
        <v>905</v>
      </c>
      <c r="B308" s="6">
        <v>10714221</v>
      </c>
      <c r="C308" s="6" t="s">
        <v>4133</v>
      </c>
      <c r="D308" s="6" t="s">
        <v>71</v>
      </c>
      <c r="E308" s="6" t="s">
        <v>206</v>
      </c>
      <c r="F308" s="6" t="s">
        <v>2589</v>
      </c>
      <c r="G308" s="6">
        <v>391</v>
      </c>
      <c r="H308" s="6">
        <v>32</v>
      </c>
      <c r="I308" s="6">
        <v>45</v>
      </c>
      <c r="J308" s="6">
        <v>59</v>
      </c>
      <c r="K308" s="6">
        <v>255</v>
      </c>
      <c r="L308" s="6">
        <v>195</v>
      </c>
      <c r="M308" s="6">
        <v>19</v>
      </c>
      <c r="N308" s="6">
        <v>24</v>
      </c>
      <c r="O308" s="6">
        <v>31</v>
      </c>
      <c r="P308" s="6">
        <v>121</v>
      </c>
      <c r="Q308" s="6">
        <v>196</v>
      </c>
      <c r="R308" s="6">
        <v>13</v>
      </c>
      <c r="S308" s="6">
        <v>21</v>
      </c>
      <c r="T308" s="6">
        <v>28</v>
      </c>
      <c r="U308" s="6">
        <v>134</v>
      </c>
      <c r="V308" s="6">
        <v>78</v>
      </c>
      <c r="W308" s="6" t="s">
        <v>3598</v>
      </c>
      <c r="X308" s="6" t="s">
        <v>4134</v>
      </c>
      <c r="Y308" s="6" t="s">
        <v>3488</v>
      </c>
      <c r="Z308" s="6" t="s">
        <v>3058</v>
      </c>
      <c r="AA308" s="6">
        <v>9306.8025820000003</v>
      </c>
      <c r="AB308" s="6">
        <v>10</v>
      </c>
      <c r="AC308" s="6">
        <v>391</v>
      </c>
      <c r="AG308"/>
    </row>
    <row r="309" spans="1:33">
      <c r="A309" s="6">
        <v>906</v>
      </c>
      <c r="B309" s="6">
        <v>10714231</v>
      </c>
      <c r="C309" s="6" t="s">
        <v>4135</v>
      </c>
      <c r="D309" s="6" t="s">
        <v>71</v>
      </c>
      <c r="E309" s="6" t="s">
        <v>206</v>
      </c>
      <c r="F309" s="6" t="s">
        <v>2589</v>
      </c>
      <c r="G309" s="6">
        <v>380</v>
      </c>
      <c r="H309" s="6">
        <v>36</v>
      </c>
      <c r="I309" s="6">
        <v>50</v>
      </c>
      <c r="J309" s="6">
        <v>41</v>
      </c>
      <c r="K309" s="6">
        <v>253</v>
      </c>
      <c r="L309" s="6">
        <v>200</v>
      </c>
      <c r="M309" s="6">
        <v>23</v>
      </c>
      <c r="N309" s="6">
        <v>32</v>
      </c>
      <c r="O309" s="6">
        <v>23</v>
      </c>
      <c r="P309" s="6">
        <v>122</v>
      </c>
      <c r="Q309" s="6">
        <v>180</v>
      </c>
      <c r="R309" s="6">
        <v>13</v>
      </c>
      <c r="S309" s="6">
        <v>18</v>
      </c>
      <c r="T309" s="6">
        <v>18</v>
      </c>
      <c r="U309" s="6">
        <v>131</v>
      </c>
      <c r="V309" s="6">
        <v>88</v>
      </c>
      <c r="W309" s="6" t="s">
        <v>3598</v>
      </c>
      <c r="X309" s="6" t="s">
        <v>4136</v>
      </c>
      <c r="Y309" s="6" t="s">
        <v>3488</v>
      </c>
      <c r="Z309" s="6" t="s">
        <v>3058</v>
      </c>
      <c r="AA309" s="6">
        <v>3207.7761249999999</v>
      </c>
      <c r="AB309" s="6">
        <v>10</v>
      </c>
      <c r="AC309" s="6">
        <v>380</v>
      </c>
      <c r="AG309"/>
    </row>
    <row r="310" spans="1:33">
      <c r="A310" s="6">
        <v>907</v>
      </c>
      <c r="B310" s="6">
        <v>10714241</v>
      </c>
      <c r="C310" s="6" t="s">
        <v>4137</v>
      </c>
      <c r="D310" s="6" t="s">
        <v>71</v>
      </c>
      <c r="E310" s="6" t="s">
        <v>206</v>
      </c>
      <c r="F310" s="6" t="s">
        <v>2589</v>
      </c>
      <c r="G310" s="6">
        <v>292</v>
      </c>
      <c r="H310" s="6">
        <v>31</v>
      </c>
      <c r="I310" s="6">
        <v>31</v>
      </c>
      <c r="J310" s="6">
        <v>38</v>
      </c>
      <c r="K310" s="6">
        <v>192</v>
      </c>
      <c r="L310" s="6">
        <v>138</v>
      </c>
      <c r="M310" s="6">
        <v>16</v>
      </c>
      <c r="N310" s="6">
        <v>15</v>
      </c>
      <c r="O310" s="6">
        <v>17</v>
      </c>
      <c r="P310" s="6">
        <v>90</v>
      </c>
      <c r="Q310" s="6">
        <v>154</v>
      </c>
      <c r="R310" s="6">
        <v>15</v>
      </c>
      <c r="S310" s="6">
        <v>16</v>
      </c>
      <c r="T310" s="6">
        <v>21</v>
      </c>
      <c r="U310" s="6">
        <v>102</v>
      </c>
      <c r="V310" s="6">
        <v>63</v>
      </c>
      <c r="W310" s="6" t="s">
        <v>3598</v>
      </c>
      <c r="X310" s="6" t="s">
        <v>4138</v>
      </c>
      <c r="Y310" s="6" t="s">
        <v>3488</v>
      </c>
      <c r="Z310" s="6" t="s">
        <v>3058</v>
      </c>
      <c r="AA310" s="6">
        <v>6012.6849560000001</v>
      </c>
      <c r="AB310" s="6">
        <v>10</v>
      </c>
      <c r="AC310" s="6">
        <v>292</v>
      </c>
      <c r="AG310"/>
    </row>
    <row r="311" spans="1:33">
      <c r="A311" s="6">
        <v>908</v>
      </c>
      <c r="B311" s="6">
        <v>10714251</v>
      </c>
      <c r="C311" s="6" t="s">
        <v>4109</v>
      </c>
      <c r="D311" s="6" t="s">
        <v>71</v>
      </c>
      <c r="E311" s="6" t="s">
        <v>206</v>
      </c>
      <c r="F311" s="6" t="s">
        <v>2589</v>
      </c>
      <c r="G311" s="6">
        <v>546</v>
      </c>
      <c r="H311" s="6">
        <v>61</v>
      </c>
      <c r="I311" s="6">
        <v>77</v>
      </c>
      <c r="J311" s="6">
        <v>72</v>
      </c>
      <c r="K311" s="6">
        <v>336</v>
      </c>
      <c r="L311" s="6">
        <v>288</v>
      </c>
      <c r="M311" s="6">
        <v>39</v>
      </c>
      <c r="N311" s="6">
        <v>40</v>
      </c>
      <c r="O311" s="6">
        <v>37</v>
      </c>
      <c r="P311" s="6">
        <v>172</v>
      </c>
      <c r="Q311" s="6">
        <v>258</v>
      </c>
      <c r="R311" s="6">
        <v>22</v>
      </c>
      <c r="S311" s="6">
        <v>37</v>
      </c>
      <c r="T311" s="6">
        <v>35</v>
      </c>
      <c r="U311" s="6">
        <v>164</v>
      </c>
      <c r="V311" s="6">
        <v>106</v>
      </c>
      <c r="W311" s="6" t="s">
        <v>3598</v>
      </c>
      <c r="X311" s="6" t="s">
        <v>4139</v>
      </c>
      <c r="Y311" s="6" t="s">
        <v>3488</v>
      </c>
      <c r="Z311" s="6" t="s">
        <v>3058</v>
      </c>
      <c r="AA311" s="6">
        <v>6385.5820100000001</v>
      </c>
      <c r="AB311" s="6">
        <v>10</v>
      </c>
      <c r="AC311" s="6">
        <v>546</v>
      </c>
      <c r="AG311"/>
    </row>
    <row r="312" spans="1:33">
      <c r="A312" s="6">
        <v>909</v>
      </c>
      <c r="B312" s="6">
        <v>10714261</v>
      </c>
      <c r="C312" s="6" t="s">
        <v>4140</v>
      </c>
      <c r="D312" s="6" t="s">
        <v>71</v>
      </c>
      <c r="E312" s="6" t="s">
        <v>206</v>
      </c>
      <c r="F312" s="6" t="s">
        <v>2589</v>
      </c>
      <c r="G312" s="6">
        <v>313</v>
      </c>
      <c r="H312" s="6">
        <v>32</v>
      </c>
      <c r="I312" s="6">
        <v>48</v>
      </c>
      <c r="J312" s="6">
        <v>28</v>
      </c>
      <c r="K312" s="6">
        <v>205</v>
      </c>
      <c r="L312" s="6">
        <v>160</v>
      </c>
      <c r="M312" s="6">
        <v>15</v>
      </c>
      <c r="N312" s="6">
        <v>27</v>
      </c>
      <c r="O312" s="6">
        <v>14</v>
      </c>
      <c r="P312" s="6">
        <v>104</v>
      </c>
      <c r="Q312" s="6">
        <v>153</v>
      </c>
      <c r="R312" s="6">
        <v>17</v>
      </c>
      <c r="S312" s="6">
        <v>21</v>
      </c>
      <c r="T312" s="6">
        <v>14</v>
      </c>
      <c r="U312" s="6">
        <v>101</v>
      </c>
      <c r="V312" s="6">
        <v>72</v>
      </c>
      <c r="W312" s="6" t="s">
        <v>3598</v>
      </c>
      <c r="X312" s="6" t="s">
        <v>4141</v>
      </c>
      <c r="Y312" s="6" t="s">
        <v>3488</v>
      </c>
      <c r="Z312" s="6" t="s">
        <v>3058</v>
      </c>
      <c r="AA312" s="6">
        <v>5381.312664</v>
      </c>
      <c r="AB312" s="6">
        <v>10</v>
      </c>
      <c r="AC312" s="6">
        <v>313</v>
      </c>
      <c r="AG312"/>
    </row>
    <row r="313" spans="1:33">
      <c r="A313" s="6">
        <v>910</v>
      </c>
      <c r="B313" s="6">
        <v>10714271</v>
      </c>
      <c r="C313" s="6" t="s">
        <v>4142</v>
      </c>
      <c r="D313" s="6" t="s">
        <v>71</v>
      </c>
      <c r="E313" s="6" t="s">
        <v>206</v>
      </c>
      <c r="F313" s="6" t="s">
        <v>2589</v>
      </c>
      <c r="G313" s="6">
        <v>446</v>
      </c>
      <c r="H313" s="6">
        <v>39</v>
      </c>
      <c r="I313" s="6">
        <v>70</v>
      </c>
      <c r="J313" s="6">
        <v>46</v>
      </c>
      <c r="K313" s="6">
        <v>291</v>
      </c>
      <c r="L313" s="6">
        <v>226</v>
      </c>
      <c r="M313" s="6">
        <v>19</v>
      </c>
      <c r="N313" s="6">
        <v>38</v>
      </c>
      <c r="O313" s="6">
        <v>22</v>
      </c>
      <c r="P313" s="6">
        <v>147</v>
      </c>
      <c r="Q313" s="6">
        <v>220</v>
      </c>
      <c r="R313" s="6">
        <v>20</v>
      </c>
      <c r="S313" s="6">
        <v>32</v>
      </c>
      <c r="T313" s="6">
        <v>24</v>
      </c>
      <c r="U313" s="6">
        <v>144</v>
      </c>
      <c r="V313" s="6">
        <v>86</v>
      </c>
      <c r="W313" s="6" t="s">
        <v>3598</v>
      </c>
      <c r="X313" s="6" t="s">
        <v>4143</v>
      </c>
      <c r="Y313" s="6" t="s">
        <v>3488</v>
      </c>
      <c r="Z313" s="6" t="s">
        <v>3058</v>
      </c>
      <c r="AA313" s="6">
        <v>7887.0741090000001</v>
      </c>
      <c r="AB313" s="6">
        <v>10</v>
      </c>
      <c r="AC313" s="6">
        <v>446</v>
      </c>
      <c r="AG313"/>
    </row>
    <row r="314" spans="1:33">
      <c r="A314" s="6">
        <v>911</v>
      </c>
      <c r="B314" s="6">
        <v>10714128</v>
      </c>
      <c r="C314" s="6" t="s">
        <v>4123</v>
      </c>
      <c r="D314" s="6" t="s">
        <v>71</v>
      </c>
      <c r="E314" s="6" t="s">
        <v>206</v>
      </c>
      <c r="F314" s="6" t="s">
        <v>2589</v>
      </c>
      <c r="G314" s="6">
        <v>481</v>
      </c>
      <c r="H314" s="6">
        <v>42</v>
      </c>
      <c r="I314" s="6">
        <v>75</v>
      </c>
      <c r="J314" s="6">
        <v>65</v>
      </c>
      <c r="K314" s="6">
        <v>299</v>
      </c>
      <c r="L314" s="6">
        <v>238</v>
      </c>
      <c r="M314" s="6">
        <v>23</v>
      </c>
      <c r="N314" s="6">
        <v>41</v>
      </c>
      <c r="O314" s="6">
        <v>28</v>
      </c>
      <c r="P314" s="6">
        <v>146</v>
      </c>
      <c r="Q314" s="6">
        <v>243</v>
      </c>
      <c r="R314" s="6">
        <v>19</v>
      </c>
      <c r="S314" s="6">
        <v>34</v>
      </c>
      <c r="T314" s="6">
        <v>37</v>
      </c>
      <c r="U314" s="6">
        <v>153</v>
      </c>
      <c r="V314" s="6">
        <v>110</v>
      </c>
      <c r="W314" s="6" t="s">
        <v>3598</v>
      </c>
      <c r="X314" s="6" t="s">
        <v>4144</v>
      </c>
      <c r="Y314" s="6" t="s">
        <v>3488</v>
      </c>
      <c r="Z314" s="6" t="s">
        <v>3058</v>
      </c>
      <c r="AA314" s="6">
        <v>7042.9431290000002</v>
      </c>
      <c r="AB314" s="6">
        <v>10</v>
      </c>
      <c r="AC314" s="6">
        <v>481</v>
      </c>
      <c r="AG314"/>
    </row>
    <row r="315" spans="1:33">
      <c r="A315" s="6">
        <v>912</v>
      </c>
      <c r="B315" s="6">
        <v>10711018</v>
      </c>
      <c r="C315" s="6" t="s">
        <v>4145</v>
      </c>
      <c r="D315" s="6" t="s">
        <v>71</v>
      </c>
      <c r="E315" s="6" t="s">
        <v>206</v>
      </c>
      <c r="F315" s="6" t="s">
        <v>3601</v>
      </c>
      <c r="G315" s="6">
        <v>450</v>
      </c>
      <c r="H315" s="6">
        <v>32</v>
      </c>
      <c r="I315" s="6">
        <v>55</v>
      </c>
      <c r="J315" s="6">
        <v>58</v>
      </c>
      <c r="K315" s="6">
        <v>305</v>
      </c>
      <c r="L315" s="6">
        <v>242</v>
      </c>
      <c r="M315" s="6">
        <v>20</v>
      </c>
      <c r="N315" s="6">
        <v>31</v>
      </c>
      <c r="O315" s="6">
        <v>29</v>
      </c>
      <c r="P315" s="6">
        <v>162</v>
      </c>
      <c r="Q315" s="6">
        <v>208</v>
      </c>
      <c r="R315" s="6">
        <v>12</v>
      </c>
      <c r="S315" s="6">
        <v>24</v>
      </c>
      <c r="T315" s="6">
        <v>29</v>
      </c>
      <c r="U315" s="6">
        <v>143</v>
      </c>
      <c r="V315" s="6">
        <v>103</v>
      </c>
      <c r="W315" s="6" t="s">
        <v>3598</v>
      </c>
      <c r="X315" s="6" t="s">
        <v>4146</v>
      </c>
      <c r="Y315" s="6" t="s">
        <v>3488</v>
      </c>
      <c r="Z315" s="6" t="s">
        <v>3058</v>
      </c>
      <c r="AA315" s="6">
        <v>778.75287800000001</v>
      </c>
      <c r="AB315" s="6">
        <v>10</v>
      </c>
      <c r="AC315" s="6">
        <v>450</v>
      </c>
      <c r="AG315"/>
    </row>
    <row r="316" spans="1:33">
      <c r="A316" s="6">
        <v>913</v>
      </c>
      <c r="B316" s="6">
        <v>10711231</v>
      </c>
      <c r="C316" s="6" t="s">
        <v>4147</v>
      </c>
      <c r="D316" s="6" t="s">
        <v>71</v>
      </c>
      <c r="E316" s="6" t="s">
        <v>206</v>
      </c>
      <c r="F316" s="6" t="s">
        <v>3601</v>
      </c>
      <c r="G316" s="6">
        <v>238</v>
      </c>
      <c r="H316" s="6">
        <v>7</v>
      </c>
      <c r="I316" s="6">
        <v>29</v>
      </c>
      <c r="J316" s="6">
        <v>24</v>
      </c>
      <c r="K316" s="6">
        <v>178</v>
      </c>
      <c r="L316" s="6">
        <v>103</v>
      </c>
      <c r="M316" s="6">
        <v>3</v>
      </c>
      <c r="N316" s="6">
        <v>10</v>
      </c>
      <c r="O316" s="6">
        <v>9</v>
      </c>
      <c r="P316" s="6">
        <v>81</v>
      </c>
      <c r="Q316" s="6">
        <v>135</v>
      </c>
      <c r="R316" s="6">
        <v>4</v>
      </c>
      <c r="S316" s="6">
        <v>19</v>
      </c>
      <c r="T316" s="6">
        <v>15</v>
      </c>
      <c r="U316" s="6">
        <v>97</v>
      </c>
      <c r="V316" s="6">
        <v>69</v>
      </c>
      <c r="W316" s="6" t="s">
        <v>3598</v>
      </c>
      <c r="X316" s="6" t="s">
        <v>4148</v>
      </c>
      <c r="Y316" s="6" t="s">
        <v>3488</v>
      </c>
      <c r="Z316" s="6" t="s">
        <v>3058</v>
      </c>
      <c r="AA316" s="6">
        <v>3429.3258649999998</v>
      </c>
      <c r="AB316" s="6">
        <v>10</v>
      </c>
      <c r="AC316" s="6">
        <v>238</v>
      </c>
      <c r="AG316"/>
    </row>
    <row r="317" spans="1:33">
      <c r="A317" s="6">
        <v>914</v>
      </c>
      <c r="B317" s="6">
        <v>10713131</v>
      </c>
      <c r="C317" s="6" t="s">
        <v>4149</v>
      </c>
      <c r="D317" s="6" t="s">
        <v>71</v>
      </c>
      <c r="E317" s="6" t="s">
        <v>206</v>
      </c>
      <c r="F317" s="6" t="s">
        <v>4070</v>
      </c>
      <c r="G317" s="6">
        <v>401</v>
      </c>
      <c r="H317" s="6">
        <v>31</v>
      </c>
      <c r="I317" s="6">
        <v>55</v>
      </c>
      <c r="J317" s="6">
        <v>47</v>
      </c>
      <c r="K317" s="6">
        <v>268</v>
      </c>
      <c r="L317" s="6">
        <v>196</v>
      </c>
      <c r="M317" s="6">
        <v>16</v>
      </c>
      <c r="N317" s="6">
        <v>21</v>
      </c>
      <c r="O317" s="6">
        <v>21</v>
      </c>
      <c r="P317" s="6">
        <v>138</v>
      </c>
      <c r="Q317" s="6">
        <v>205</v>
      </c>
      <c r="R317" s="6">
        <v>15</v>
      </c>
      <c r="S317" s="6">
        <v>34</v>
      </c>
      <c r="T317" s="6">
        <v>26</v>
      </c>
      <c r="U317" s="6">
        <v>130</v>
      </c>
      <c r="V317" s="6">
        <v>93</v>
      </c>
      <c r="W317" s="6" t="s">
        <v>3598</v>
      </c>
      <c r="X317" s="6" t="s">
        <v>4150</v>
      </c>
      <c r="Y317" s="6" t="s">
        <v>3488</v>
      </c>
      <c r="Z317" s="6" t="s">
        <v>3058</v>
      </c>
      <c r="AA317" s="6">
        <v>4240.6886489999997</v>
      </c>
      <c r="AB317" s="6">
        <v>10</v>
      </c>
      <c r="AC317" s="6">
        <v>401</v>
      </c>
      <c r="AG317"/>
    </row>
    <row r="318" spans="1:33">
      <c r="A318" s="6">
        <v>915</v>
      </c>
      <c r="B318" s="6">
        <v>10713151</v>
      </c>
      <c r="C318" s="6" t="s">
        <v>4151</v>
      </c>
      <c r="D318" s="6" t="s">
        <v>71</v>
      </c>
      <c r="E318" s="6" t="s">
        <v>206</v>
      </c>
      <c r="F318" s="6" t="s">
        <v>4070</v>
      </c>
      <c r="G318" s="6">
        <v>518</v>
      </c>
      <c r="H318" s="6">
        <v>44</v>
      </c>
      <c r="I318" s="6">
        <v>62</v>
      </c>
      <c r="J318" s="6">
        <v>59</v>
      </c>
      <c r="K318" s="6">
        <v>353</v>
      </c>
      <c r="L318" s="6">
        <v>264</v>
      </c>
      <c r="M318" s="6">
        <v>24</v>
      </c>
      <c r="N318" s="6">
        <v>34</v>
      </c>
      <c r="O318" s="6">
        <v>32</v>
      </c>
      <c r="P318" s="6">
        <v>174</v>
      </c>
      <c r="Q318" s="6">
        <v>254</v>
      </c>
      <c r="R318" s="6">
        <v>20</v>
      </c>
      <c r="S318" s="6">
        <v>28</v>
      </c>
      <c r="T318" s="6">
        <v>27</v>
      </c>
      <c r="U318" s="6">
        <v>179</v>
      </c>
      <c r="V318" s="6">
        <v>119</v>
      </c>
      <c r="W318" s="6" t="s">
        <v>3598</v>
      </c>
      <c r="X318" s="6" t="s">
        <v>4152</v>
      </c>
      <c r="Y318" s="6" t="s">
        <v>3488</v>
      </c>
      <c r="Z318" s="6" t="s">
        <v>3058</v>
      </c>
      <c r="AA318" s="6">
        <v>6907.1254179999996</v>
      </c>
      <c r="AB318" s="6">
        <v>10</v>
      </c>
      <c r="AC318" s="6">
        <v>518</v>
      </c>
      <c r="AG318"/>
    </row>
    <row r="319" spans="1:33">
      <c r="A319" s="6">
        <v>924</v>
      </c>
      <c r="B319" s="6">
        <v>10300190</v>
      </c>
      <c r="C319" s="6" t="s">
        <v>4153</v>
      </c>
      <c r="D319" s="6" t="s">
        <v>71</v>
      </c>
      <c r="E319" s="6" t="s">
        <v>202</v>
      </c>
      <c r="F319" s="6" t="s">
        <v>18</v>
      </c>
      <c r="G319" s="6">
        <v>561</v>
      </c>
      <c r="H319" s="6">
        <v>42</v>
      </c>
      <c r="I319" s="6">
        <v>90</v>
      </c>
      <c r="J319" s="6">
        <v>90</v>
      </c>
      <c r="K319" s="6">
        <v>339</v>
      </c>
      <c r="L319" s="6">
        <v>278</v>
      </c>
      <c r="M319" s="6">
        <v>19</v>
      </c>
      <c r="N319" s="6">
        <v>43</v>
      </c>
      <c r="O319" s="6">
        <v>50</v>
      </c>
      <c r="P319" s="6">
        <v>166</v>
      </c>
      <c r="Q319" s="6">
        <v>283</v>
      </c>
      <c r="R319" s="6">
        <v>23</v>
      </c>
      <c r="S319" s="6">
        <v>47</v>
      </c>
      <c r="T319" s="6">
        <v>40</v>
      </c>
      <c r="U319" s="6">
        <v>173</v>
      </c>
      <c r="V319" s="6">
        <v>125</v>
      </c>
      <c r="W319" s="6" t="s">
        <v>3546</v>
      </c>
      <c r="X319" s="6" t="s">
        <v>4154</v>
      </c>
      <c r="Y319" s="6" t="s">
        <v>3481</v>
      </c>
      <c r="Z319" s="6" t="s">
        <v>3058</v>
      </c>
      <c r="AA319" s="6">
        <v>204.503421</v>
      </c>
      <c r="AB319" s="6">
        <v>11</v>
      </c>
      <c r="AC319" s="6">
        <v>561</v>
      </c>
      <c r="AG319"/>
    </row>
    <row r="320" spans="1:33">
      <c r="A320" s="6">
        <v>925</v>
      </c>
      <c r="B320" s="6">
        <v>10300020</v>
      </c>
      <c r="C320" s="6" t="s">
        <v>4155</v>
      </c>
      <c r="D320" s="6" t="s">
        <v>71</v>
      </c>
      <c r="E320" s="6" t="s">
        <v>202</v>
      </c>
      <c r="F320" s="6" t="s">
        <v>18</v>
      </c>
      <c r="G320" s="6">
        <v>489</v>
      </c>
      <c r="H320" s="6">
        <v>40</v>
      </c>
      <c r="I320" s="6">
        <v>62</v>
      </c>
      <c r="J320" s="6">
        <v>82</v>
      </c>
      <c r="K320" s="6">
        <v>305</v>
      </c>
      <c r="L320" s="6">
        <v>245</v>
      </c>
      <c r="M320" s="6">
        <v>16</v>
      </c>
      <c r="N320" s="6">
        <v>35</v>
      </c>
      <c r="O320" s="6">
        <v>41</v>
      </c>
      <c r="P320" s="6">
        <v>153</v>
      </c>
      <c r="Q320" s="6">
        <v>244</v>
      </c>
      <c r="R320" s="6">
        <v>24</v>
      </c>
      <c r="S320" s="6">
        <v>27</v>
      </c>
      <c r="T320" s="6">
        <v>41</v>
      </c>
      <c r="U320" s="6">
        <v>152</v>
      </c>
      <c r="V320" s="6">
        <v>106</v>
      </c>
      <c r="W320" s="6" t="s">
        <v>3546</v>
      </c>
      <c r="X320" s="6" t="s">
        <v>4156</v>
      </c>
      <c r="Y320" s="6" t="s">
        <v>202</v>
      </c>
      <c r="Z320" s="6" t="s">
        <v>3058</v>
      </c>
      <c r="AA320" s="6">
        <v>120.736118</v>
      </c>
      <c r="AB320" s="6">
        <v>11</v>
      </c>
      <c r="AC320" s="6">
        <v>489</v>
      </c>
      <c r="AG320"/>
    </row>
    <row r="321" spans="1:33">
      <c r="A321" s="6">
        <v>926</v>
      </c>
      <c r="B321" s="6">
        <v>10300030</v>
      </c>
      <c r="C321" s="6" t="s">
        <v>4157</v>
      </c>
      <c r="D321" s="6" t="s">
        <v>71</v>
      </c>
      <c r="E321" s="6" t="s">
        <v>202</v>
      </c>
      <c r="F321" s="6" t="s">
        <v>18</v>
      </c>
      <c r="G321" s="6">
        <v>191</v>
      </c>
      <c r="H321" s="6">
        <v>15</v>
      </c>
      <c r="I321" s="6">
        <v>23</v>
      </c>
      <c r="J321" s="6">
        <v>36</v>
      </c>
      <c r="K321" s="6">
        <v>117</v>
      </c>
      <c r="L321" s="6">
        <v>101</v>
      </c>
      <c r="M321" s="6">
        <v>8</v>
      </c>
      <c r="N321" s="6">
        <v>11</v>
      </c>
      <c r="O321" s="6">
        <v>18</v>
      </c>
      <c r="P321" s="6">
        <v>64</v>
      </c>
      <c r="Q321" s="6">
        <v>90</v>
      </c>
      <c r="R321" s="6">
        <v>7</v>
      </c>
      <c r="S321" s="6">
        <v>12</v>
      </c>
      <c r="T321" s="6">
        <v>18</v>
      </c>
      <c r="U321" s="6">
        <v>53</v>
      </c>
      <c r="V321" s="6">
        <v>46</v>
      </c>
      <c r="W321" s="6" t="s">
        <v>3546</v>
      </c>
      <c r="X321" s="6" t="s">
        <v>4158</v>
      </c>
      <c r="Y321" s="6" t="s">
        <v>202</v>
      </c>
      <c r="Z321" s="6" t="s">
        <v>3058</v>
      </c>
      <c r="AA321" s="6">
        <v>44.130122999999998</v>
      </c>
      <c r="AB321" s="6">
        <v>11</v>
      </c>
      <c r="AC321" s="6">
        <v>191</v>
      </c>
      <c r="AG321"/>
    </row>
    <row r="322" spans="1:33">
      <c r="A322" s="6">
        <v>927</v>
      </c>
      <c r="B322" s="6">
        <v>10300040</v>
      </c>
      <c r="C322" s="6" t="s">
        <v>4159</v>
      </c>
      <c r="D322" s="6" t="s">
        <v>71</v>
      </c>
      <c r="E322" s="6" t="s">
        <v>202</v>
      </c>
      <c r="F322" s="6" t="s">
        <v>18</v>
      </c>
      <c r="G322" s="6">
        <v>353</v>
      </c>
      <c r="H322" s="6">
        <v>24</v>
      </c>
      <c r="I322" s="6">
        <v>50</v>
      </c>
      <c r="J322" s="6">
        <v>51</v>
      </c>
      <c r="K322" s="6">
        <v>228</v>
      </c>
      <c r="L322" s="6">
        <v>178</v>
      </c>
      <c r="M322" s="6">
        <v>14</v>
      </c>
      <c r="N322" s="6">
        <v>19</v>
      </c>
      <c r="O322" s="6">
        <v>29</v>
      </c>
      <c r="P322" s="6">
        <v>116</v>
      </c>
      <c r="Q322" s="6">
        <v>175</v>
      </c>
      <c r="R322" s="6">
        <v>10</v>
      </c>
      <c r="S322" s="6">
        <v>31</v>
      </c>
      <c r="T322" s="6">
        <v>22</v>
      </c>
      <c r="U322" s="6">
        <v>112</v>
      </c>
      <c r="V322" s="6">
        <v>79</v>
      </c>
      <c r="W322" s="6" t="s">
        <v>3546</v>
      </c>
      <c r="X322" s="6" t="s">
        <v>4160</v>
      </c>
      <c r="Y322" s="6" t="s">
        <v>202</v>
      </c>
      <c r="Z322" s="6" t="s">
        <v>3058</v>
      </c>
      <c r="AA322" s="6">
        <v>369.39877200000001</v>
      </c>
      <c r="AB322" s="6">
        <v>11</v>
      </c>
      <c r="AC322" s="6">
        <v>353</v>
      </c>
      <c r="AG322"/>
    </row>
    <row r="323" spans="1:33">
      <c r="A323" s="6">
        <v>928</v>
      </c>
      <c r="B323" s="6">
        <v>10300050</v>
      </c>
      <c r="C323" s="6" t="s">
        <v>4161</v>
      </c>
      <c r="D323" s="6" t="s">
        <v>71</v>
      </c>
      <c r="E323" s="6" t="s">
        <v>202</v>
      </c>
      <c r="F323" s="6" t="s">
        <v>18</v>
      </c>
      <c r="G323" s="6">
        <v>440</v>
      </c>
      <c r="H323" s="6">
        <v>34</v>
      </c>
      <c r="I323" s="6">
        <v>48</v>
      </c>
      <c r="J323" s="6">
        <v>54</v>
      </c>
      <c r="K323" s="6">
        <v>304</v>
      </c>
      <c r="L323" s="6">
        <v>228</v>
      </c>
      <c r="M323" s="6">
        <v>20</v>
      </c>
      <c r="N323" s="6">
        <v>24</v>
      </c>
      <c r="O323" s="6">
        <v>25</v>
      </c>
      <c r="P323" s="6">
        <v>159</v>
      </c>
      <c r="Q323" s="6">
        <v>212</v>
      </c>
      <c r="R323" s="6">
        <v>14</v>
      </c>
      <c r="S323" s="6">
        <v>24</v>
      </c>
      <c r="T323" s="6">
        <v>29</v>
      </c>
      <c r="U323" s="6">
        <v>145</v>
      </c>
      <c r="V323" s="6">
        <v>95</v>
      </c>
      <c r="W323" s="6" t="s">
        <v>3546</v>
      </c>
      <c r="X323" s="6" t="s">
        <v>4162</v>
      </c>
      <c r="Y323" s="6" t="s">
        <v>202</v>
      </c>
      <c r="Z323" s="6" t="s">
        <v>3058</v>
      </c>
      <c r="AA323" s="6">
        <v>404.922416</v>
      </c>
      <c r="AB323" s="6">
        <v>11</v>
      </c>
      <c r="AC323" s="6">
        <v>440</v>
      </c>
      <c r="AG323"/>
    </row>
    <row r="324" spans="1:33">
      <c r="A324" s="6">
        <v>929</v>
      </c>
      <c r="B324" s="6">
        <v>10300070</v>
      </c>
      <c r="C324" s="6" t="s">
        <v>4163</v>
      </c>
      <c r="D324" s="6" t="s">
        <v>71</v>
      </c>
      <c r="E324" s="6" t="s">
        <v>202</v>
      </c>
      <c r="F324" s="6" t="s">
        <v>18</v>
      </c>
      <c r="G324" s="6">
        <v>367</v>
      </c>
      <c r="H324" s="6">
        <v>22</v>
      </c>
      <c r="I324" s="6">
        <v>42</v>
      </c>
      <c r="J324" s="6">
        <v>60</v>
      </c>
      <c r="K324" s="6">
        <v>243</v>
      </c>
      <c r="L324" s="6">
        <v>189</v>
      </c>
      <c r="M324" s="6">
        <v>11</v>
      </c>
      <c r="N324" s="6">
        <v>25</v>
      </c>
      <c r="O324" s="6">
        <v>27</v>
      </c>
      <c r="P324" s="6">
        <v>126</v>
      </c>
      <c r="Q324" s="6">
        <v>178</v>
      </c>
      <c r="R324" s="6">
        <v>11</v>
      </c>
      <c r="S324" s="6">
        <v>17</v>
      </c>
      <c r="T324" s="6">
        <v>33</v>
      </c>
      <c r="U324" s="6">
        <v>117</v>
      </c>
      <c r="V324" s="6">
        <v>71</v>
      </c>
      <c r="W324" s="6" t="s">
        <v>3546</v>
      </c>
      <c r="X324" s="6" t="s">
        <v>4164</v>
      </c>
      <c r="Y324" s="6" t="s">
        <v>202</v>
      </c>
      <c r="Z324" s="6" t="s">
        <v>3058</v>
      </c>
      <c r="AA324" s="6">
        <v>100.62907199999999</v>
      </c>
      <c r="AB324" s="6">
        <v>11</v>
      </c>
      <c r="AC324" s="6">
        <v>367</v>
      </c>
      <c r="AG324"/>
    </row>
    <row r="325" spans="1:33">
      <c r="A325" s="6">
        <v>930</v>
      </c>
      <c r="B325" s="6">
        <v>10300080</v>
      </c>
      <c r="C325" s="6" t="s">
        <v>4163</v>
      </c>
      <c r="D325" s="6" t="s">
        <v>71</v>
      </c>
      <c r="E325" s="6" t="s">
        <v>202</v>
      </c>
      <c r="F325" s="6" t="s">
        <v>18</v>
      </c>
      <c r="G325" s="6">
        <v>206</v>
      </c>
      <c r="H325" s="6">
        <v>21</v>
      </c>
      <c r="I325" s="6">
        <v>25</v>
      </c>
      <c r="J325" s="6">
        <v>36</v>
      </c>
      <c r="K325" s="6">
        <v>124</v>
      </c>
      <c r="L325" s="6">
        <v>118</v>
      </c>
      <c r="M325" s="6">
        <v>15</v>
      </c>
      <c r="N325" s="6">
        <v>16</v>
      </c>
      <c r="O325" s="6">
        <v>23</v>
      </c>
      <c r="P325" s="6">
        <v>64</v>
      </c>
      <c r="Q325" s="6">
        <v>88</v>
      </c>
      <c r="R325" s="6">
        <v>6</v>
      </c>
      <c r="S325" s="6">
        <v>9</v>
      </c>
      <c r="T325" s="6">
        <v>13</v>
      </c>
      <c r="U325" s="6">
        <v>60</v>
      </c>
      <c r="V325" s="6">
        <v>41</v>
      </c>
      <c r="W325" s="6" t="s">
        <v>3546</v>
      </c>
      <c r="X325" s="6" t="s">
        <v>4165</v>
      </c>
      <c r="Y325" s="6" t="s">
        <v>202</v>
      </c>
      <c r="Z325" s="6" t="s">
        <v>3058</v>
      </c>
      <c r="AA325" s="6">
        <v>63.345120999999999</v>
      </c>
      <c r="AB325" s="6">
        <v>11</v>
      </c>
      <c r="AC325" s="6">
        <v>206</v>
      </c>
      <c r="AG325"/>
    </row>
    <row r="326" spans="1:33">
      <c r="A326" s="6">
        <v>931</v>
      </c>
      <c r="B326" s="6">
        <v>10300100</v>
      </c>
      <c r="C326" s="6" t="s">
        <v>4166</v>
      </c>
      <c r="D326" s="6" t="s">
        <v>71</v>
      </c>
      <c r="E326" s="6" t="s">
        <v>202</v>
      </c>
      <c r="F326" s="6" t="s">
        <v>18</v>
      </c>
      <c r="G326" s="6">
        <v>482</v>
      </c>
      <c r="H326" s="6">
        <v>31</v>
      </c>
      <c r="I326" s="6">
        <v>65</v>
      </c>
      <c r="J326" s="6">
        <v>58</v>
      </c>
      <c r="K326" s="6">
        <v>328</v>
      </c>
      <c r="L326" s="6">
        <v>249</v>
      </c>
      <c r="M326" s="6">
        <v>17</v>
      </c>
      <c r="N326" s="6">
        <v>30</v>
      </c>
      <c r="O326" s="6">
        <v>32</v>
      </c>
      <c r="P326" s="6">
        <v>170</v>
      </c>
      <c r="Q326" s="6">
        <v>233</v>
      </c>
      <c r="R326" s="6">
        <v>14</v>
      </c>
      <c r="S326" s="6">
        <v>35</v>
      </c>
      <c r="T326" s="6">
        <v>26</v>
      </c>
      <c r="U326" s="6">
        <v>158</v>
      </c>
      <c r="V326" s="6">
        <v>111</v>
      </c>
      <c r="W326" s="6" t="s">
        <v>3546</v>
      </c>
      <c r="X326" s="6" t="s">
        <v>4167</v>
      </c>
      <c r="Y326" s="6" t="s">
        <v>3481</v>
      </c>
      <c r="Z326" s="6" t="s">
        <v>3058</v>
      </c>
      <c r="AA326" s="6">
        <v>693.69569300000001</v>
      </c>
      <c r="AB326" s="6">
        <v>11</v>
      </c>
      <c r="AC326" s="6">
        <v>482</v>
      </c>
      <c r="AG326"/>
    </row>
    <row r="327" spans="1:33">
      <c r="A327" s="6">
        <v>932</v>
      </c>
      <c r="B327" s="6">
        <v>10300110</v>
      </c>
      <c r="C327" s="6" t="s">
        <v>4168</v>
      </c>
      <c r="D327" s="6" t="s">
        <v>71</v>
      </c>
      <c r="E327" s="6" t="s">
        <v>202</v>
      </c>
      <c r="F327" s="6" t="s">
        <v>18</v>
      </c>
      <c r="G327" s="6">
        <v>578</v>
      </c>
      <c r="H327" s="6">
        <v>53</v>
      </c>
      <c r="I327" s="6">
        <v>71</v>
      </c>
      <c r="J327" s="6">
        <v>67</v>
      </c>
      <c r="K327" s="6">
        <v>387</v>
      </c>
      <c r="L327" s="6">
        <v>294</v>
      </c>
      <c r="M327" s="6">
        <v>22</v>
      </c>
      <c r="N327" s="6">
        <v>45</v>
      </c>
      <c r="O327" s="6">
        <v>30</v>
      </c>
      <c r="P327" s="6">
        <v>197</v>
      </c>
      <c r="Q327" s="6">
        <v>284</v>
      </c>
      <c r="R327" s="6">
        <v>31</v>
      </c>
      <c r="S327" s="6">
        <v>26</v>
      </c>
      <c r="T327" s="6">
        <v>37</v>
      </c>
      <c r="U327" s="6">
        <v>190</v>
      </c>
      <c r="V327" s="6">
        <v>138</v>
      </c>
      <c r="W327" s="6" t="s">
        <v>3546</v>
      </c>
      <c r="X327" s="6" t="s">
        <v>4169</v>
      </c>
      <c r="Y327" s="6" t="s">
        <v>3481</v>
      </c>
      <c r="Z327" s="6" t="s">
        <v>3058</v>
      </c>
      <c r="AA327" s="6">
        <v>352.42974099999998</v>
      </c>
      <c r="AB327" s="6">
        <v>11</v>
      </c>
      <c r="AC327" s="6">
        <v>578</v>
      </c>
      <c r="AG327"/>
    </row>
    <row r="328" spans="1:33">
      <c r="A328" s="6">
        <v>933</v>
      </c>
      <c r="B328" s="6">
        <v>10300120</v>
      </c>
      <c r="C328" s="6" t="s">
        <v>4166</v>
      </c>
      <c r="D328" s="6" t="s">
        <v>71</v>
      </c>
      <c r="E328" s="6" t="s">
        <v>202</v>
      </c>
      <c r="F328" s="6" t="s">
        <v>18</v>
      </c>
      <c r="G328" s="6">
        <v>337</v>
      </c>
      <c r="H328" s="6">
        <v>28</v>
      </c>
      <c r="I328" s="6">
        <v>49</v>
      </c>
      <c r="J328" s="6">
        <v>34</v>
      </c>
      <c r="K328" s="6">
        <v>226</v>
      </c>
      <c r="L328" s="6">
        <v>178</v>
      </c>
      <c r="M328" s="6">
        <v>18</v>
      </c>
      <c r="N328" s="6">
        <v>28</v>
      </c>
      <c r="O328" s="6">
        <v>20</v>
      </c>
      <c r="P328" s="6">
        <v>112</v>
      </c>
      <c r="Q328" s="6">
        <v>159</v>
      </c>
      <c r="R328" s="6">
        <v>10</v>
      </c>
      <c r="S328" s="6">
        <v>21</v>
      </c>
      <c r="T328" s="6">
        <v>14</v>
      </c>
      <c r="U328" s="6">
        <v>114</v>
      </c>
      <c r="V328" s="6">
        <v>77</v>
      </c>
      <c r="W328" s="6" t="s">
        <v>3546</v>
      </c>
      <c r="X328" s="6" t="s">
        <v>4170</v>
      </c>
      <c r="Y328" s="6" t="s">
        <v>202</v>
      </c>
      <c r="Z328" s="6" t="s">
        <v>3058</v>
      </c>
      <c r="AA328" s="6">
        <v>249.91680700000001</v>
      </c>
      <c r="AB328" s="6">
        <v>11</v>
      </c>
      <c r="AC328" s="6">
        <v>337</v>
      </c>
      <c r="AG328"/>
    </row>
    <row r="329" spans="1:33">
      <c r="A329" s="6">
        <v>934</v>
      </c>
      <c r="B329" s="6">
        <v>10300140</v>
      </c>
      <c r="C329" s="6" t="s">
        <v>4168</v>
      </c>
      <c r="D329" s="6" t="s">
        <v>71</v>
      </c>
      <c r="E329" s="6" t="s">
        <v>202</v>
      </c>
      <c r="F329" s="6" t="s">
        <v>18</v>
      </c>
      <c r="G329" s="6">
        <v>469</v>
      </c>
      <c r="H329" s="6">
        <v>32</v>
      </c>
      <c r="I329" s="6">
        <v>49</v>
      </c>
      <c r="J329" s="6">
        <v>77</v>
      </c>
      <c r="K329" s="6">
        <v>311</v>
      </c>
      <c r="L329" s="6">
        <v>231</v>
      </c>
      <c r="M329" s="6">
        <v>9</v>
      </c>
      <c r="N329" s="6">
        <v>25</v>
      </c>
      <c r="O329" s="6">
        <v>37</v>
      </c>
      <c r="P329" s="6">
        <v>160</v>
      </c>
      <c r="Q329" s="6">
        <v>238</v>
      </c>
      <c r="R329" s="6">
        <v>23</v>
      </c>
      <c r="S329" s="6">
        <v>24</v>
      </c>
      <c r="T329" s="6">
        <v>40</v>
      </c>
      <c r="U329" s="6">
        <v>151</v>
      </c>
      <c r="V329" s="6">
        <v>100</v>
      </c>
      <c r="W329" s="6" t="s">
        <v>3546</v>
      </c>
      <c r="X329" s="6" t="s">
        <v>4171</v>
      </c>
      <c r="Y329" s="6" t="s">
        <v>202</v>
      </c>
      <c r="Z329" s="6" t="s">
        <v>3058</v>
      </c>
      <c r="AA329" s="6">
        <v>130.12420800000001</v>
      </c>
      <c r="AB329" s="6">
        <v>11</v>
      </c>
      <c r="AC329" s="6">
        <v>469</v>
      </c>
      <c r="AG329"/>
    </row>
    <row r="330" spans="1:33">
      <c r="A330" s="6">
        <v>935</v>
      </c>
      <c r="B330" s="6">
        <v>10300160</v>
      </c>
      <c r="C330" s="6" t="s">
        <v>4172</v>
      </c>
      <c r="D330" s="6" t="s">
        <v>71</v>
      </c>
      <c r="E330" s="6" t="s">
        <v>202</v>
      </c>
      <c r="F330" s="6" t="s">
        <v>18</v>
      </c>
      <c r="G330" s="6">
        <v>829</v>
      </c>
      <c r="H330" s="6">
        <v>65</v>
      </c>
      <c r="I330" s="6">
        <v>110</v>
      </c>
      <c r="J330" s="6">
        <v>106</v>
      </c>
      <c r="K330" s="6">
        <v>548</v>
      </c>
      <c r="L330" s="6">
        <v>420</v>
      </c>
      <c r="M330" s="6">
        <v>28</v>
      </c>
      <c r="N330" s="6">
        <v>58</v>
      </c>
      <c r="O330" s="6">
        <v>59</v>
      </c>
      <c r="P330" s="6">
        <v>275</v>
      </c>
      <c r="Q330" s="6">
        <v>409</v>
      </c>
      <c r="R330" s="6">
        <v>37</v>
      </c>
      <c r="S330" s="6">
        <v>52</v>
      </c>
      <c r="T330" s="6">
        <v>47</v>
      </c>
      <c r="U330" s="6">
        <v>273</v>
      </c>
      <c r="V330" s="6">
        <v>185</v>
      </c>
      <c r="W330" s="6" t="s">
        <v>3546</v>
      </c>
      <c r="X330" s="6" t="s">
        <v>4173</v>
      </c>
      <c r="Y330" s="6" t="s">
        <v>202</v>
      </c>
      <c r="Z330" s="6" t="s">
        <v>3058</v>
      </c>
      <c r="AA330" s="6">
        <v>276.32909000000001</v>
      </c>
      <c r="AB330" s="6">
        <v>11</v>
      </c>
      <c r="AC330" s="6">
        <v>829</v>
      </c>
      <c r="AG330"/>
    </row>
    <row r="331" spans="1:33">
      <c r="A331" s="6">
        <v>936</v>
      </c>
      <c r="B331" s="6">
        <v>10300170</v>
      </c>
      <c r="C331" s="6" t="s">
        <v>4174</v>
      </c>
      <c r="D331" s="6" t="s">
        <v>71</v>
      </c>
      <c r="E331" s="6" t="s">
        <v>202</v>
      </c>
      <c r="F331" s="6" t="s">
        <v>18</v>
      </c>
      <c r="G331" s="6">
        <v>636</v>
      </c>
      <c r="H331" s="6">
        <v>68</v>
      </c>
      <c r="I331" s="6">
        <v>119</v>
      </c>
      <c r="J331" s="6">
        <v>81</v>
      </c>
      <c r="K331" s="6">
        <v>368</v>
      </c>
      <c r="L331" s="6">
        <v>307</v>
      </c>
      <c r="M331" s="6">
        <v>31</v>
      </c>
      <c r="N331" s="6">
        <v>48</v>
      </c>
      <c r="O331" s="6">
        <v>50</v>
      </c>
      <c r="P331" s="6">
        <v>178</v>
      </c>
      <c r="Q331" s="6">
        <v>329</v>
      </c>
      <c r="R331" s="6">
        <v>37</v>
      </c>
      <c r="S331" s="6">
        <v>71</v>
      </c>
      <c r="T331" s="6">
        <v>31</v>
      </c>
      <c r="U331" s="6">
        <v>190</v>
      </c>
      <c r="V331" s="6">
        <v>113</v>
      </c>
      <c r="W331" s="6" t="s">
        <v>3546</v>
      </c>
      <c r="X331" s="6" t="s">
        <v>4175</v>
      </c>
      <c r="Y331" s="6" t="s">
        <v>202</v>
      </c>
      <c r="Z331" s="6" t="s">
        <v>3058</v>
      </c>
      <c r="AA331" s="6">
        <v>4896.8154070000001</v>
      </c>
      <c r="AB331" s="6">
        <v>11</v>
      </c>
      <c r="AC331" s="6">
        <v>636</v>
      </c>
      <c r="AG331"/>
    </row>
    <row r="332" spans="1:33">
      <c r="A332" s="6">
        <v>937</v>
      </c>
      <c r="B332" s="6">
        <v>10313101</v>
      </c>
      <c r="C332" s="6" t="s">
        <v>4176</v>
      </c>
      <c r="D332" s="6" t="s">
        <v>71</v>
      </c>
      <c r="E332" s="6" t="s">
        <v>202</v>
      </c>
      <c r="F332" s="6" t="s">
        <v>3686</v>
      </c>
      <c r="G332" s="6">
        <v>742</v>
      </c>
      <c r="H332" s="6">
        <v>83</v>
      </c>
      <c r="I332" s="6">
        <v>116</v>
      </c>
      <c r="J332" s="6">
        <v>82</v>
      </c>
      <c r="K332" s="6">
        <v>461</v>
      </c>
      <c r="L332" s="6">
        <v>359</v>
      </c>
      <c r="M332" s="6">
        <v>45</v>
      </c>
      <c r="N332" s="6">
        <v>59</v>
      </c>
      <c r="O332" s="6">
        <v>30</v>
      </c>
      <c r="P332" s="6">
        <v>225</v>
      </c>
      <c r="Q332" s="6">
        <v>383</v>
      </c>
      <c r="R332" s="6">
        <v>38</v>
      </c>
      <c r="S332" s="6">
        <v>57</v>
      </c>
      <c r="T332" s="6">
        <v>52</v>
      </c>
      <c r="U332" s="6">
        <v>236</v>
      </c>
      <c r="V332" s="6">
        <v>160</v>
      </c>
      <c r="W332" s="6" t="s">
        <v>3598</v>
      </c>
      <c r="X332" s="6" t="s">
        <v>4177</v>
      </c>
      <c r="Y332" s="6" t="s">
        <v>202</v>
      </c>
      <c r="Z332" s="6" t="s">
        <v>3058</v>
      </c>
      <c r="AA332" s="6">
        <v>5381.0053710000002</v>
      </c>
      <c r="AB332" s="6">
        <v>11</v>
      </c>
      <c r="AC332" s="6">
        <v>742</v>
      </c>
      <c r="AG332"/>
    </row>
    <row r="333" spans="1:33">
      <c r="A333" s="6">
        <v>939</v>
      </c>
      <c r="B333" s="6">
        <v>10311034</v>
      </c>
      <c r="C333" s="6" t="s">
        <v>4178</v>
      </c>
      <c r="D333" s="6" t="s">
        <v>71</v>
      </c>
      <c r="E333" s="6" t="s">
        <v>202</v>
      </c>
      <c r="F333" s="6" t="s">
        <v>202</v>
      </c>
      <c r="G333" s="6">
        <v>193</v>
      </c>
      <c r="H333" s="6">
        <v>7</v>
      </c>
      <c r="I333" s="6">
        <v>22</v>
      </c>
      <c r="J333" s="6">
        <v>24</v>
      </c>
      <c r="K333" s="6">
        <v>140</v>
      </c>
      <c r="L333" s="6">
        <v>90</v>
      </c>
      <c r="M333" s="6">
        <v>2</v>
      </c>
      <c r="N333" s="6">
        <v>9</v>
      </c>
      <c r="O333" s="6">
        <v>10</v>
      </c>
      <c r="P333" s="6">
        <v>69</v>
      </c>
      <c r="Q333" s="6">
        <v>103</v>
      </c>
      <c r="R333" s="6">
        <v>5</v>
      </c>
      <c r="S333" s="6">
        <v>13</v>
      </c>
      <c r="T333" s="6">
        <v>14</v>
      </c>
      <c r="U333" s="6">
        <v>71</v>
      </c>
      <c r="V333" s="6">
        <v>64</v>
      </c>
      <c r="W333" s="6" t="s">
        <v>3598</v>
      </c>
      <c r="X333" s="6" t="s">
        <v>4179</v>
      </c>
      <c r="Y333" s="6" t="s">
        <v>202</v>
      </c>
      <c r="Z333" s="6" t="s">
        <v>3058</v>
      </c>
      <c r="AA333" s="6">
        <v>1927.919183</v>
      </c>
      <c r="AB333" s="6">
        <v>11</v>
      </c>
      <c r="AC333" s="6">
        <v>193</v>
      </c>
      <c r="AG333"/>
    </row>
    <row r="334" spans="1:33">
      <c r="A334" s="6">
        <v>940</v>
      </c>
      <c r="B334" s="6">
        <v>10311044</v>
      </c>
      <c r="C334" s="6" t="s">
        <v>4178</v>
      </c>
      <c r="D334" s="6" t="s">
        <v>71</v>
      </c>
      <c r="E334" s="6" t="s">
        <v>202</v>
      </c>
      <c r="F334" s="6" t="s">
        <v>202</v>
      </c>
      <c r="G334" s="6">
        <v>402</v>
      </c>
      <c r="H334" s="6">
        <v>26</v>
      </c>
      <c r="I334" s="6">
        <v>27</v>
      </c>
      <c r="J334" s="6">
        <v>48</v>
      </c>
      <c r="K334" s="6">
        <v>301</v>
      </c>
      <c r="L334" s="6">
        <v>195</v>
      </c>
      <c r="M334" s="6">
        <v>13</v>
      </c>
      <c r="N334" s="6">
        <v>11</v>
      </c>
      <c r="O334" s="6">
        <v>26</v>
      </c>
      <c r="P334" s="6">
        <v>145</v>
      </c>
      <c r="Q334" s="6">
        <v>207</v>
      </c>
      <c r="R334" s="6">
        <v>13</v>
      </c>
      <c r="S334" s="6">
        <v>16</v>
      </c>
      <c r="T334" s="6">
        <v>22</v>
      </c>
      <c r="U334" s="6">
        <v>156</v>
      </c>
      <c r="V334" s="6">
        <v>112</v>
      </c>
      <c r="W334" s="6" t="s">
        <v>3598</v>
      </c>
      <c r="X334" s="6" t="s">
        <v>4180</v>
      </c>
      <c r="Y334" s="6" t="s">
        <v>202</v>
      </c>
      <c r="Z334" s="6" t="s">
        <v>3058</v>
      </c>
      <c r="AA334" s="6">
        <v>867.33547299999998</v>
      </c>
      <c r="AB334" s="6">
        <v>11</v>
      </c>
      <c r="AC334" s="6">
        <v>402</v>
      </c>
      <c r="AG334"/>
    </row>
    <row r="335" spans="1:33">
      <c r="A335" s="6">
        <v>941</v>
      </c>
      <c r="B335" s="6">
        <v>10312000</v>
      </c>
      <c r="C335" s="6" t="s">
        <v>4181</v>
      </c>
      <c r="D335" s="6" t="s">
        <v>71</v>
      </c>
      <c r="E335" s="6" t="s">
        <v>202</v>
      </c>
      <c r="F335" s="6" t="s">
        <v>4182</v>
      </c>
      <c r="G335" s="6">
        <v>478</v>
      </c>
      <c r="H335" s="6">
        <v>43</v>
      </c>
      <c r="I335" s="6">
        <v>58</v>
      </c>
      <c r="J335" s="6">
        <v>41</v>
      </c>
      <c r="K335" s="6">
        <v>336</v>
      </c>
      <c r="L335" s="6">
        <v>224</v>
      </c>
      <c r="M335" s="6">
        <v>20</v>
      </c>
      <c r="N335" s="6">
        <v>29</v>
      </c>
      <c r="O335" s="6">
        <v>18</v>
      </c>
      <c r="P335" s="6">
        <v>157</v>
      </c>
      <c r="Q335" s="6">
        <v>254</v>
      </c>
      <c r="R335" s="6">
        <v>23</v>
      </c>
      <c r="S335" s="6">
        <v>29</v>
      </c>
      <c r="T335" s="6">
        <v>23</v>
      </c>
      <c r="U335" s="6">
        <v>179</v>
      </c>
      <c r="V335" s="6">
        <v>129</v>
      </c>
      <c r="W335" s="6" t="s">
        <v>3598</v>
      </c>
      <c r="X335" s="6" t="s">
        <v>4183</v>
      </c>
      <c r="Y335" s="6" t="s">
        <v>202</v>
      </c>
      <c r="Z335" s="6" t="s">
        <v>3058</v>
      </c>
      <c r="AA335" s="6">
        <v>1830.6212820000001</v>
      </c>
      <c r="AB335" s="6">
        <v>11</v>
      </c>
      <c r="AC335" s="6">
        <v>478</v>
      </c>
      <c r="AG335"/>
    </row>
    <row r="336" spans="1:33">
      <c r="A336" s="6">
        <v>942</v>
      </c>
      <c r="B336" s="6">
        <v>10312010</v>
      </c>
      <c r="C336" s="6" t="s">
        <v>4184</v>
      </c>
      <c r="D336" s="6" t="s">
        <v>71</v>
      </c>
      <c r="E336" s="6" t="s">
        <v>202</v>
      </c>
      <c r="F336" s="6" t="s">
        <v>4182</v>
      </c>
      <c r="G336" s="6">
        <v>383</v>
      </c>
      <c r="H336" s="6">
        <v>33</v>
      </c>
      <c r="I336" s="6">
        <v>31</v>
      </c>
      <c r="J336" s="6">
        <v>39</v>
      </c>
      <c r="K336" s="6">
        <v>280</v>
      </c>
      <c r="L336" s="6">
        <v>170</v>
      </c>
      <c r="M336" s="6">
        <v>21</v>
      </c>
      <c r="N336" s="6">
        <v>18</v>
      </c>
      <c r="O336" s="6">
        <v>18</v>
      </c>
      <c r="P336" s="6">
        <v>113</v>
      </c>
      <c r="Q336" s="6">
        <v>213</v>
      </c>
      <c r="R336" s="6">
        <v>12</v>
      </c>
      <c r="S336" s="6">
        <v>13</v>
      </c>
      <c r="T336" s="6">
        <v>21</v>
      </c>
      <c r="U336" s="6">
        <v>167</v>
      </c>
      <c r="V336" s="6">
        <v>85</v>
      </c>
      <c r="W336" s="6" t="s">
        <v>3598</v>
      </c>
      <c r="X336" s="6" t="s">
        <v>4185</v>
      </c>
      <c r="Y336" s="6" t="s">
        <v>202</v>
      </c>
      <c r="Z336" s="6" t="s">
        <v>3058</v>
      </c>
      <c r="AA336" s="6">
        <v>607.14002300000004</v>
      </c>
      <c r="AB336" s="6">
        <v>11</v>
      </c>
      <c r="AC336" s="6">
        <v>383</v>
      </c>
      <c r="AG336"/>
    </row>
    <row r="337" spans="1:33">
      <c r="A337" s="6">
        <v>944</v>
      </c>
      <c r="B337" s="6">
        <v>10312030</v>
      </c>
      <c r="C337" s="6" t="s">
        <v>4186</v>
      </c>
      <c r="D337" s="6" t="s">
        <v>71</v>
      </c>
      <c r="E337" s="6" t="s">
        <v>202</v>
      </c>
      <c r="F337" s="6" t="s">
        <v>4182</v>
      </c>
      <c r="G337" s="6">
        <v>445</v>
      </c>
      <c r="H337" s="6">
        <v>33</v>
      </c>
      <c r="I337" s="6">
        <v>52</v>
      </c>
      <c r="J337" s="6">
        <v>47</v>
      </c>
      <c r="K337" s="6">
        <v>313</v>
      </c>
      <c r="L337" s="6">
        <v>218</v>
      </c>
      <c r="M337" s="6">
        <v>17</v>
      </c>
      <c r="N337" s="6">
        <v>25</v>
      </c>
      <c r="O337" s="6">
        <v>21</v>
      </c>
      <c r="P337" s="6">
        <v>155</v>
      </c>
      <c r="Q337" s="6">
        <v>227</v>
      </c>
      <c r="R337" s="6">
        <v>16</v>
      </c>
      <c r="S337" s="6">
        <v>27</v>
      </c>
      <c r="T337" s="6">
        <v>26</v>
      </c>
      <c r="U337" s="6">
        <v>158</v>
      </c>
      <c r="V337" s="6">
        <v>105</v>
      </c>
      <c r="W337" s="6" t="s">
        <v>3598</v>
      </c>
      <c r="X337" s="6" t="s">
        <v>4187</v>
      </c>
      <c r="Y337" s="6" t="s">
        <v>202</v>
      </c>
      <c r="Z337" s="6" t="s">
        <v>3058</v>
      </c>
      <c r="AA337" s="6">
        <v>4139.4520899999998</v>
      </c>
      <c r="AB337" s="6">
        <v>11</v>
      </c>
      <c r="AC337" s="6">
        <v>445</v>
      </c>
      <c r="AG337"/>
    </row>
    <row r="338" spans="1:33">
      <c r="A338" s="6">
        <v>945</v>
      </c>
      <c r="B338" s="6">
        <v>10312050</v>
      </c>
      <c r="C338" s="6" t="s">
        <v>4186</v>
      </c>
      <c r="D338" s="6" t="s">
        <v>71</v>
      </c>
      <c r="E338" s="6" t="s">
        <v>202</v>
      </c>
      <c r="F338" s="6" t="s">
        <v>4182</v>
      </c>
      <c r="G338" s="6">
        <v>477</v>
      </c>
      <c r="H338" s="6">
        <v>29</v>
      </c>
      <c r="I338" s="6">
        <v>56</v>
      </c>
      <c r="J338" s="6">
        <v>52</v>
      </c>
      <c r="K338" s="6">
        <v>340</v>
      </c>
      <c r="L338" s="6">
        <v>233</v>
      </c>
      <c r="M338" s="6">
        <v>11</v>
      </c>
      <c r="N338" s="6">
        <v>27</v>
      </c>
      <c r="O338" s="6">
        <v>28</v>
      </c>
      <c r="P338" s="6">
        <v>167</v>
      </c>
      <c r="Q338" s="6">
        <v>244</v>
      </c>
      <c r="R338" s="6">
        <v>18</v>
      </c>
      <c r="S338" s="6">
        <v>29</v>
      </c>
      <c r="T338" s="6">
        <v>24</v>
      </c>
      <c r="U338" s="6">
        <v>173</v>
      </c>
      <c r="V338" s="6">
        <v>120</v>
      </c>
      <c r="W338" s="6" t="s">
        <v>3598</v>
      </c>
      <c r="X338" s="6" t="s">
        <v>4188</v>
      </c>
      <c r="Y338" s="6" t="s">
        <v>202</v>
      </c>
      <c r="Z338" s="6" t="s">
        <v>3058</v>
      </c>
      <c r="AA338" s="6">
        <v>3708.2721150000002</v>
      </c>
      <c r="AB338" s="6">
        <v>11</v>
      </c>
      <c r="AC338" s="6">
        <v>477</v>
      </c>
      <c r="AG338"/>
    </row>
    <row r="339" spans="1:33">
      <c r="A339" s="6">
        <v>946</v>
      </c>
      <c r="B339" s="6">
        <v>10312070</v>
      </c>
      <c r="C339" s="6" t="s">
        <v>4189</v>
      </c>
      <c r="D339" s="6" t="s">
        <v>71</v>
      </c>
      <c r="E339" s="6" t="s">
        <v>202</v>
      </c>
      <c r="F339" s="6" t="s">
        <v>4182</v>
      </c>
      <c r="G339" s="6">
        <v>211</v>
      </c>
      <c r="H339" s="6">
        <v>9</v>
      </c>
      <c r="I339" s="6">
        <v>22</v>
      </c>
      <c r="J339" s="6">
        <v>20</v>
      </c>
      <c r="K339" s="6">
        <v>160</v>
      </c>
      <c r="L339" s="6">
        <v>99</v>
      </c>
      <c r="M339" s="6">
        <v>4</v>
      </c>
      <c r="N339" s="6">
        <v>10</v>
      </c>
      <c r="O339" s="6">
        <v>10</v>
      </c>
      <c r="P339" s="6">
        <v>75</v>
      </c>
      <c r="Q339" s="6">
        <v>112</v>
      </c>
      <c r="R339" s="6">
        <v>5</v>
      </c>
      <c r="S339" s="6">
        <v>12</v>
      </c>
      <c r="T339" s="6">
        <v>10</v>
      </c>
      <c r="U339" s="6">
        <v>85</v>
      </c>
      <c r="V339" s="6">
        <v>55</v>
      </c>
      <c r="W339" s="6" t="s">
        <v>3598</v>
      </c>
      <c r="X339" s="6" t="s">
        <v>4190</v>
      </c>
      <c r="Y339" s="6" t="s">
        <v>202</v>
      </c>
      <c r="Z339" s="6" t="s">
        <v>3058</v>
      </c>
      <c r="AA339" s="6">
        <v>2911.5502860000001</v>
      </c>
      <c r="AB339" s="6">
        <v>11</v>
      </c>
      <c r="AC339" s="6">
        <v>211</v>
      </c>
      <c r="AG339"/>
    </row>
    <row r="340" spans="1:33">
      <c r="A340" s="6">
        <v>947</v>
      </c>
      <c r="B340" s="6">
        <v>10312080</v>
      </c>
      <c r="C340" s="6" t="s">
        <v>4189</v>
      </c>
      <c r="D340" s="6" t="s">
        <v>71</v>
      </c>
      <c r="E340" s="6" t="s">
        <v>202</v>
      </c>
      <c r="F340" s="6" t="s">
        <v>4182</v>
      </c>
      <c r="G340" s="6">
        <v>465</v>
      </c>
      <c r="H340" s="6">
        <v>34</v>
      </c>
      <c r="I340" s="6">
        <v>56</v>
      </c>
      <c r="J340" s="6">
        <v>46</v>
      </c>
      <c r="K340" s="6">
        <v>329</v>
      </c>
      <c r="L340" s="6">
        <v>219</v>
      </c>
      <c r="M340" s="6">
        <v>22</v>
      </c>
      <c r="N340" s="6">
        <v>27</v>
      </c>
      <c r="O340" s="6">
        <v>22</v>
      </c>
      <c r="P340" s="6">
        <v>148</v>
      </c>
      <c r="Q340" s="6">
        <v>246</v>
      </c>
      <c r="R340" s="6">
        <v>12</v>
      </c>
      <c r="S340" s="6">
        <v>29</v>
      </c>
      <c r="T340" s="6">
        <v>24</v>
      </c>
      <c r="U340" s="6">
        <v>181</v>
      </c>
      <c r="V340" s="6">
        <v>127</v>
      </c>
      <c r="W340" s="6" t="s">
        <v>3598</v>
      </c>
      <c r="X340" s="6" t="s">
        <v>4191</v>
      </c>
      <c r="Y340" s="6" t="s">
        <v>202</v>
      </c>
      <c r="Z340" s="6" t="s">
        <v>3058</v>
      </c>
      <c r="AA340" s="6">
        <v>5109.359504</v>
      </c>
      <c r="AB340" s="6">
        <v>11</v>
      </c>
      <c r="AC340" s="6">
        <v>465</v>
      </c>
      <c r="AG340"/>
    </row>
    <row r="341" spans="1:33">
      <c r="A341" s="6">
        <v>948</v>
      </c>
      <c r="B341" s="6">
        <v>10313010</v>
      </c>
      <c r="C341" s="6" t="s">
        <v>4192</v>
      </c>
      <c r="D341" s="6" t="s">
        <v>71</v>
      </c>
      <c r="E341" s="6" t="s">
        <v>202</v>
      </c>
      <c r="F341" s="6" t="s">
        <v>3686</v>
      </c>
      <c r="G341" s="6">
        <v>456</v>
      </c>
      <c r="H341" s="6">
        <v>34</v>
      </c>
      <c r="I341" s="6">
        <v>50</v>
      </c>
      <c r="J341" s="6">
        <v>42</v>
      </c>
      <c r="K341" s="6">
        <v>330</v>
      </c>
      <c r="L341" s="6">
        <v>227</v>
      </c>
      <c r="M341" s="6">
        <v>17</v>
      </c>
      <c r="N341" s="6">
        <v>25</v>
      </c>
      <c r="O341" s="6">
        <v>22</v>
      </c>
      <c r="P341" s="6">
        <v>163</v>
      </c>
      <c r="Q341" s="6">
        <v>229</v>
      </c>
      <c r="R341" s="6">
        <v>17</v>
      </c>
      <c r="S341" s="6">
        <v>25</v>
      </c>
      <c r="T341" s="6">
        <v>20</v>
      </c>
      <c r="U341" s="6">
        <v>167</v>
      </c>
      <c r="V341" s="6">
        <v>130</v>
      </c>
      <c r="W341" s="6" t="s">
        <v>3598</v>
      </c>
      <c r="X341" s="6" t="s">
        <v>4193</v>
      </c>
      <c r="Y341" s="6" t="s">
        <v>202</v>
      </c>
      <c r="Z341" s="6" t="s">
        <v>3058</v>
      </c>
      <c r="AA341" s="6">
        <v>2259.339794</v>
      </c>
      <c r="AB341" s="6">
        <v>11</v>
      </c>
      <c r="AC341" s="6">
        <v>456</v>
      </c>
      <c r="AG341"/>
    </row>
    <row r="342" spans="1:33">
      <c r="A342" s="6">
        <v>949</v>
      </c>
      <c r="B342" s="6">
        <v>10313030</v>
      </c>
      <c r="C342" s="6" t="s">
        <v>4194</v>
      </c>
      <c r="D342" s="6" t="s">
        <v>71</v>
      </c>
      <c r="E342" s="6" t="s">
        <v>202</v>
      </c>
      <c r="F342" s="6" t="s">
        <v>3686</v>
      </c>
      <c r="G342" s="6">
        <v>535</v>
      </c>
      <c r="H342" s="6">
        <v>43</v>
      </c>
      <c r="I342" s="6">
        <v>70</v>
      </c>
      <c r="J342" s="6">
        <v>60</v>
      </c>
      <c r="K342" s="6">
        <v>362</v>
      </c>
      <c r="L342" s="6">
        <v>241</v>
      </c>
      <c r="M342" s="6">
        <v>24</v>
      </c>
      <c r="N342" s="6">
        <v>31</v>
      </c>
      <c r="O342" s="6">
        <v>27</v>
      </c>
      <c r="P342" s="6">
        <v>159</v>
      </c>
      <c r="Q342" s="6">
        <v>294</v>
      </c>
      <c r="R342" s="6">
        <v>19</v>
      </c>
      <c r="S342" s="6">
        <v>39</v>
      </c>
      <c r="T342" s="6">
        <v>33</v>
      </c>
      <c r="U342" s="6">
        <v>203</v>
      </c>
      <c r="V342" s="6">
        <v>140</v>
      </c>
      <c r="W342" s="6" t="s">
        <v>3598</v>
      </c>
      <c r="X342" s="6" t="s">
        <v>4195</v>
      </c>
      <c r="Y342" s="6" t="s">
        <v>202</v>
      </c>
      <c r="Z342" s="6" t="s">
        <v>3058</v>
      </c>
      <c r="AA342" s="6">
        <v>2490.3568989999999</v>
      </c>
      <c r="AB342" s="6">
        <v>11</v>
      </c>
      <c r="AC342" s="6">
        <v>535</v>
      </c>
      <c r="AG342"/>
    </row>
    <row r="343" spans="1:33">
      <c r="A343" s="6">
        <v>950</v>
      </c>
      <c r="B343" s="6">
        <v>10313040</v>
      </c>
      <c r="C343" s="6" t="s">
        <v>4196</v>
      </c>
      <c r="D343" s="6" t="s">
        <v>71</v>
      </c>
      <c r="E343" s="6" t="s">
        <v>202</v>
      </c>
      <c r="F343" s="6" t="s">
        <v>3686</v>
      </c>
      <c r="G343" s="6">
        <v>516</v>
      </c>
      <c r="H343" s="6">
        <v>43</v>
      </c>
      <c r="I343" s="6">
        <v>75</v>
      </c>
      <c r="J343" s="6">
        <v>65</v>
      </c>
      <c r="K343" s="6">
        <v>333</v>
      </c>
      <c r="L343" s="6">
        <v>262</v>
      </c>
      <c r="M343" s="6">
        <v>22</v>
      </c>
      <c r="N343" s="6">
        <v>40</v>
      </c>
      <c r="O343" s="6">
        <v>34</v>
      </c>
      <c r="P343" s="6">
        <v>166</v>
      </c>
      <c r="Q343" s="6">
        <v>254</v>
      </c>
      <c r="R343" s="6">
        <v>21</v>
      </c>
      <c r="S343" s="6">
        <v>35</v>
      </c>
      <c r="T343" s="6">
        <v>31</v>
      </c>
      <c r="U343" s="6">
        <v>167</v>
      </c>
      <c r="V343" s="6">
        <v>122</v>
      </c>
      <c r="W343" s="6" t="s">
        <v>3598</v>
      </c>
      <c r="X343" s="6" t="s">
        <v>4197</v>
      </c>
      <c r="Y343" s="6" t="s">
        <v>202</v>
      </c>
      <c r="Z343" s="6" t="s">
        <v>3058</v>
      </c>
      <c r="AA343" s="6">
        <v>2819.8534079999999</v>
      </c>
      <c r="AB343" s="6">
        <v>11</v>
      </c>
      <c r="AC343" s="6">
        <v>516</v>
      </c>
      <c r="AG343"/>
    </row>
    <row r="344" spans="1:33">
      <c r="A344" s="6">
        <v>951</v>
      </c>
      <c r="B344" s="6">
        <v>10313050</v>
      </c>
      <c r="C344" s="6" t="s">
        <v>4198</v>
      </c>
      <c r="D344" s="6" t="s">
        <v>71</v>
      </c>
      <c r="E344" s="6" t="s">
        <v>202</v>
      </c>
      <c r="F344" s="6" t="s">
        <v>3686</v>
      </c>
      <c r="G344" s="6">
        <v>521</v>
      </c>
      <c r="H344" s="6">
        <v>55</v>
      </c>
      <c r="I344" s="6">
        <v>70</v>
      </c>
      <c r="J344" s="6">
        <v>67</v>
      </c>
      <c r="K344" s="6">
        <v>329</v>
      </c>
      <c r="L344" s="6">
        <v>246</v>
      </c>
      <c r="M344" s="6">
        <v>25</v>
      </c>
      <c r="N344" s="6">
        <v>39</v>
      </c>
      <c r="O344" s="6">
        <v>29</v>
      </c>
      <c r="P344" s="6">
        <v>153</v>
      </c>
      <c r="Q344" s="6">
        <v>275</v>
      </c>
      <c r="R344" s="6">
        <v>30</v>
      </c>
      <c r="S344" s="6">
        <v>31</v>
      </c>
      <c r="T344" s="6">
        <v>38</v>
      </c>
      <c r="U344" s="6">
        <v>176</v>
      </c>
      <c r="V344" s="6">
        <v>111</v>
      </c>
      <c r="W344" s="6" t="s">
        <v>3598</v>
      </c>
      <c r="X344" s="6" t="s">
        <v>4199</v>
      </c>
      <c r="Y344" s="6" t="s">
        <v>202</v>
      </c>
      <c r="Z344" s="6" t="s">
        <v>3058</v>
      </c>
      <c r="AA344" s="6">
        <v>3755.2661349999998</v>
      </c>
      <c r="AB344" s="6">
        <v>11</v>
      </c>
      <c r="AC344" s="6">
        <v>521</v>
      </c>
      <c r="AG344"/>
    </row>
    <row r="345" spans="1:33">
      <c r="A345" s="6">
        <v>952</v>
      </c>
      <c r="B345" s="6">
        <v>10313060</v>
      </c>
      <c r="C345" s="6" t="s">
        <v>4200</v>
      </c>
      <c r="D345" s="6" t="s">
        <v>71</v>
      </c>
      <c r="E345" s="6" t="s">
        <v>202</v>
      </c>
      <c r="F345" s="6" t="s">
        <v>3686</v>
      </c>
      <c r="G345" s="6">
        <v>445</v>
      </c>
      <c r="H345" s="6">
        <v>43</v>
      </c>
      <c r="I345" s="6">
        <v>58</v>
      </c>
      <c r="J345" s="6">
        <v>41</v>
      </c>
      <c r="K345" s="6">
        <v>303</v>
      </c>
      <c r="L345" s="6">
        <v>208</v>
      </c>
      <c r="M345" s="6">
        <v>23</v>
      </c>
      <c r="N345" s="6">
        <v>21</v>
      </c>
      <c r="O345" s="6">
        <v>22</v>
      </c>
      <c r="P345" s="6">
        <v>142</v>
      </c>
      <c r="Q345" s="6">
        <v>237</v>
      </c>
      <c r="R345" s="6">
        <v>20</v>
      </c>
      <c r="S345" s="6">
        <v>37</v>
      </c>
      <c r="T345" s="6">
        <v>19</v>
      </c>
      <c r="U345" s="6">
        <v>161</v>
      </c>
      <c r="V345" s="6">
        <v>101</v>
      </c>
      <c r="W345" s="6" t="s">
        <v>3598</v>
      </c>
      <c r="X345" s="6" t="s">
        <v>4201</v>
      </c>
      <c r="Y345" s="6" t="s">
        <v>202</v>
      </c>
      <c r="Z345" s="6" t="s">
        <v>3058</v>
      </c>
      <c r="AA345" s="6">
        <v>6393.0919160000003</v>
      </c>
      <c r="AB345" s="6">
        <v>11</v>
      </c>
      <c r="AC345" s="6">
        <v>445</v>
      </c>
      <c r="AG345"/>
    </row>
    <row r="346" spans="1:33">
      <c r="A346" s="6">
        <v>953</v>
      </c>
      <c r="B346" s="6">
        <v>10313070</v>
      </c>
      <c r="C346" s="6" t="s">
        <v>4202</v>
      </c>
      <c r="D346" s="6" t="s">
        <v>71</v>
      </c>
      <c r="E346" s="6" t="s">
        <v>202</v>
      </c>
      <c r="F346" s="6" t="s">
        <v>3686</v>
      </c>
      <c r="G346" s="6">
        <v>552</v>
      </c>
      <c r="H346" s="6">
        <v>38</v>
      </c>
      <c r="I346" s="6">
        <v>64</v>
      </c>
      <c r="J346" s="6">
        <v>69</v>
      </c>
      <c r="K346" s="6">
        <v>381</v>
      </c>
      <c r="L346" s="6">
        <v>270</v>
      </c>
      <c r="M346" s="6">
        <v>19</v>
      </c>
      <c r="N346" s="6">
        <v>33</v>
      </c>
      <c r="O346" s="6">
        <v>29</v>
      </c>
      <c r="P346" s="6">
        <v>189</v>
      </c>
      <c r="Q346" s="6">
        <v>282</v>
      </c>
      <c r="R346" s="6">
        <v>19</v>
      </c>
      <c r="S346" s="6">
        <v>31</v>
      </c>
      <c r="T346" s="6">
        <v>40</v>
      </c>
      <c r="U346" s="6">
        <v>192</v>
      </c>
      <c r="V346" s="6">
        <v>145</v>
      </c>
      <c r="W346" s="6" t="s">
        <v>3598</v>
      </c>
      <c r="X346" s="6" t="s">
        <v>4203</v>
      </c>
      <c r="Y346" s="6" t="s">
        <v>202</v>
      </c>
      <c r="Z346" s="6" t="s">
        <v>3058</v>
      </c>
      <c r="AA346" s="6">
        <v>939.410528</v>
      </c>
      <c r="AB346" s="6">
        <v>11</v>
      </c>
      <c r="AC346" s="6">
        <v>552</v>
      </c>
      <c r="AG346"/>
    </row>
    <row r="347" spans="1:33">
      <c r="A347" s="6">
        <v>954</v>
      </c>
      <c r="B347" s="6">
        <v>10313083</v>
      </c>
      <c r="C347" s="6" t="s">
        <v>4204</v>
      </c>
      <c r="D347" s="6" t="s">
        <v>71</v>
      </c>
      <c r="E347" s="6" t="s">
        <v>202</v>
      </c>
      <c r="F347" s="6" t="s">
        <v>3686</v>
      </c>
      <c r="G347" s="6">
        <v>578</v>
      </c>
      <c r="H347" s="6">
        <v>60</v>
      </c>
      <c r="I347" s="6">
        <v>99</v>
      </c>
      <c r="J347" s="6">
        <v>70</v>
      </c>
      <c r="K347" s="6">
        <v>349</v>
      </c>
      <c r="L347" s="6">
        <v>304</v>
      </c>
      <c r="M347" s="6">
        <v>32</v>
      </c>
      <c r="N347" s="6">
        <v>60</v>
      </c>
      <c r="O347" s="6">
        <v>34</v>
      </c>
      <c r="P347" s="6">
        <v>178</v>
      </c>
      <c r="Q347" s="6">
        <v>274</v>
      </c>
      <c r="R347" s="6">
        <v>28</v>
      </c>
      <c r="S347" s="6">
        <v>39</v>
      </c>
      <c r="T347" s="6">
        <v>36</v>
      </c>
      <c r="U347" s="6">
        <v>171</v>
      </c>
      <c r="V347" s="6">
        <v>116</v>
      </c>
      <c r="W347" s="6" t="s">
        <v>3598</v>
      </c>
      <c r="X347" s="6" t="s">
        <v>4205</v>
      </c>
      <c r="Y347" s="6" t="s">
        <v>202</v>
      </c>
      <c r="Z347" s="6" t="s">
        <v>3058</v>
      </c>
      <c r="AA347" s="6">
        <v>9648.6443849999996</v>
      </c>
      <c r="AB347" s="6">
        <v>11</v>
      </c>
      <c r="AC347" s="6">
        <v>578</v>
      </c>
      <c r="AG347"/>
    </row>
    <row r="348" spans="1:33">
      <c r="A348" s="6">
        <v>955</v>
      </c>
      <c r="B348" s="6">
        <v>10317177</v>
      </c>
      <c r="C348" s="6" t="s">
        <v>4206</v>
      </c>
      <c r="D348" s="6" t="s">
        <v>71</v>
      </c>
      <c r="E348" s="6" t="s">
        <v>202</v>
      </c>
      <c r="F348" s="6" t="s">
        <v>18</v>
      </c>
      <c r="G348" s="6">
        <v>1036</v>
      </c>
      <c r="H348" s="6">
        <v>107</v>
      </c>
      <c r="I348" s="6">
        <v>160</v>
      </c>
      <c r="J348" s="6">
        <v>154</v>
      </c>
      <c r="K348" s="6">
        <v>615</v>
      </c>
      <c r="L348" s="6">
        <v>510</v>
      </c>
      <c r="M348" s="6">
        <v>60</v>
      </c>
      <c r="N348" s="6">
        <v>85</v>
      </c>
      <c r="O348" s="6">
        <v>76</v>
      </c>
      <c r="P348" s="6">
        <v>289</v>
      </c>
      <c r="Q348" s="6">
        <v>526</v>
      </c>
      <c r="R348" s="6">
        <v>47</v>
      </c>
      <c r="S348" s="6">
        <v>75</v>
      </c>
      <c r="T348" s="6">
        <v>78</v>
      </c>
      <c r="U348" s="6">
        <v>326</v>
      </c>
      <c r="V348" s="6">
        <v>174</v>
      </c>
      <c r="W348" s="6" t="s">
        <v>3559</v>
      </c>
      <c r="X348" s="6" t="s">
        <v>4207</v>
      </c>
      <c r="Y348" s="6" t="s">
        <v>202</v>
      </c>
      <c r="Z348" s="6" t="s">
        <v>3058</v>
      </c>
      <c r="AA348" s="6">
        <v>7102.5392080000001</v>
      </c>
      <c r="AB348" s="6">
        <v>11</v>
      </c>
      <c r="AC348" s="6">
        <v>1036</v>
      </c>
      <c r="AG348"/>
    </row>
    <row r="349" spans="1:33">
      <c r="A349" s="6">
        <v>956</v>
      </c>
      <c r="B349" s="6">
        <v>10317199</v>
      </c>
      <c r="C349" s="6" t="s">
        <v>4208</v>
      </c>
      <c r="D349" s="6" t="s">
        <v>71</v>
      </c>
      <c r="E349" s="6" t="s">
        <v>202</v>
      </c>
      <c r="F349" s="6" t="s">
        <v>18</v>
      </c>
      <c r="G349" s="6">
        <v>777</v>
      </c>
      <c r="H349" s="6">
        <v>76</v>
      </c>
      <c r="I349" s="6">
        <v>106</v>
      </c>
      <c r="J349" s="6">
        <v>126</v>
      </c>
      <c r="K349" s="6">
        <v>469</v>
      </c>
      <c r="L349" s="6">
        <v>404</v>
      </c>
      <c r="M349" s="6">
        <v>48</v>
      </c>
      <c r="N349" s="6">
        <v>64</v>
      </c>
      <c r="O349" s="6">
        <v>65</v>
      </c>
      <c r="P349" s="6">
        <v>227</v>
      </c>
      <c r="Q349" s="6">
        <v>373</v>
      </c>
      <c r="R349" s="6">
        <v>28</v>
      </c>
      <c r="S349" s="6">
        <v>42</v>
      </c>
      <c r="T349" s="6">
        <v>61</v>
      </c>
      <c r="U349" s="6">
        <v>242</v>
      </c>
      <c r="V349" s="6">
        <v>170</v>
      </c>
      <c r="W349" s="6" t="s">
        <v>3559</v>
      </c>
      <c r="X349" s="6" t="s">
        <v>4209</v>
      </c>
      <c r="Y349" s="6" t="s">
        <v>202</v>
      </c>
      <c r="Z349" s="6" t="s">
        <v>3058</v>
      </c>
      <c r="AA349" s="6">
        <v>815.22605899999996</v>
      </c>
      <c r="AB349" s="6">
        <v>11</v>
      </c>
      <c r="AC349" s="6">
        <v>777</v>
      </c>
      <c r="AG349"/>
    </row>
    <row r="350" spans="1:33">
      <c r="A350" s="6">
        <v>957</v>
      </c>
      <c r="B350" s="6">
        <v>10317208</v>
      </c>
      <c r="C350" s="6" t="s">
        <v>4208</v>
      </c>
      <c r="D350" s="6" t="s">
        <v>71</v>
      </c>
      <c r="E350" s="6" t="s">
        <v>202</v>
      </c>
      <c r="F350" s="6" t="s">
        <v>18</v>
      </c>
      <c r="G350" s="6">
        <v>578</v>
      </c>
      <c r="H350" s="6">
        <v>48</v>
      </c>
      <c r="I350" s="6">
        <v>68</v>
      </c>
      <c r="J350" s="6">
        <v>77</v>
      </c>
      <c r="K350" s="6">
        <v>385</v>
      </c>
      <c r="L350" s="6">
        <v>299</v>
      </c>
      <c r="M350" s="6">
        <v>27</v>
      </c>
      <c r="N350" s="6">
        <v>34</v>
      </c>
      <c r="O350" s="6">
        <v>43</v>
      </c>
      <c r="P350" s="6">
        <v>195</v>
      </c>
      <c r="Q350" s="6">
        <v>279</v>
      </c>
      <c r="R350" s="6">
        <v>21</v>
      </c>
      <c r="S350" s="6">
        <v>34</v>
      </c>
      <c r="T350" s="6">
        <v>34</v>
      </c>
      <c r="U350" s="6">
        <v>190</v>
      </c>
      <c r="V350" s="6">
        <v>139</v>
      </c>
      <c r="W350" s="6" t="s">
        <v>3559</v>
      </c>
      <c r="X350" s="6" t="s">
        <v>4210</v>
      </c>
      <c r="Y350" s="6" t="s">
        <v>202</v>
      </c>
      <c r="Z350" s="6" t="s">
        <v>3058</v>
      </c>
      <c r="AA350" s="6">
        <v>239.279212</v>
      </c>
      <c r="AB350" s="6">
        <v>11</v>
      </c>
      <c r="AC350" s="6">
        <v>578</v>
      </c>
      <c r="AG350"/>
    </row>
    <row r="351" spans="1:33">
      <c r="A351" s="6">
        <v>958</v>
      </c>
      <c r="B351" s="6">
        <v>10317217</v>
      </c>
      <c r="C351" s="6" t="s">
        <v>4211</v>
      </c>
      <c r="D351" s="6" t="s">
        <v>71</v>
      </c>
      <c r="E351" s="6" t="s">
        <v>202</v>
      </c>
      <c r="F351" s="6" t="s">
        <v>18</v>
      </c>
      <c r="G351" s="6">
        <v>705</v>
      </c>
      <c r="H351" s="6">
        <v>71</v>
      </c>
      <c r="I351" s="6">
        <v>113</v>
      </c>
      <c r="J351" s="6">
        <v>89</v>
      </c>
      <c r="K351" s="6">
        <v>432</v>
      </c>
      <c r="L351" s="6">
        <v>389</v>
      </c>
      <c r="M351" s="6">
        <v>40</v>
      </c>
      <c r="N351" s="6">
        <v>68</v>
      </c>
      <c r="O351" s="6">
        <v>57</v>
      </c>
      <c r="P351" s="6">
        <v>224</v>
      </c>
      <c r="Q351" s="6">
        <v>316</v>
      </c>
      <c r="R351" s="6">
        <v>31</v>
      </c>
      <c r="S351" s="6">
        <v>45</v>
      </c>
      <c r="T351" s="6">
        <v>32</v>
      </c>
      <c r="U351" s="6">
        <v>208</v>
      </c>
      <c r="V351" s="6">
        <v>120</v>
      </c>
      <c r="W351" s="6" t="s">
        <v>3559</v>
      </c>
      <c r="X351" s="6" t="s">
        <v>4212</v>
      </c>
      <c r="Y351" s="6" t="s">
        <v>202</v>
      </c>
      <c r="Z351" s="6" t="s">
        <v>3058</v>
      </c>
      <c r="AA351" s="6">
        <v>4624.3849</v>
      </c>
      <c r="AB351" s="6">
        <v>11</v>
      </c>
      <c r="AC351" s="6">
        <v>705</v>
      </c>
      <c r="AG351"/>
    </row>
    <row r="352" spans="1:33">
      <c r="A352" s="6">
        <v>959</v>
      </c>
      <c r="B352" s="6">
        <v>10317229</v>
      </c>
      <c r="C352" s="6" t="s">
        <v>4213</v>
      </c>
      <c r="D352" s="6" t="s">
        <v>71</v>
      </c>
      <c r="E352" s="6" t="s">
        <v>202</v>
      </c>
      <c r="F352" s="6" t="s">
        <v>18</v>
      </c>
      <c r="G352" s="6">
        <v>388</v>
      </c>
      <c r="H352" s="6">
        <v>40</v>
      </c>
      <c r="I352" s="6">
        <v>50</v>
      </c>
      <c r="J352" s="6">
        <v>37</v>
      </c>
      <c r="K352" s="6">
        <v>261</v>
      </c>
      <c r="L352" s="6">
        <v>196</v>
      </c>
      <c r="M352" s="6">
        <v>20</v>
      </c>
      <c r="N352" s="6">
        <v>28</v>
      </c>
      <c r="O352" s="6">
        <v>16</v>
      </c>
      <c r="P352" s="6">
        <v>132</v>
      </c>
      <c r="Q352" s="6">
        <v>192</v>
      </c>
      <c r="R352" s="6">
        <v>20</v>
      </c>
      <c r="S352" s="6">
        <v>22</v>
      </c>
      <c r="T352" s="6">
        <v>21</v>
      </c>
      <c r="U352" s="6">
        <v>129</v>
      </c>
      <c r="V352" s="6">
        <v>93</v>
      </c>
      <c r="W352" s="6" t="s">
        <v>3559</v>
      </c>
      <c r="X352" s="6" t="s">
        <v>4214</v>
      </c>
      <c r="Y352" s="6" t="s">
        <v>202</v>
      </c>
      <c r="Z352" s="6" t="s">
        <v>3058</v>
      </c>
      <c r="AA352" s="6">
        <v>259.53502800000001</v>
      </c>
      <c r="AB352" s="6">
        <v>11</v>
      </c>
      <c r="AC352" s="6">
        <v>388</v>
      </c>
      <c r="AG352"/>
    </row>
    <row r="353" spans="1:33">
      <c r="A353" s="6">
        <v>960</v>
      </c>
      <c r="B353" s="6">
        <v>10317239</v>
      </c>
      <c r="C353" s="6" t="s">
        <v>4215</v>
      </c>
      <c r="D353" s="6" t="s">
        <v>71</v>
      </c>
      <c r="E353" s="6" t="s">
        <v>202</v>
      </c>
      <c r="F353" s="6" t="s">
        <v>18</v>
      </c>
      <c r="G353" s="6">
        <v>473</v>
      </c>
      <c r="H353" s="6">
        <v>37</v>
      </c>
      <c r="I353" s="6">
        <v>75</v>
      </c>
      <c r="J353" s="6">
        <v>64</v>
      </c>
      <c r="K353" s="6">
        <v>297</v>
      </c>
      <c r="L353" s="6">
        <v>251</v>
      </c>
      <c r="M353" s="6">
        <v>27</v>
      </c>
      <c r="N353" s="6">
        <v>42</v>
      </c>
      <c r="O353" s="6">
        <v>29</v>
      </c>
      <c r="P353" s="6">
        <v>153</v>
      </c>
      <c r="Q353" s="6">
        <v>222</v>
      </c>
      <c r="R353" s="6">
        <v>10</v>
      </c>
      <c r="S353" s="6">
        <v>33</v>
      </c>
      <c r="T353" s="6">
        <v>35</v>
      </c>
      <c r="U353" s="6">
        <v>144</v>
      </c>
      <c r="V353" s="6">
        <v>98</v>
      </c>
      <c r="W353" s="6" t="s">
        <v>3559</v>
      </c>
      <c r="X353" s="6" t="s">
        <v>4216</v>
      </c>
      <c r="Y353" s="6" t="s">
        <v>202</v>
      </c>
      <c r="Z353" s="6" t="s">
        <v>3058</v>
      </c>
      <c r="AA353" s="6">
        <v>339.74641100000002</v>
      </c>
      <c r="AB353" s="6">
        <v>11</v>
      </c>
      <c r="AC353" s="6">
        <v>473</v>
      </c>
      <c r="AG353"/>
    </row>
    <row r="354" spans="1:33">
      <c r="A354" s="6">
        <v>961</v>
      </c>
      <c r="B354" s="6">
        <v>10317256</v>
      </c>
      <c r="C354" s="6" t="s">
        <v>4217</v>
      </c>
      <c r="D354" s="6" t="s">
        <v>71</v>
      </c>
      <c r="E354" s="6" t="s">
        <v>202</v>
      </c>
      <c r="F354" s="6" t="s">
        <v>18</v>
      </c>
      <c r="G354" s="6">
        <v>738</v>
      </c>
      <c r="H354" s="6">
        <v>68</v>
      </c>
      <c r="I354" s="6">
        <v>99</v>
      </c>
      <c r="J354" s="6">
        <v>115</v>
      </c>
      <c r="K354" s="6">
        <v>456</v>
      </c>
      <c r="L354" s="6">
        <v>372</v>
      </c>
      <c r="M354" s="6">
        <v>33</v>
      </c>
      <c r="N354" s="6">
        <v>51</v>
      </c>
      <c r="O354" s="6">
        <v>57</v>
      </c>
      <c r="P354" s="6">
        <v>231</v>
      </c>
      <c r="Q354" s="6">
        <v>366</v>
      </c>
      <c r="R354" s="6">
        <v>35</v>
      </c>
      <c r="S354" s="6">
        <v>48</v>
      </c>
      <c r="T354" s="6">
        <v>58</v>
      </c>
      <c r="U354" s="6">
        <v>225</v>
      </c>
      <c r="V354" s="6">
        <v>187</v>
      </c>
      <c r="W354" s="6" t="s">
        <v>3559</v>
      </c>
      <c r="X354" s="6" t="s">
        <v>4218</v>
      </c>
      <c r="Y354" s="6" t="s">
        <v>202</v>
      </c>
      <c r="Z354" s="6" t="s">
        <v>3058</v>
      </c>
      <c r="AA354" s="6">
        <v>4756.9639049999996</v>
      </c>
      <c r="AB354" s="6">
        <v>11</v>
      </c>
      <c r="AC354" s="6">
        <v>738</v>
      </c>
      <c r="AG354"/>
    </row>
    <row r="355" spans="1:33">
      <c r="A355" s="6">
        <v>962</v>
      </c>
      <c r="B355" s="6">
        <v>10317297</v>
      </c>
      <c r="C355" s="6" t="s">
        <v>4219</v>
      </c>
      <c r="D355" s="6" t="s">
        <v>71</v>
      </c>
      <c r="E355" s="6" t="s">
        <v>202</v>
      </c>
      <c r="F355" s="6" t="s">
        <v>18</v>
      </c>
      <c r="G355" s="6">
        <v>628</v>
      </c>
      <c r="H355" s="6">
        <v>71</v>
      </c>
      <c r="I355" s="6">
        <v>107</v>
      </c>
      <c r="J355" s="6">
        <v>73</v>
      </c>
      <c r="K355" s="6">
        <v>377</v>
      </c>
      <c r="L355" s="6">
        <v>325</v>
      </c>
      <c r="M355" s="6">
        <v>42</v>
      </c>
      <c r="N355" s="6">
        <v>54</v>
      </c>
      <c r="O355" s="6">
        <v>37</v>
      </c>
      <c r="P355" s="6">
        <v>192</v>
      </c>
      <c r="Q355" s="6">
        <v>303</v>
      </c>
      <c r="R355" s="6">
        <v>29</v>
      </c>
      <c r="S355" s="6">
        <v>53</v>
      </c>
      <c r="T355" s="6">
        <v>36</v>
      </c>
      <c r="U355" s="6">
        <v>185</v>
      </c>
      <c r="V355" s="6">
        <v>110</v>
      </c>
      <c r="W355" s="6" t="s">
        <v>3559</v>
      </c>
      <c r="X355" s="6" t="s">
        <v>4220</v>
      </c>
      <c r="Y355" s="6" t="s">
        <v>3481</v>
      </c>
      <c r="Z355" s="6" t="s">
        <v>3058</v>
      </c>
      <c r="AA355" s="6">
        <v>5243.5143660000003</v>
      </c>
      <c r="AB355" s="6">
        <v>11</v>
      </c>
      <c r="AC355" s="6">
        <v>628</v>
      </c>
      <c r="AG355"/>
    </row>
    <row r="356" spans="1:33">
      <c r="A356" s="6">
        <v>963</v>
      </c>
      <c r="B356" s="6">
        <v>10317308</v>
      </c>
      <c r="C356" s="6" t="s">
        <v>4221</v>
      </c>
      <c r="D356" s="6" t="s">
        <v>71</v>
      </c>
      <c r="E356" s="6" t="s">
        <v>202</v>
      </c>
      <c r="F356" s="6" t="s">
        <v>18</v>
      </c>
      <c r="G356" s="6">
        <v>557</v>
      </c>
      <c r="H356" s="6">
        <v>39</v>
      </c>
      <c r="I356" s="6">
        <v>84</v>
      </c>
      <c r="J356" s="6">
        <v>67</v>
      </c>
      <c r="K356" s="6">
        <v>367</v>
      </c>
      <c r="L356" s="6">
        <v>281</v>
      </c>
      <c r="M356" s="6">
        <v>18</v>
      </c>
      <c r="N356" s="6">
        <v>45</v>
      </c>
      <c r="O356" s="6">
        <v>35</v>
      </c>
      <c r="P356" s="6">
        <v>183</v>
      </c>
      <c r="Q356" s="6">
        <v>276</v>
      </c>
      <c r="R356" s="6">
        <v>21</v>
      </c>
      <c r="S356" s="6">
        <v>39</v>
      </c>
      <c r="T356" s="6">
        <v>32</v>
      </c>
      <c r="U356" s="6">
        <v>184</v>
      </c>
      <c r="V356" s="6">
        <v>115</v>
      </c>
      <c r="W356" s="6" t="s">
        <v>3559</v>
      </c>
      <c r="X356" s="6" t="s">
        <v>4222</v>
      </c>
      <c r="Y356" s="6" t="s">
        <v>202</v>
      </c>
      <c r="Z356" s="6" t="s">
        <v>3058</v>
      </c>
      <c r="AA356" s="6">
        <v>496.14370500000001</v>
      </c>
      <c r="AB356" s="6">
        <v>11</v>
      </c>
      <c r="AC356" s="6">
        <v>557</v>
      </c>
      <c r="AG356"/>
    </row>
    <row r="357" spans="1:33">
      <c r="A357" s="6">
        <v>964</v>
      </c>
      <c r="B357" s="6">
        <v>10317358</v>
      </c>
      <c r="C357" s="6" t="s">
        <v>4223</v>
      </c>
      <c r="D357" s="6" t="s">
        <v>71</v>
      </c>
      <c r="E357" s="6" t="s">
        <v>202</v>
      </c>
      <c r="F357" s="6" t="s">
        <v>18</v>
      </c>
      <c r="G357" s="6">
        <v>671</v>
      </c>
      <c r="H357" s="6">
        <v>57</v>
      </c>
      <c r="I357" s="6">
        <v>106</v>
      </c>
      <c r="J357" s="6">
        <v>96</v>
      </c>
      <c r="K357" s="6">
        <v>412</v>
      </c>
      <c r="L357" s="6">
        <v>336</v>
      </c>
      <c r="M357" s="6">
        <v>33</v>
      </c>
      <c r="N357" s="6">
        <v>53</v>
      </c>
      <c r="O357" s="6">
        <v>47</v>
      </c>
      <c r="P357" s="6">
        <v>203</v>
      </c>
      <c r="Q357" s="6">
        <v>335</v>
      </c>
      <c r="R357" s="6">
        <v>24</v>
      </c>
      <c r="S357" s="6">
        <v>53</v>
      </c>
      <c r="T357" s="6">
        <v>49</v>
      </c>
      <c r="U357" s="6">
        <v>209</v>
      </c>
      <c r="V357" s="6">
        <v>132</v>
      </c>
      <c r="W357" s="6" t="s">
        <v>3559</v>
      </c>
      <c r="X357" s="6" t="s">
        <v>4224</v>
      </c>
      <c r="Y357" s="6" t="s">
        <v>202</v>
      </c>
      <c r="Z357" s="6" t="s">
        <v>3058</v>
      </c>
      <c r="AA357" s="6">
        <v>7076.7235190000001</v>
      </c>
      <c r="AB357" s="6">
        <v>11</v>
      </c>
      <c r="AC357" s="6">
        <v>671</v>
      </c>
      <c r="AG357"/>
    </row>
    <row r="358" spans="1:33">
      <c r="A358" s="6">
        <v>965</v>
      </c>
      <c r="B358" s="6">
        <v>10317379</v>
      </c>
      <c r="C358" s="6" t="s">
        <v>4225</v>
      </c>
      <c r="D358" s="6" t="s">
        <v>71</v>
      </c>
      <c r="E358" s="6" t="s">
        <v>202</v>
      </c>
      <c r="F358" s="6" t="s">
        <v>18</v>
      </c>
      <c r="G358" s="6">
        <v>701</v>
      </c>
      <c r="H358" s="6">
        <v>87</v>
      </c>
      <c r="I358" s="6">
        <v>98</v>
      </c>
      <c r="J358" s="6">
        <v>86</v>
      </c>
      <c r="K358" s="6">
        <v>430</v>
      </c>
      <c r="L358" s="6">
        <v>355</v>
      </c>
      <c r="M358" s="6">
        <v>38</v>
      </c>
      <c r="N358" s="6">
        <v>52</v>
      </c>
      <c r="O358" s="6">
        <v>36</v>
      </c>
      <c r="P358" s="6">
        <v>229</v>
      </c>
      <c r="Q358" s="6">
        <v>346</v>
      </c>
      <c r="R358" s="6">
        <v>49</v>
      </c>
      <c r="S358" s="6">
        <v>46</v>
      </c>
      <c r="T358" s="6">
        <v>50</v>
      </c>
      <c r="U358" s="6">
        <v>201</v>
      </c>
      <c r="V358" s="6">
        <v>138</v>
      </c>
      <c r="W358" s="6" t="s">
        <v>3559</v>
      </c>
      <c r="X358" s="6" t="s">
        <v>4226</v>
      </c>
      <c r="Y358" s="6" t="s">
        <v>202</v>
      </c>
      <c r="Z358" s="6" t="s">
        <v>3058</v>
      </c>
      <c r="AA358" s="6">
        <v>617.82214999999997</v>
      </c>
      <c r="AB358" s="6">
        <v>11</v>
      </c>
      <c r="AC358" s="6">
        <v>701</v>
      </c>
      <c r="AG358"/>
    </row>
    <row r="359" spans="1:33">
      <c r="A359" s="6">
        <v>966</v>
      </c>
      <c r="B359" s="6">
        <v>10317389</v>
      </c>
      <c r="C359" s="6" t="s">
        <v>4227</v>
      </c>
      <c r="D359" s="6" t="s">
        <v>71</v>
      </c>
      <c r="E359" s="6" t="s">
        <v>202</v>
      </c>
      <c r="F359" s="6" t="s">
        <v>18</v>
      </c>
      <c r="G359" s="6">
        <v>574</v>
      </c>
      <c r="H359" s="6">
        <v>59</v>
      </c>
      <c r="I359" s="6">
        <v>75</v>
      </c>
      <c r="J359" s="6">
        <v>71</v>
      </c>
      <c r="K359" s="6">
        <v>369</v>
      </c>
      <c r="L359" s="6">
        <v>295</v>
      </c>
      <c r="M359" s="6">
        <v>31</v>
      </c>
      <c r="N359" s="6">
        <v>35</v>
      </c>
      <c r="O359" s="6">
        <v>38</v>
      </c>
      <c r="P359" s="6">
        <v>191</v>
      </c>
      <c r="Q359" s="6">
        <v>279</v>
      </c>
      <c r="R359" s="6">
        <v>28</v>
      </c>
      <c r="S359" s="6">
        <v>40</v>
      </c>
      <c r="T359" s="6">
        <v>33</v>
      </c>
      <c r="U359" s="6">
        <v>178</v>
      </c>
      <c r="V359" s="6">
        <v>123</v>
      </c>
      <c r="W359" s="6" t="s">
        <v>3559</v>
      </c>
      <c r="X359" s="6" t="s">
        <v>4228</v>
      </c>
      <c r="Y359" s="6" t="s">
        <v>202</v>
      </c>
      <c r="Z359" s="6" t="s">
        <v>3058</v>
      </c>
      <c r="AA359" s="6">
        <v>819.08474799999999</v>
      </c>
      <c r="AB359" s="6">
        <v>11</v>
      </c>
      <c r="AC359" s="6">
        <v>574</v>
      </c>
      <c r="AG359"/>
    </row>
    <row r="360" spans="1:33">
      <c r="A360" s="6">
        <v>967</v>
      </c>
      <c r="B360" s="6">
        <v>10317391</v>
      </c>
      <c r="C360" s="6" t="s">
        <v>4229</v>
      </c>
      <c r="D360" s="6" t="s">
        <v>71</v>
      </c>
      <c r="E360" s="6" t="s">
        <v>202</v>
      </c>
      <c r="F360" s="6" t="s">
        <v>18</v>
      </c>
      <c r="G360" s="6">
        <v>604</v>
      </c>
      <c r="H360" s="6">
        <v>48</v>
      </c>
      <c r="I360" s="6">
        <v>70</v>
      </c>
      <c r="J360" s="6">
        <v>82</v>
      </c>
      <c r="K360" s="6">
        <v>404</v>
      </c>
      <c r="L360" s="6">
        <v>302</v>
      </c>
      <c r="M360" s="6">
        <v>23</v>
      </c>
      <c r="N360" s="6">
        <v>36</v>
      </c>
      <c r="O360" s="6">
        <v>42</v>
      </c>
      <c r="P360" s="6">
        <v>201</v>
      </c>
      <c r="Q360" s="6">
        <v>302</v>
      </c>
      <c r="R360" s="6">
        <v>25</v>
      </c>
      <c r="S360" s="6">
        <v>34</v>
      </c>
      <c r="T360" s="6">
        <v>40</v>
      </c>
      <c r="U360" s="6">
        <v>203</v>
      </c>
      <c r="V360" s="6">
        <v>151</v>
      </c>
      <c r="W360" s="6" t="s">
        <v>3559</v>
      </c>
      <c r="X360" s="6" t="s">
        <v>4230</v>
      </c>
      <c r="Y360" s="6" t="s">
        <v>3481</v>
      </c>
      <c r="Z360" s="6" t="s">
        <v>3058</v>
      </c>
      <c r="AA360" s="6">
        <v>2696.5620279999998</v>
      </c>
      <c r="AB360" s="6">
        <v>11</v>
      </c>
      <c r="AC360" s="6">
        <v>604</v>
      </c>
      <c r="AG360"/>
    </row>
    <row r="361" spans="1:33">
      <c r="A361" s="6">
        <v>968</v>
      </c>
      <c r="B361" s="6">
        <v>10317409</v>
      </c>
      <c r="C361" s="6" t="s">
        <v>3696</v>
      </c>
      <c r="D361" s="6" t="s">
        <v>71</v>
      </c>
      <c r="E361" s="6" t="s">
        <v>202</v>
      </c>
      <c r="F361" s="6" t="s">
        <v>18</v>
      </c>
      <c r="G361" s="6">
        <v>352</v>
      </c>
      <c r="H361" s="6">
        <v>27</v>
      </c>
      <c r="I361" s="6">
        <v>32</v>
      </c>
      <c r="J361" s="6">
        <v>42</v>
      </c>
      <c r="K361" s="6">
        <v>251</v>
      </c>
      <c r="L361" s="6">
        <v>183</v>
      </c>
      <c r="M361" s="6">
        <v>13</v>
      </c>
      <c r="N361" s="6">
        <v>25</v>
      </c>
      <c r="O361" s="6">
        <v>17</v>
      </c>
      <c r="P361" s="6">
        <v>128</v>
      </c>
      <c r="Q361" s="6">
        <v>169</v>
      </c>
      <c r="R361" s="6">
        <v>14</v>
      </c>
      <c r="S361" s="6">
        <v>7</v>
      </c>
      <c r="T361" s="6">
        <v>25</v>
      </c>
      <c r="U361" s="6">
        <v>123</v>
      </c>
      <c r="V361" s="6">
        <v>96</v>
      </c>
      <c r="W361" s="6" t="s">
        <v>3559</v>
      </c>
      <c r="X361" s="6" t="s">
        <v>4231</v>
      </c>
      <c r="Y361" s="6" t="s">
        <v>3481</v>
      </c>
      <c r="Z361" s="6" t="s">
        <v>3058</v>
      </c>
      <c r="AA361" s="6">
        <v>1014.816625</v>
      </c>
      <c r="AB361" s="6">
        <v>11</v>
      </c>
      <c r="AC361" s="6">
        <v>352</v>
      </c>
      <c r="AG361"/>
    </row>
    <row r="362" spans="1:33">
      <c r="A362" s="6">
        <v>969</v>
      </c>
      <c r="B362" s="6">
        <v>10317430</v>
      </c>
      <c r="C362" s="6" t="s">
        <v>3700</v>
      </c>
      <c r="D362" s="6" t="s">
        <v>71</v>
      </c>
      <c r="E362" s="6" t="s">
        <v>202</v>
      </c>
      <c r="F362" s="6" t="s">
        <v>18</v>
      </c>
      <c r="G362" s="6">
        <v>245</v>
      </c>
      <c r="H362" s="6">
        <v>16</v>
      </c>
      <c r="I362" s="6">
        <v>45</v>
      </c>
      <c r="J362" s="6">
        <v>30</v>
      </c>
      <c r="K362" s="6">
        <v>154</v>
      </c>
      <c r="L362" s="6">
        <v>119</v>
      </c>
      <c r="M362" s="6">
        <v>6</v>
      </c>
      <c r="N362" s="6">
        <v>19</v>
      </c>
      <c r="O362" s="6">
        <v>18</v>
      </c>
      <c r="P362" s="6">
        <v>76</v>
      </c>
      <c r="Q362" s="6">
        <v>126</v>
      </c>
      <c r="R362" s="6">
        <v>10</v>
      </c>
      <c r="S362" s="6">
        <v>26</v>
      </c>
      <c r="T362" s="6">
        <v>12</v>
      </c>
      <c r="U362" s="6">
        <v>78</v>
      </c>
      <c r="V362" s="6">
        <v>64</v>
      </c>
      <c r="W362" s="6" t="s">
        <v>3559</v>
      </c>
      <c r="X362" s="6" t="s">
        <v>4232</v>
      </c>
      <c r="Y362" s="6" t="s">
        <v>202</v>
      </c>
      <c r="Z362" s="6" t="s">
        <v>3058</v>
      </c>
      <c r="AA362" s="6">
        <v>460.90055899999999</v>
      </c>
      <c r="AB362" s="6">
        <v>11</v>
      </c>
      <c r="AC362" s="6">
        <v>245</v>
      </c>
      <c r="AG362"/>
    </row>
    <row r="363" spans="1:33">
      <c r="A363" s="6">
        <v>970</v>
      </c>
      <c r="B363" s="6">
        <v>10317420</v>
      </c>
      <c r="C363" s="6" t="s">
        <v>4233</v>
      </c>
      <c r="D363" s="6" t="s">
        <v>71</v>
      </c>
      <c r="E363" s="6" t="s">
        <v>202</v>
      </c>
      <c r="F363" s="6" t="s">
        <v>18</v>
      </c>
      <c r="G363" s="6">
        <v>86</v>
      </c>
      <c r="H363" s="6">
        <v>5</v>
      </c>
      <c r="I363" s="6">
        <v>16</v>
      </c>
      <c r="J363" s="6">
        <v>20</v>
      </c>
      <c r="K363" s="6">
        <v>45</v>
      </c>
      <c r="L363" s="6">
        <v>47</v>
      </c>
      <c r="M363" s="6">
        <v>3</v>
      </c>
      <c r="N363" s="6">
        <v>8</v>
      </c>
      <c r="O363" s="6">
        <v>15</v>
      </c>
      <c r="P363" s="6">
        <v>21</v>
      </c>
      <c r="Q363" s="6">
        <v>39</v>
      </c>
      <c r="R363" s="6">
        <v>2</v>
      </c>
      <c r="S363" s="6">
        <v>8</v>
      </c>
      <c r="T363" s="6">
        <v>5</v>
      </c>
      <c r="U363" s="6">
        <v>24</v>
      </c>
      <c r="V363" s="6">
        <v>22</v>
      </c>
      <c r="W363" s="6" t="s">
        <v>3559</v>
      </c>
      <c r="X363" s="6" t="s">
        <v>4234</v>
      </c>
      <c r="Y363" s="6" t="s">
        <v>202</v>
      </c>
      <c r="Z363" s="6" t="s">
        <v>3058</v>
      </c>
      <c r="AA363" s="6">
        <v>219.147862</v>
      </c>
      <c r="AB363" s="6">
        <v>11</v>
      </c>
      <c r="AC363" s="6">
        <v>86</v>
      </c>
      <c r="AG363"/>
    </row>
    <row r="364" spans="1:33">
      <c r="A364" s="6">
        <v>971</v>
      </c>
      <c r="B364" s="6">
        <v>10300220</v>
      </c>
      <c r="C364" s="6" t="s">
        <v>4235</v>
      </c>
      <c r="D364" s="6" t="s">
        <v>71</v>
      </c>
      <c r="E364" s="6" t="s">
        <v>202</v>
      </c>
      <c r="F364" s="6" t="s">
        <v>18</v>
      </c>
      <c r="G364" s="6">
        <v>376</v>
      </c>
      <c r="H364" s="6">
        <v>22</v>
      </c>
      <c r="I364" s="6">
        <v>44</v>
      </c>
      <c r="J364" s="6">
        <v>53</v>
      </c>
      <c r="K364" s="6">
        <v>257</v>
      </c>
      <c r="L364" s="6">
        <v>187</v>
      </c>
      <c r="M364" s="6">
        <v>9</v>
      </c>
      <c r="N364" s="6">
        <v>20</v>
      </c>
      <c r="O364" s="6">
        <v>27</v>
      </c>
      <c r="P364" s="6">
        <v>131</v>
      </c>
      <c r="Q364" s="6">
        <v>189</v>
      </c>
      <c r="R364" s="6">
        <v>13</v>
      </c>
      <c r="S364" s="6">
        <v>24</v>
      </c>
      <c r="T364" s="6">
        <v>26</v>
      </c>
      <c r="U364" s="6">
        <v>126</v>
      </c>
      <c r="V364" s="6">
        <v>82</v>
      </c>
      <c r="W364" s="6" t="s">
        <v>3546</v>
      </c>
      <c r="X364" s="6" t="s">
        <v>4236</v>
      </c>
      <c r="Y364" s="6" t="s">
        <v>3481</v>
      </c>
      <c r="Z364" s="6" t="s">
        <v>3058</v>
      </c>
      <c r="AA364" s="6">
        <v>87.150724999999994</v>
      </c>
      <c r="AB364" s="6">
        <v>11</v>
      </c>
      <c r="AC364" s="6">
        <v>376</v>
      </c>
      <c r="AG364"/>
    </row>
    <row r="365" spans="1:33">
      <c r="A365" s="6">
        <v>972</v>
      </c>
      <c r="B365" s="6">
        <v>10300230</v>
      </c>
      <c r="C365" s="6" t="s">
        <v>4237</v>
      </c>
      <c r="D365" s="6" t="s">
        <v>71</v>
      </c>
      <c r="E365" s="6" t="s">
        <v>202</v>
      </c>
      <c r="F365" s="6" t="s">
        <v>18</v>
      </c>
      <c r="G365" s="6">
        <v>606</v>
      </c>
      <c r="H365" s="6">
        <v>58</v>
      </c>
      <c r="I365" s="6">
        <v>71</v>
      </c>
      <c r="J365" s="6">
        <v>79</v>
      </c>
      <c r="K365" s="6">
        <v>398</v>
      </c>
      <c r="L365" s="6">
        <v>315</v>
      </c>
      <c r="M365" s="6">
        <v>28</v>
      </c>
      <c r="N365" s="6">
        <v>38</v>
      </c>
      <c r="O365" s="6">
        <v>41</v>
      </c>
      <c r="P365" s="6">
        <v>208</v>
      </c>
      <c r="Q365" s="6">
        <v>291</v>
      </c>
      <c r="R365" s="6">
        <v>30</v>
      </c>
      <c r="S365" s="6">
        <v>33</v>
      </c>
      <c r="T365" s="6">
        <v>38</v>
      </c>
      <c r="U365" s="6">
        <v>190</v>
      </c>
      <c r="V365" s="6">
        <v>132</v>
      </c>
      <c r="W365" s="6" t="s">
        <v>3546</v>
      </c>
      <c r="X365" s="6" t="s">
        <v>4238</v>
      </c>
      <c r="Y365" s="6" t="s">
        <v>3481</v>
      </c>
      <c r="Z365" s="6" t="s">
        <v>3058</v>
      </c>
      <c r="AA365" s="6">
        <v>204.223265</v>
      </c>
      <c r="AB365" s="6">
        <v>11</v>
      </c>
      <c r="AC365" s="6">
        <v>606</v>
      </c>
      <c r="AG365"/>
    </row>
    <row r="366" spans="1:33">
      <c r="A366" s="6">
        <v>973</v>
      </c>
      <c r="B366" s="6">
        <v>10300240</v>
      </c>
      <c r="C366" s="6" t="s">
        <v>4239</v>
      </c>
      <c r="D366" s="6" t="s">
        <v>71</v>
      </c>
      <c r="E366" s="6" t="s">
        <v>202</v>
      </c>
      <c r="F366" s="6" t="s">
        <v>18</v>
      </c>
      <c r="G366" s="6">
        <v>623</v>
      </c>
      <c r="H366" s="6">
        <v>53</v>
      </c>
      <c r="I366" s="6">
        <v>90</v>
      </c>
      <c r="J366" s="6">
        <v>81</v>
      </c>
      <c r="K366" s="6">
        <v>399</v>
      </c>
      <c r="L366" s="6">
        <v>318</v>
      </c>
      <c r="M366" s="6">
        <v>28</v>
      </c>
      <c r="N366" s="6">
        <v>49</v>
      </c>
      <c r="O366" s="6">
        <v>38</v>
      </c>
      <c r="P366" s="6">
        <v>203</v>
      </c>
      <c r="Q366" s="6">
        <v>305</v>
      </c>
      <c r="R366" s="6">
        <v>25</v>
      </c>
      <c r="S366" s="6">
        <v>41</v>
      </c>
      <c r="T366" s="6">
        <v>43</v>
      </c>
      <c r="U366" s="6">
        <v>196</v>
      </c>
      <c r="V366" s="6">
        <v>136</v>
      </c>
      <c r="W366" s="6" t="s">
        <v>3546</v>
      </c>
      <c r="X366" s="6" t="s">
        <v>4240</v>
      </c>
      <c r="Y366" s="6" t="s">
        <v>202</v>
      </c>
      <c r="Z366" s="6" t="s">
        <v>3058</v>
      </c>
      <c r="AA366" s="6">
        <v>375.316058</v>
      </c>
      <c r="AB366" s="6">
        <v>11</v>
      </c>
      <c r="AC366" s="6">
        <v>623</v>
      </c>
      <c r="AG366"/>
    </row>
    <row r="367" spans="1:33">
      <c r="A367" s="6">
        <v>974</v>
      </c>
      <c r="B367" s="6">
        <v>10300250</v>
      </c>
      <c r="C367" s="6" t="s">
        <v>4239</v>
      </c>
      <c r="D367" s="6" t="s">
        <v>71</v>
      </c>
      <c r="E367" s="6" t="s">
        <v>202</v>
      </c>
      <c r="F367" s="6" t="s">
        <v>18</v>
      </c>
      <c r="G367" s="6">
        <v>467</v>
      </c>
      <c r="H367" s="6">
        <v>46</v>
      </c>
      <c r="I367" s="6">
        <v>70</v>
      </c>
      <c r="J367" s="6">
        <v>79</v>
      </c>
      <c r="K367" s="6">
        <v>272</v>
      </c>
      <c r="L367" s="6">
        <v>240</v>
      </c>
      <c r="M367" s="6">
        <v>29</v>
      </c>
      <c r="N367" s="6">
        <v>31</v>
      </c>
      <c r="O367" s="6">
        <v>41</v>
      </c>
      <c r="P367" s="6">
        <v>139</v>
      </c>
      <c r="Q367" s="6">
        <v>227</v>
      </c>
      <c r="R367" s="6">
        <v>17</v>
      </c>
      <c r="S367" s="6">
        <v>39</v>
      </c>
      <c r="T367" s="6">
        <v>38</v>
      </c>
      <c r="U367" s="6">
        <v>133</v>
      </c>
      <c r="V367" s="6">
        <v>98</v>
      </c>
      <c r="W367" s="6" t="s">
        <v>3546</v>
      </c>
      <c r="X367" s="6" t="s">
        <v>4241</v>
      </c>
      <c r="Y367" s="6" t="s">
        <v>202</v>
      </c>
      <c r="Z367" s="6" t="s">
        <v>3058</v>
      </c>
      <c r="AA367" s="6">
        <v>609.05366400000003</v>
      </c>
      <c r="AB367" s="6">
        <v>11</v>
      </c>
      <c r="AC367" s="6">
        <v>467</v>
      </c>
      <c r="AG367"/>
    </row>
    <row r="368" spans="1:33">
      <c r="A368" s="6">
        <v>975</v>
      </c>
      <c r="B368" s="6">
        <v>10300280</v>
      </c>
      <c r="C368" s="6" t="s">
        <v>4242</v>
      </c>
      <c r="D368" s="6" t="s">
        <v>71</v>
      </c>
      <c r="E368" s="6" t="s">
        <v>202</v>
      </c>
      <c r="F368" s="6" t="s">
        <v>18</v>
      </c>
      <c r="G368" s="6">
        <v>554</v>
      </c>
      <c r="H368" s="6">
        <v>63</v>
      </c>
      <c r="I368" s="6">
        <v>80</v>
      </c>
      <c r="J368" s="6">
        <v>58</v>
      </c>
      <c r="K368" s="6">
        <v>353</v>
      </c>
      <c r="L368" s="6">
        <v>290</v>
      </c>
      <c r="M368" s="6">
        <v>34</v>
      </c>
      <c r="N368" s="6">
        <v>43</v>
      </c>
      <c r="O368" s="6">
        <v>29</v>
      </c>
      <c r="P368" s="6">
        <v>184</v>
      </c>
      <c r="Q368" s="6">
        <v>264</v>
      </c>
      <c r="R368" s="6">
        <v>29</v>
      </c>
      <c r="S368" s="6">
        <v>37</v>
      </c>
      <c r="T368" s="6">
        <v>29</v>
      </c>
      <c r="U368" s="6">
        <v>169</v>
      </c>
      <c r="V368" s="6">
        <v>113</v>
      </c>
      <c r="W368" s="6" t="s">
        <v>3546</v>
      </c>
      <c r="X368" s="6" t="s">
        <v>4243</v>
      </c>
      <c r="Y368" s="6" t="s">
        <v>3481</v>
      </c>
      <c r="Z368" s="6" t="s">
        <v>3058</v>
      </c>
      <c r="AA368" s="6">
        <v>495.46484199999998</v>
      </c>
      <c r="AB368" s="6">
        <v>11</v>
      </c>
      <c r="AC368" s="6">
        <v>554</v>
      </c>
      <c r="AG368"/>
    </row>
    <row r="369" spans="1:33">
      <c r="A369" s="6">
        <v>976</v>
      </c>
      <c r="B369" s="6">
        <v>10300290</v>
      </c>
      <c r="C369" s="6" t="s">
        <v>4244</v>
      </c>
      <c r="D369" s="6" t="s">
        <v>71</v>
      </c>
      <c r="E369" s="6" t="s">
        <v>202</v>
      </c>
      <c r="F369" s="6" t="s">
        <v>18</v>
      </c>
      <c r="G369" s="6">
        <v>547</v>
      </c>
      <c r="H369" s="6">
        <v>38</v>
      </c>
      <c r="I369" s="6">
        <v>70</v>
      </c>
      <c r="J369" s="6">
        <v>78</v>
      </c>
      <c r="K369" s="6">
        <v>361</v>
      </c>
      <c r="L369" s="6">
        <v>277</v>
      </c>
      <c r="M369" s="6">
        <v>21</v>
      </c>
      <c r="N369" s="6">
        <v>37</v>
      </c>
      <c r="O369" s="6">
        <v>34</v>
      </c>
      <c r="P369" s="6">
        <v>185</v>
      </c>
      <c r="Q369" s="6">
        <v>270</v>
      </c>
      <c r="R369" s="6">
        <v>17</v>
      </c>
      <c r="S369" s="6">
        <v>33</v>
      </c>
      <c r="T369" s="6">
        <v>44</v>
      </c>
      <c r="U369" s="6">
        <v>176</v>
      </c>
      <c r="V369" s="6">
        <v>114</v>
      </c>
      <c r="W369" s="6" t="s">
        <v>3546</v>
      </c>
      <c r="X369" s="6" t="s">
        <v>4245</v>
      </c>
      <c r="Y369" s="6" t="s">
        <v>202</v>
      </c>
      <c r="Z369" s="6" t="s">
        <v>3058</v>
      </c>
      <c r="AA369" s="6">
        <v>774.09933799999999</v>
      </c>
      <c r="AB369" s="6">
        <v>11</v>
      </c>
      <c r="AC369" s="6">
        <v>547</v>
      </c>
      <c r="AG369"/>
    </row>
    <row r="370" spans="1:33">
      <c r="A370" s="6">
        <v>977</v>
      </c>
      <c r="B370" s="6">
        <v>10300270</v>
      </c>
      <c r="C370" s="6" t="s">
        <v>4153</v>
      </c>
      <c r="D370" s="6" t="s">
        <v>71</v>
      </c>
      <c r="E370" s="6" t="s">
        <v>202</v>
      </c>
      <c r="F370" s="6" t="s">
        <v>18</v>
      </c>
      <c r="G370" s="6">
        <v>803</v>
      </c>
      <c r="H370" s="6">
        <v>72</v>
      </c>
      <c r="I370" s="6">
        <v>83</v>
      </c>
      <c r="J370" s="6">
        <v>94</v>
      </c>
      <c r="K370" s="6">
        <v>554</v>
      </c>
      <c r="L370" s="6">
        <v>410</v>
      </c>
      <c r="M370" s="6">
        <v>33</v>
      </c>
      <c r="N370" s="6">
        <v>46</v>
      </c>
      <c r="O370" s="6">
        <v>44</v>
      </c>
      <c r="P370" s="6">
        <v>287</v>
      </c>
      <c r="Q370" s="6">
        <v>393</v>
      </c>
      <c r="R370" s="6">
        <v>39</v>
      </c>
      <c r="S370" s="6">
        <v>37</v>
      </c>
      <c r="T370" s="6">
        <v>50</v>
      </c>
      <c r="U370" s="6">
        <v>267</v>
      </c>
      <c r="V370" s="6">
        <v>177</v>
      </c>
      <c r="W370" s="6" t="s">
        <v>3546</v>
      </c>
      <c r="X370" s="6" t="s">
        <v>4246</v>
      </c>
      <c r="Y370" s="6" t="s">
        <v>3481</v>
      </c>
      <c r="Z370" s="6" t="s">
        <v>3058</v>
      </c>
      <c r="AA370" s="6">
        <v>113.293477</v>
      </c>
      <c r="AB370" s="6">
        <v>11</v>
      </c>
      <c r="AC370" s="6">
        <v>803</v>
      </c>
      <c r="AG370"/>
    </row>
    <row r="371" spans="1:33">
      <c r="A371" s="6">
        <v>978</v>
      </c>
      <c r="B371" s="6">
        <v>10300300</v>
      </c>
      <c r="C371" s="6" t="s">
        <v>4247</v>
      </c>
      <c r="D371" s="6" t="s">
        <v>71</v>
      </c>
      <c r="E371" s="6" t="s">
        <v>202</v>
      </c>
      <c r="F371" s="6" t="s">
        <v>18</v>
      </c>
      <c r="G371" s="6">
        <v>525</v>
      </c>
      <c r="H371" s="6">
        <v>36</v>
      </c>
      <c r="I371" s="6">
        <v>67</v>
      </c>
      <c r="J371" s="6">
        <v>86</v>
      </c>
      <c r="K371" s="6">
        <v>336</v>
      </c>
      <c r="L371" s="6">
        <v>265</v>
      </c>
      <c r="M371" s="6">
        <v>18</v>
      </c>
      <c r="N371" s="6">
        <v>40</v>
      </c>
      <c r="O371" s="6">
        <v>42</v>
      </c>
      <c r="P371" s="6">
        <v>165</v>
      </c>
      <c r="Q371" s="6">
        <v>260</v>
      </c>
      <c r="R371" s="6">
        <v>18</v>
      </c>
      <c r="S371" s="6">
        <v>27</v>
      </c>
      <c r="T371" s="6">
        <v>44</v>
      </c>
      <c r="U371" s="6">
        <v>171</v>
      </c>
      <c r="V371" s="6">
        <v>108</v>
      </c>
      <c r="W371" s="6" t="s">
        <v>3546</v>
      </c>
      <c r="X371" s="6" t="s">
        <v>4248</v>
      </c>
      <c r="Y371" s="6" t="s">
        <v>202</v>
      </c>
      <c r="Z371" s="6" t="s">
        <v>3058</v>
      </c>
      <c r="AA371" s="6">
        <v>493.08781099999999</v>
      </c>
      <c r="AB371" s="6">
        <v>11</v>
      </c>
      <c r="AC371" s="6">
        <v>525</v>
      </c>
      <c r="AG371"/>
    </row>
    <row r="372" spans="1:33">
      <c r="A372" s="6">
        <v>979</v>
      </c>
      <c r="B372" s="6">
        <v>10317368</v>
      </c>
      <c r="C372" s="6" t="s">
        <v>4249</v>
      </c>
      <c r="D372" s="6" t="s">
        <v>71</v>
      </c>
      <c r="E372" s="6" t="s">
        <v>202</v>
      </c>
      <c r="F372" s="6" t="s">
        <v>18</v>
      </c>
      <c r="G372" s="6">
        <v>921</v>
      </c>
      <c r="H372" s="6">
        <v>86</v>
      </c>
      <c r="I372" s="6">
        <v>138</v>
      </c>
      <c r="J372" s="6">
        <v>103</v>
      </c>
      <c r="K372" s="6">
        <v>594</v>
      </c>
      <c r="L372" s="6">
        <v>475</v>
      </c>
      <c r="M372" s="6">
        <v>37</v>
      </c>
      <c r="N372" s="6">
        <v>74</v>
      </c>
      <c r="O372" s="6">
        <v>59</v>
      </c>
      <c r="P372" s="6">
        <v>305</v>
      </c>
      <c r="Q372" s="6">
        <v>446</v>
      </c>
      <c r="R372" s="6">
        <v>49</v>
      </c>
      <c r="S372" s="6">
        <v>64</v>
      </c>
      <c r="T372" s="6">
        <v>44</v>
      </c>
      <c r="U372" s="6">
        <v>289</v>
      </c>
      <c r="V372" s="6">
        <v>205</v>
      </c>
      <c r="W372" s="6" t="s">
        <v>3559</v>
      </c>
      <c r="X372" s="6" t="s">
        <v>4250</v>
      </c>
      <c r="Y372" s="6" t="s">
        <v>202</v>
      </c>
      <c r="Z372" s="6" t="s">
        <v>3058</v>
      </c>
      <c r="AA372" s="6">
        <v>586.86203699999999</v>
      </c>
      <c r="AB372" s="6">
        <v>11</v>
      </c>
      <c r="AC372" s="6">
        <v>921</v>
      </c>
      <c r="AG372"/>
    </row>
    <row r="373" spans="1:33">
      <c r="A373" s="6">
        <v>980</v>
      </c>
      <c r="B373" s="6">
        <v>10300060</v>
      </c>
      <c r="C373" s="6" t="s">
        <v>4247</v>
      </c>
      <c r="D373" s="6" t="s">
        <v>71</v>
      </c>
      <c r="E373" s="6" t="s">
        <v>202</v>
      </c>
      <c r="F373" s="6" t="s">
        <v>18</v>
      </c>
      <c r="G373" s="6">
        <v>328</v>
      </c>
      <c r="H373" s="6">
        <v>19</v>
      </c>
      <c r="I373" s="6">
        <v>51</v>
      </c>
      <c r="J373" s="6">
        <v>49</v>
      </c>
      <c r="K373" s="6">
        <v>209</v>
      </c>
      <c r="L373" s="6">
        <v>173</v>
      </c>
      <c r="M373" s="6">
        <v>12</v>
      </c>
      <c r="N373" s="6">
        <v>24</v>
      </c>
      <c r="O373" s="6">
        <v>25</v>
      </c>
      <c r="P373" s="6">
        <v>112</v>
      </c>
      <c r="Q373" s="6">
        <v>155</v>
      </c>
      <c r="R373" s="6">
        <v>7</v>
      </c>
      <c r="S373" s="6">
        <v>27</v>
      </c>
      <c r="T373" s="6">
        <v>24</v>
      </c>
      <c r="U373" s="6">
        <v>97</v>
      </c>
      <c r="V373" s="6">
        <v>68</v>
      </c>
      <c r="W373" s="6" t="s">
        <v>3546</v>
      </c>
      <c r="X373" s="6" t="s">
        <v>4251</v>
      </c>
      <c r="Y373" s="6" t="s">
        <v>202</v>
      </c>
      <c r="Z373" s="6" t="s">
        <v>3058</v>
      </c>
      <c r="AA373" s="6">
        <v>161.198465</v>
      </c>
      <c r="AB373" s="6">
        <v>11</v>
      </c>
      <c r="AC373" s="6">
        <v>328</v>
      </c>
      <c r="AG373"/>
    </row>
    <row r="374" spans="1:33">
      <c r="A374" s="6">
        <v>981</v>
      </c>
      <c r="B374" s="6">
        <v>10300130</v>
      </c>
      <c r="C374" s="6" t="s">
        <v>4252</v>
      </c>
      <c r="D374" s="6" t="s">
        <v>71</v>
      </c>
      <c r="E374" s="6" t="s">
        <v>202</v>
      </c>
      <c r="F374" s="6" t="s">
        <v>18</v>
      </c>
      <c r="G374" s="6">
        <v>145</v>
      </c>
      <c r="H374" s="6">
        <v>13</v>
      </c>
      <c r="I374" s="6">
        <v>16</v>
      </c>
      <c r="J374" s="6">
        <v>23</v>
      </c>
      <c r="K374" s="6">
        <v>93</v>
      </c>
      <c r="L374" s="6">
        <v>76</v>
      </c>
      <c r="M374" s="6">
        <v>7</v>
      </c>
      <c r="N374" s="6">
        <v>7</v>
      </c>
      <c r="O374" s="6">
        <v>13</v>
      </c>
      <c r="P374" s="6">
        <v>49</v>
      </c>
      <c r="Q374" s="6">
        <v>69</v>
      </c>
      <c r="R374" s="6">
        <v>6</v>
      </c>
      <c r="S374" s="6">
        <v>9</v>
      </c>
      <c r="T374" s="6">
        <v>10</v>
      </c>
      <c r="U374" s="6">
        <v>44</v>
      </c>
      <c r="V374" s="6">
        <v>28</v>
      </c>
      <c r="W374" s="6" t="s">
        <v>3546</v>
      </c>
      <c r="X374" s="6" t="s">
        <v>4253</v>
      </c>
      <c r="Y374" s="6" t="s">
        <v>202</v>
      </c>
      <c r="Z374" s="6" t="s">
        <v>3058</v>
      </c>
      <c r="AA374" s="6">
        <v>10.214333999999999</v>
      </c>
      <c r="AB374" s="6">
        <v>11</v>
      </c>
      <c r="AC374" s="6">
        <v>145</v>
      </c>
      <c r="AG374"/>
    </row>
    <row r="375" spans="1:33">
      <c r="A375" s="6">
        <v>984</v>
      </c>
      <c r="B375" s="6">
        <v>10317098</v>
      </c>
      <c r="C375" s="6" t="s">
        <v>4254</v>
      </c>
      <c r="D375" s="6" t="s">
        <v>71</v>
      </c>
      <c r="E375" s="6" t="s">
        <v>202</v>
      </c>
      <c r="F375" s="6" t="s">
        <v>18</v>
      </c>
      <c r="G375" s="6">
        <v>1242</v>
      </c>
      <c r="H375" s="6">
        <v>94</v>
      </c>
      <c r="I375" s="6">
        <v>238</v>
      </c>
      <c r="J375" s="6">
        <v>191</v>
      </c>
      <c r="K375" s="6">
        <v>719</v>
      </c>
      <c r="L375" s="6">
        <v>644</v>
      </c>
      <c r="M375" s="6">
        <v>56</v>
      </c>
      <c r="N375" s="6">
        <v>133</v>
      </c>
      <c r="O375" s="6">
        <v>91</v>
      </c>
      <c r="P375" s="6">
        <v>364</v>
      </c>
      <c r="Q375" s="6">
        <v>598</v>
      </c>
      <c r="R375" s="6">
        <v>38</v>
      </c>
      <c r="S375" s="6">
        <v>105</v>
      </c>
      <c r="T375" s="6">
        <v>100</v>
      </c>
      <c r="U375" s="6">
        <v>355</v>
      </c>
      <c r="V375" s="6">
        <v>221</v>
      </c>
      <c r="W375" s="6" t="s">
        <v>3559</v>
      </c>
      <c r="X375" s="6" t="s">
        <v>4255</v>
      </c>
      <c r="Y375" s="6" t="s">
        <v>3481</v>
      </c>
      <c r="Z375" s="6" t="s">
        <v>3058</v>
      </c>
      <c r="AA375" s="6">
        <v>191.28301500000001</v>
      </c>
      <c r="AB375" s="6">
        <v>11</v>
      </c>
      <c r="AC375" s="6">
        <v>1242</v>
      </c>
      <c r="AG375"/>
    </row>
    <row r="376" spans="1:33">
      <c r="A376" s="6">
        <v>985</v>
      </c>
      <c r="B376" s="6">
        <v>10317248</v>
      </c>
      <c r="C376" s="6" t="s">
        <v>4215</v>
      </c>
      <c r="D376" s="6" t="s">
        <v>71</v>
      </c>
      <c r="E376" s="6" t="s">
        <v>202</v>
      </c>
      <c r="F376" s="6" t="s">
        <v>18</v>
      </c>
      <c r="G376" s="6">
        <v>564</v>
      </c>
      <c r="H376" s="6">
        <v>64</v>
      </c>
      <c r="I376" s="6">
        <v>86</v>
      </c>
      <c r="J376" s="6">
        <v>68</v>
      </c>
      <c r="K376" s="6">
        <v>346</v>
      </c>
      <c r="L376" s="6">
        <v>262</v>
      </c>
      <c r="M376" s="6">
        <v>26</v>
      </c>
      <c r="N376" s="6">
        <v>31</v>
      </c>
      <c r="O376" s="6">
        <v>29</v>
      </c>
      <c r="P376" s="6">
        <v>176</v>
      </c>
      <c r="Q376" s="6">
        <v>302</v>
      </c>
      <c r="R376" s="6">
        <v>38</v>
      </c>
      <c r="S376" s="6">
        <v>55</v>
      </c>
      <c r="T376" s="6">
        <v>39</v>
      </c>
      <c r="U376" s="6">
        <v>170</v>
      </c>
      <c r="V376" s="6">
        <v>102</v>
      </c>
      <c r="W376" s="6" t="s">
        <v>3559</v>
      </c>
      <c r="X376" s="6" t="s">
        <v>4256</v>
      </c>
      <c r="Y376" s="6" t="s">
        <v>202</v>
      </c>
      <c r="Z376" s="6" t="s">
        <v>3058</v>
      </c>
      <c r="AA376" s="6">
        <v>179.12134699999999</v>
      </c>
      <c r="AB376" s="6">
        <v>11</v>
      </c>
      <c r="AC376" s="6">
        <v>564</v>
      </c>
      <c r="AG376"/>
    </row>
    <row r="377" spans="1:33">
      <c r="A377" s="6">
        <v>989</v>
      </c>
      <c r="B377" s="6">
        <v>10311024</v>
      </c>
      <c r="C377" s="6" t="s">
        <v>4178</v>
      </c>
      <c r="D377" s="6" t="s">
        <v>71</v>
      </c>
      <c r="E377" s="6" t="s">
        <v>202</v>
      </c>
      <c r="F377" s="6" t="s">
        <v>202</v>
      </c>
      <c r="G377" s="6">
        <v>166</v>
      </c>
      <c r="H377" s="6">
        <v>9</v>
      </c>
      <c r="I377" s="6">
        <v>19</v>
      </c>
      <c r="J377" s="6">
        <v>12</v>
      </c>
      <c r="K377" s="6">
        <v>126</v>
      </c>
      <c r="L377" s="6">
        <v>84</v>
      </c>
      <c r="M377" s="6">
        <v>5</v>
      </c>
      <c r="N377" s="6">
        <v>13</v>
      </c>
      <c r="O377" s="6">
        <v>6</v>
      </c>
      <c r="P377" s="6">
        <v>60</v>
      </c>
      <c r="Q377" s="6">
        <v>82</v>
      </c>
      <c r="R377" s="6">
        <v>4</v>
      </c>
      <c r="S377" s="6">
        <v>6</v>
      </c>
      <c r="T377" s="6">
        <v>6</v>
      </c>
      <c r="U377" s="6">
        <v>66</v>
      </c>
      <c r="V377" s="6">
        <v>45</v>
      </c>
      <c r="W377" s="6" t="s">
        <v>3598</v>
      </c>
      <c r="X377" s="6" t="s">
        <v>4257</v>
      </c>
      <c r="Y377" s="6" t="s">
        <v>202</v>
      </c>
      <c r="Z377" s="6" t="s">
        <v>3058</v>
      </c>
      <c r="AA377" s="6">
        <v>2132.001182</v>
      </c>
      <c r="AB377" s="6">
        <v>11</v>
      </c>
      <c r="AC377" s="6">
        <v>166</v>
      </c>
      <c r="AG377"/>
    </row>
    <row r="378" spans="1:33">
      <c r="A378" s="6">
        <v>990</v>
      </c>
      <c r="B378" s="6">
        <v>10317109</v>
      </c>
      <c r="C378" s="6" t="s">
        <v>4258</v>
      </c>
      <c r="D378" s="6" t="s">
        <v>71</v>
      </c>
      <c r="E378" s="6" t="s">
        <v>202</v>
      </c>
      <c r="F378" s="6" t="s">
        <v>18</v>
      </c>
      <c r="G378" s="6">
        <v>1061</v>
      </c>
      <c r="H378" s="6">
        <v>131</v>
      </c>
      <c r="I378" s="6">
        <v>183</v>
      </c>
      <c r="J378" s="6">
        <v>143</v>
      </c>
      <c r="K378" s="6">
        <v>604</v>
      </c>
      <c r="L378" s="6">
        <v>541</v>
      </c>
      <c r="M378" s="6">
        <v>67</v>
      </c>
      <c r="N378" s="6">
        <v>104</v>
      </c>
      <c r="O378" s="6">
        <v>76</v>
      </c>
      <c r="P378" s="6">
        <v>294</v>
      </c>
      <c r="Q378" s="6">
        <v>520</v>
      </c>
      <c r="R378" s="6">
        <v>64</v>
      </c>
      <c r="S378" s="6">
        <v>79</v>
      </c>
      <c r="T378" s="6">
        <v>67</v>
      </c>
      <c r="U378" s="6">
        <v>310</v>
      </c>
      <c r="V378" s="6">
        <v>199</v>
      </c>
      <c r="W378" s="6" t="s">
        <v>3559</v>
      </c>
      <c r="X378" s="6" t="s">
        <v>4259</v>
      </c>
      <c r="Y378" s="6" t="s">
        <v>202</v>
      </c>
      <c r="Z378" s="6" t="s">
        <v>3058</v>
      </c>
      <c r="AA378" s="6">
        <v>135.09076300000001</v>
      </c>
      <c r="AB378" s="6">
        <v>11</v>
      </c>
      <c r="AC378" s="6">
        <v>1061</v>
      </c>
      <c r="AG378"/>
    </row>
    <row r="379" spans="1:33">
      <c r="A379" s="6">
        <v>991</v>
      </c>
      <c r="B379" s="6">
        <v>10311050</v>
      </c>
      <c r="C379" s="6" t="s">
        <v>2497</v>
      </c>
      <c r="D379" s="6" t="s">
        <v>71</v>
      </c>
      <c r="E379" s="6" t="s">
        <v>202</v>
      </c>
      <c r="F379" s="6" t="s">
        <v>202</v>
      </c>
      <c r="G379" s="6">
        <v>345</v>
      </c>
      <c r="H379" s="6">
        <v>41</v>
      </c>
      <c r="I379" s="6">
        <v>31</v>
      </c>
      <c r="J379" s="6">
        <v>29</v>
      </c>
      <c r="K379" s="6">
        <v>244</v>
      </c>
      <c r="L379" s="6">
        <v>164</v>
      </c>
      <c r="M379" s="6">
        <v>21</v>
      </c>
      <c r="N379" s="6">
        <v>11</v>
      </c>
      <c r="O379" s="6">
        <v>13</v>
      </c>
      <c r="P379" s="6">
        <v>119</v>
      </c>
      <c r="Q379" s="6">
        <v>181</v>
      </c>
      <c r="R379" s="6">
        <v>20</v>
      </c>
      <c r="S379" s="6">
        <v>20</v>
      </c>
      <c r="T379" s="6">
        <v>16</v>
      </c>
      <c r="U379" s="6">
        <v>125</v>
      </c>
      <c r="V379" s="6">
        <v>76</v>
      </c>
      <c r="W379" s="6" t="s">
        <v>3598</v>
      </c>
      <c r="X379" s="6" t="s">
        <v>4260</v>
      </c>
      <c r="Y379" s="6" t="s">
        <v>202</v>
      </c>
      <c r="Z379" s="6" t="s">
        <v>3058</v>
      </c>
      <c r="AA379" s="6">
        <v>2155.276711</v>
      </c>
      <c r="AB379" s="6">
        <v>11</v>
      </c>
      <c r="AC379" s="6">
        <v>345</v>
      </c>
      <c r="AG379"/>
    </row>
    <row r="380" spans="1:33">
      <c r="A380" s="6">
        <v>992</v>
      </c>
      <c r="B380" s="6">
        <v>10317187</v>
      </c>
      <c r="C380" s="6" t="s">
        <v>4261</v>
      </c>
      <c r="D380" s="6" t="s">
        <v>71</v>
      </c>
      <c r="E380" s="6" t="s">
        <v>202</v>
      </c>
      <c r="F380" s="6" t="s">
        <v>18</v>
      </c>
      <c r="G380" s="6">
        <v>1247</v>
      </c>
      <c r="H380" s="6">
        <v>149</v>
      </c>
      <c r="I380" s="6">
        <v>208</v>
      </c>
      <c r="J380" s="6">
        <v>164</v>
      </c>
      <c r="K380" s="6">
        <v>726</v>
      </c>
      <c r="L380" s="6">
        <v>674</v>
      </c>
      <c r="M380" s="6">
        <v>79</v>
      </c>
      <c r="N380" s="6">
        <v>123</v>
      </c>
      <c r="O380" s="6">
        <v>106</v>
      </c>
      <c r="P380" s="6">
        <v>366</v>
      </c>
      <c r="Q380" s="6">
        <v>573</v>
      </c>
      <c r="R380" s="6">
        <v>70</v>
      </c>
      <c r="S380" s="6">
        <v>85</v>
      </c>
      <c r="T380" s="6">
        <v>58</v>
      </c>
      <c r="U380" s="6">
        <v>360</v>
      </c>
      <c r="V380" s="6">
        <v>208</v>
      </c>
      <c r="W380" s="6" t="s">
        <v>3559</v>
      </c>
      <c r="X380" s="6" t="s">
        <v>4262</v>
      </c>
      <c r="Y380" s="6" t="s">
        <v>202</v>
      </c>
      <c r="Z380" s="6" t="s">
        <v>3058</v>
      </c>
      <c r="AA380" s="6">
        <v>6903.9032010000001</v>
      </c>
      <c r="AB380" s="6">
        <v>11</v>
      </c>
      <c r="AC380" s="6">
        <v>1247</v>
      </c>
      <c r="AG380"/>
    </row>
    <row r="381" spans="1:33">
      <c r="A381" s="6">
        <v>993</v>
      </c>
      <c r="B381" s="6">
        <v>10312048</v>
      </c>
      <c r="C381" s="6" t="s">
        <v>4263</v>
      </c>
      <c r="D381" s="6" t="s">
        <v>71</v>
      </c>
      <c r="E381" s="6" t="s">
        <v>202</v>
      </c>
      <c r="F381" s="6" t="s">
        <v>4182</v>
      </c>
      <c r="G381" s="6">
        <v>295</v>
      </c>
      <c r="H381" s="6">
        <v>27</v>
      </c>
      <c r="I381" s="6">
        <v>28</v>
      </c>
      <c r="J381" s="6">
        <v>32</v>
      </c>
      <c r="K381" s="6">
        <v>208</v>
      </c>
      <c r="L381" s="6">
        <v>153</v>
      </c>
      <c r="M381" s="6">
        <v>15</v>
      </c>
      <c r="N381" s="6">
        <v>15</v>
      </c>
      <c r="O381" s="6">
        <v>16</v>
      </c>
      <c r="P381" s="6">
        <v>107</v>
      </c>
      <c r="Q381" s="6">
        <v>142</v>
      </c>
      <c r="R381" s="6">
        <v>12</v>
      </c>
      <c r="S381" s="6">
        <v>13</v>
      </c>
      <c r="T381" s="6">
        <v>16</v>
      </c>
      <c r="U381" s="6">
        <v>101</v>
      </c>
      <c r="V381" s="6">
        <v>73</v>
      </c>
      <c r="W381" s="6" t="s">
        <v>3598</v>
      </c>
      <c r="X381" s="6" t="s">
        <v>4264</v>
      </c>
      <c r="Y381" s="6" t="s">
        <v>202</v>
      </c>
      <c r="Z381" s="6" t="s">
        <v>3058</v>
      </c>
      <c r="AA381" s="6">
        <v>1109.302263</v>
      </c>
      <c r="AB381" s="6">
        <v>11</v>
      </c>
      <c r="AC381" s="6">
        <v>295</v>
      </c>
      <c r="AG381"/>
    </row>
    <row r="382" spans="1:33">
      <c r="A382" s="6">
        <v>994</v>
      </c>
      <c r="B382" s="6">
        <v>10317028</v>
      </c>
      <c r="C382" s="6" t="s">
        <v>4265</v>
      </c>
      <c r="D382" s="6" t="s">
        <v>71</v>
      </c>
      <c r="E382" s="6" t="s">
        <v>202</v>
      </c>
      <c r="F382" s="6" t="s">
        <v>18</v>
      </c>
      <c r="G382" s="6">
        <v>504</v>
      </c>
      <c r="H382" s="6">
        <v>45</v>
      </c>
      <c r="I382" s="6">
        <v>55</v>
      </c>
      <c r="J382" s="6">
        <v>68</v>
      </c>
      <c r="K382" s="6">
        <v>336</v>
      </c>
      <c r="L382" s="6">
        <v>262</v>
      </c>
      <c r="M382" s="6">
        <v>28</v>
      </c>
      <c r="N382" s="6">
        <v>29</v>
      </c>
      <c r="O382" s="6">
        <v>37</v>
      </c>
      <c r="P382" s="6">
        <v>168</v>
      </c>
      <c r="Q382" s="6">
        <v>242</v>
      </c>
      <c r="R382" s="6">
        <v>17</v>
      </c>
      <c r="S382" s="6">
        <v>26</v>
      </c>
      <c r="T382" s="6">
        <v>31</v>
      </c>
      <c r="U382" s="6">
        <v>168</v>
      </c>
      <c r="V382" s="6">
        <v>111</v>
      </c>
      <c r="W382" s="6" t="s">
        <v>3559</v>
      </c>
      <c r="X382" s="6" t="s">
        <v>4266</v>
      </c>
      <c r="Y382" s="6" t="s">
        <v>202</v>
      </c>
      <c r="Z382" s="6" t="s">
        <v>3058</v>
      </c>
      <c r="AA382" s="6">
        <v>1397.1570529999999</v>
      </c>
      <c r="AB382" s="6">
        <v>11</v>
      </c>
      <c r="AC382" s="6">
        <v>504</v>
      </c>
      <c r="AG382"/>
    </row>
    <row r="383" spans="1:33">
      <c r="A383" s="6">
        <v>995</v>
      </c>
      <c r="B383" s="6">
        <v>10317169</v>
      </c>
      <c r="C383" s="6" t="s">
        <v>4267</v>
      </c>
      <c r="D383" s="6" t="s">
        <v>71</v>
      </c>
      <c r="E383" s="6" t="s">
        <v>202</v>
      </c>
      <c r="F383" s="6" t="s">
        <v>18</v>
      </c>
      <c r="G383" s="6">
        <v>471</v>
      </c>
      <c r="H383" s="6">
        <v>41</v>
      </c>
      <c r="I383" s="6">
        <v>67</v>
      </c>
      <c r="J383" s="6">
        <v>59</v>
      </c>
      <c r="K383" s="6">
        <v>304</v>
      </c>
      <c r="L383" s="6">
        <v>243</v>
      </c>
      <c r="M383" s="6">
        <v>20</v>
      </c>
      <c r="N383" s="6">
        <v>40</v>
      </c>
      <c r="O383" s="6">
        <v>33</v>
      </c>
      <c r="P383" s="6">
        <v>150</v>
      </c>
      <c r="Q383" s="6">
        <v>228</v>
      </c>
      <c r="R383" s="6">
        <v>21</v>
      </c>
      <c r="S383" s="6">
        <v>27</v>
      </c>
      <c r="T383" s="6">
        <v>26</v>
      </c>
      <c r="U383" s="6">
        <v>154</v>
      </c>
      <c r="V383" s="6">
        <v>100</v>
      </c>
      <c r="W383" s="6" t="s">
        <v>3559</v>
      </c>
      <c r="X383" s="6" t="s">
        <v>4268</v>
      </c>
      <c r="Y383" s="6" t="s">
        <v>202</v>
      </c>
      <c r="Z383" s="6" t="s">
        <v>3058</v>
      </c>
      <c r="AA383" s="6">
        <v>120.81752</v>
      </c>
      <c r="AB383" s="6">
        <v>11</v>
      </c>
      <c r="AC383" s="6">
        <v>471</v>
      </c>
      <c r="AG383"/>
    </row>
    <row r="384" spans="1:33">
      <c r="A384" s="6">
        <v>996</v>
      </c>
      <c r="B384" s="6">
        <v>10317129</v>
      </c>
      <c r="C384" s="6" t="s">
        <v>4269</v>
      </c>
      <c r="D384" s="6" t="s">
        <v>71</v>
      </c>
      <c r="E384" s="6" t="s">
        <v>202</v>
      </c>
      <c r="F384" s="6" t="s">
        <v>18</v>
      </c>
      <c r="G384" s="6">
        <v>699</v>
      </c>
      <c r="H384" s="6">
        <v>67</v>
      </c>
      <c r="I384" s="6">
        <v>70</v>
      </c>
      <c r="J384" s="6">
        <v>86</v>
      </c>
      <c r="K384" s="6">
        <v>476</v>
      </c>
      <c r="L384" s="6">
        <v>344</v>
      </c>
      <c r="M384" s="6">
        <v>30</v>
      </c>
      <c r="N384" s="6">
        <v>35</v>
      </c>
      <c r="O384" s="6">
        <v>41</v>
      </c>
      <c r="P384" s="6">
        <v>238</v>
      </c>
      <c r="Q384" s="6">
        <v>355</v>
      </c>
      <c r="R384" s="6">
        <v>37</v>
      </c>
      <c r="S384" s="6">
        <v>35</v>
      </c>
      <c r="T384" s="6">
        <v>45</v>
      </c>
      <c r="U384" s="6">
        <v>238</v>
      </c>
      <c r="V384" s="6">
        <v>179</v>
      </c>
      <c r="W384" s="6" t="s">
        <v>3559</v>
      </c>
      <c r="X384" s="6" t="s">
        <v>4270</v>
      </c>
      <c r="Y384" s="6" t="s">
        <v>3481</v>
      </c>
      <c r="Z384" s="6" t="s">
        <v>3058</v>
      </c>
      <c r="AA384" s="6">
        <v>816.69397200000003</v>
      </c>
      <c r="AB384" s="6">
        <v>11</v>
      </c>
      <c r="AC384" s="6">
        <v>699</v>
      </c>
      <c r="AG384"/>
    </row>
    <row r="385" spans="1:33">
      <c r="A385" s="6">
        <v>997</v>
      </c>
      <c r="B385" s="6">
        <v>10317139</v>
      </c>
      <c r="C385" s="6" t="s">
        <v>4271</v>
      </c>
      <c r="D385" s="6" t="s">
        <v>71</v>
      </c>
      <c r="E385" s="6" t="s">
        <v>202</v>
      </c>
      <c r="F385" s="6" t="s">
        <v>18</v>
      </c>
      <c r="G385" s="6">
        <v>627</v>
      </c>
      <c r="H385" s="6">
        <v>43</v>
      </c>
      <c r="I385" s="6">
        <v>83</v>
      </c>
      <c r="J385" s="6">
        <v>87</v>
      </c>
      <c r="K385" s="6">
        <v>414</v>
      </c>
      <c r="L385" s="6">
        <v>313</v>
      </c>
      <c r="M385" s="6">
        <v>26</v>
      </c>
      <c r="N385" s="6">
        <v>41</v>
      </c>
      <c r="O385" s="6">
        <v>38</v>
      </c>
      <c r="P385" s="6">
        <v>208</v>
      </c>
      <c r="Q385" s="6">
        <v>314</v>
      </c>
      <c r="R385" s="6">
        <v>17</v>
      </c>
      <c r="S385" s="6">
        <v>42</v>
      </c>
      <c r="T385" s="6">
        <v>49</v>
      </c>
      <c r="U385" s="6">
        <v>206</v>
      </c>
      <c r="V385" s="6">
        <v>141</v>
      </c>
      <c r="W385" s="6" t="s">
        <v>3559</v>
      </c>
      <c r="X385" s="6" t="s">
        <v>4272</v>
      </c>
      <c r="Y385" s="6" t="s">
        <v>3481</v>
      </c>
      <c r="Z385" s="6" t="s">
        <v>3058</v>
      </c>
      <c r="AA385" s="6">
        <v>628.65015400000004</v>
      </c>
      <c r="AB385" s="6">
        <v>11</v>
      </c>
      <c r="AC385" s="6">
        <v>627</v>
      </c>
      <c r="AG385"/>
    </row>
    <row r="386" spans="1:33">
      <c r="A386" s="6">
        <v>998</v>
      </c>
      <c r="B386" s="6">
        <v>10300260</v>
      </c>
      <c r="C386" s="6" t="s">
        <v>4273</v>
      </c>
      <c r="D386" s="6" t="s">
        <v>71</v>
      </c>
      <c r="E386" s="6" t="s">
        <v>202</v>
      </c>
      <c r="F386" s="6" t="s">
        <v>18</v>
      </c>
      <c r="G386" s="6">
        <v>857</v>
      </c>
      <c r="H386" s="6">
        <v>93</v>
      </c>
      <c r="I386" s="6">
        <v>95</v>
      </c>
      <c r="J386" s="6">
        <v>112</v>
      </c>
      <c r="K386" s="6">
        <v>557</v>
      </c>
      <c r="L386" s="6">
        <v>447</v>
      </c>
      <c r="M386" s="6">
        <v>50</v>
      </c>
      <c r="N386" s="6">
        <v>51</v>
      </c>
      <c r="O386" s="6">
        <v>59</v>
      </c>
      <c r="P386" s="6">
        <v>287</v>
      </c>
      <c r="Q386" s="6">
        <v>410</v>
      </c>
      <c r="R386" s="6">
        <v>43</v>
      </c>
      <c r="S386" s="6">
        <v>44</v>
      </c>
      <c r="T386" s="6">
        <v>53</v>
      </c>
      <c r="U386" s="6">
        <v>270</v>
      </c>
      <c r="V386" s="6">
        <v>171</v>
      </c>
      <c r="W386" s="6" t="s">
        <v>3546</v>
      </c>
      <c r="X386" s="6" t="s">
        <v>4274</v>
      </c>
      <c r="Y386" s="6" t="s">
        <v>3481</v>
      </c>
      <c r="Z386" s="6" t="s">
        <v>3058</v>
      </c>
      <c r="AA386" s="6">
        <v>390.54074300000002</v>
      </c>
      <c r="AB386" s="6">
        <v>11</v>
      </c>
      <c r="AC386" s="6">
        <v>857</v>
      </c>
      <c r="AG386"/>
    </row>
    <row r="387" spans="1:33">
      <c r="A387" s="6">
        <v>999</v>
      </c>
      <c r="B387" s="6">
        <v>10300200</v>
      </c>
      <c r="C387" s="6" t="s">
        <v>3956</v>
      </c>
      <c r="D387" s="6" t="s">
        <v>71</v>
      </c>
      <c r="E387" s="6" t="s">
        <v>202</v>
      </c>
      <c r="F387" s="6" t="s">
        <v>18</v>
      </c>
      <c r="G387" s="6">
        <v>711</v>
      </c>
      <c r="H387" s="6">
        <v>56</v>
      </c>
      <c r="I387" s="6">
        <v>107</v>
      </c>
      <c r="J387" s="6">
        <v>102</v>
      </c>
      <c r="K387" s="6">
        <v>446</v>
      </c>
      <c r="L387" s="6">
        <v>357</v>
      </c>
      <c r="M387" s="6">
        <v>23</v>
      </c>
      <c r="N387" s="6">
        <v>55</v>
      </c>
      <c r="O387" s="6">
        <v>55</v>
      </c>
      <c r="P387" s="6">
        <v>224</v>
      </c>
      <c r="Q387" s="6">
        <v>354</v>
      </c>
      <c r="R387" s="6">
        <v>33</v>
      </c>
      <c r="S387" s="6">
        <v>52</v>
      </c>
      <c r="T387" s="6">
        <v>47</v>
      </c>
      <c r="U387" s="6">
        <v>222</v>
      </c>
      <c r="V387" s="6">
        <v>153</v>
      </c>
      <c r="W387" s="6" t="s">
        <v>3546</v>
      </c>
      <c r="X387" s="6" t="s">
        <v>4275</v>
      </c>
      <c r="Y387" s="6" t="s">
        <v>3481</v>
      </c>
      <c r="Z387" s="6" t="s">
        <v>3058</v>
      </c>
      <c r="AA387" s="6">
        <v>768.38166200000001</v>
      </c>
      <c r="AB387" s="6">
        <v>11</v>
      </c>
      <c r="AC387" s="6">
        <v>711</v>
      </c>
      <c r="AG387"/>
    </row>
    <row r="388" spans="1:33">
      <c r="A388" s="6">
        <v>1000</v>
      </c>
      <c r="B388" s="6">
        <v>10300210</v>
      </c>
      <c r="C388" s="6" t="s">
        <v>4276</v>
      </c>
      <c r="D388" s="6" t="s">
        <v>71</v>
      </c>
      <c r="E388" s="6" t="s">
        <v>202</v>
      </c>
      <c r="F388" s="6" t="s">
        <v>18</v>
      </c>
      <c r="G388" s="6">
        <v>639</v>
      </c>
      <c r="H388" s="6">
        <v>62</v>
      </c>
      <c r="I388" s="6">
        <v>77</v>
      </c>
      <c r="J388" s="6">
        <v>90</v>
      </c>
      <c r="K388" s="6">
        <v>410</v>
      </c>
      <c r="L388" s="6">
        <v>351</v>
      </c>
      <c r="M388" s="6">
        <v>28</v>
      </c>
      <c r="N388" s="6">
        <v>48</v>
      </c>
      <c r="O388" s="6">
        <v>49</v>
      </c>
      <c r="P388" s="6">
        <v>226</v>
      </c>
      <c r="Q388" s="6">
        <v>288</v>
      </c>
      <c r="R388" s="6">
        <v>34</v>
      </c>
      <c r="S388" s="6">
        <v>29</v>
      </c>
      <c r="T388" s="6">
        <v>41</v>
      </c>
      <c r="U388" s="6">
        <v>184</v>
      </c>
      <c r="V388" s="6">
        <v>126</v>
      </c>
      <c r="W388" s="6" t="s">
        <v>3546</v>
      </c>
      <c r="X388" s="6" t="s">
        <v>4277</v>
      </c>
      <c r="Y388" s="6" t="s">
        <v>202</v>
      </c>
      <c r="Z388" s="6" t="s">
        <v>3058</v>
      </c>
      <c r="AA388" s="6">
        <v>39.744292999999999</v>
      </c>
      <c r="AB388" s="6">
        <v>11</v>
      </c>
      <c r="AC388" s="6">
        <v>639</v>
      </c>
      <c r="AG388"/>
    </row>
    <row r="389" spans="1:33">
      <c r="A389" s="6">
        <v>1001</v>
      </c>
      <c r="B389" s="6">
        <v>10300180</v>
      </c>
      <c r="C389" s="6" t="s">
        <v>4278</v>
      </c>
      <c r="D389" s="6" t="s">
        <v>71</v>
      </c>
      <c r="E389" s="6" t="s">
        <v>202</v>
      </c>
      <c r="F389" s="6" t="s">
        <v>18</v>
      </c>
      <c r="G389" s="6">
        <v>285</v>
      </c>
      <c r="H389" s="6">
        <v>30</v>
      </c>
      <c r="I389" s="6">
        <v>33</v>
      </c>
      <c r="J389" s="6">
        <v>42</v>
      </c>
      <c r="K389" s="6">
        <v>180</v>
      </c>
      <c r="L389" s="6">
        <v>144</v>
      </c>
      <c r="M389" s="6">
        <v>8</v>
      </c>
      <c r="N389" s="6">
        <v>16</v>
      </c>
      <c r="O389" s="6">
        <v>25</v>
      </c>
      <c r="P389" s="6">
        <v>95</v>
      </c>
      <c r="Q389" s="6">
        <v>141</v>
      </c>
      <c r="R389" s="6">
        <v>22</v>
      </c>
      <c r="S389" s="6">
        <v>17</v>
      </c>
      <c r="T389" s="6">
        <v>17</v>
      </c>
      <c r="U389" s="6">
        <v>85</v>
      </c>
      <c r="V389" s="6">
        <v>66</v>
      </c>
      <c r="W389" s="6" t="s">
        <v>3546</v>
      </c>
      <c r="X389" s="6" t="s">
        <v>4279</v>
      </c>
      <c r="Y389" s="6" t="s">
        <v>202</v>
      </c>
      <c r="Z389" s="6" t="s">
        <v>3058</v>
      </c>
      <c r="AA389" s="6">
        <v>55.504133000000003</v>
      </c>
      <c r="AB389" s="6">
        <v>11</v>
      </c>
      <c r="AC389" s="6">
        <v>285</v>
      </c>
      <c r="AG389"/>
    </row>
    <row r="390" spans="1:33">
      <c r="A390" s="6">
        <v>1002</v>
      </c>
      <c r="B390" s="6">
        <v>10300150</v>
      </c>
      <c r="C390" s="6" t="s">
        <v>4280</v>
      </c>
      <c r="D390" s="6" t="s">
        <v>71</v>
      </c>
      <c r="E390" s="6" t="s">
        <v>202</v>
      </c>
      <c r="F390" s="6" t="s">
        <v>18</v>
      </c>
      <c r="G390" s="6">
        <v>326</v>
      </c>
      <c r="H390" s="6">
        <v>25</v>
      </c>
      <c r="I390" s="6">
        <v>37</v>
      </c>
      <c r="J390" s="6">
        <v>40</v>
      </c>
      <c r="K390" s="6">
        <v>224</v>
      </c>
      <c r="L390" s="6">
        <v>178</v>
      </c>
      <c r="M390" s="6">
        <v>16</v>
      </c>
      <c r="N390" s="6">
        <v>20</v>
      </c>
      <c r="O390" s="6">
        <v>21</v>
      </c>
      <c r="P390" s="6">
        <v>121</v>
      </c>
      <c r="Q390" s="6">
        <v>148</v>
      </c>
      <c r="R390" s="6">
        <v>9</v>
      </c>
      <c r="S390" s="6">
        <v>17</v>
      </c>
      <c r="T390" s="6">
        <v>19</v>
      </c>
      <c r="U390" s="6">
        <v>103</v>
      </c>
      <c r="V390" s="6">
        <v>72</v>
      </c>
      <c r="W390" s="6" t="s">
        <v>3546</v>
      </c>
      <c r="X390" s="6" t="s">
        <v>4281</v>
      </c>
      <c r="Y390" s="6" t="s">
        <v>202</v>
      </c>
      <c r="Z390" s="6" t="s">
        <v>3058</v>
      </c>
      <c r="AA390" s="6">
        <v>30.42916</v>
      </c>
      <c r="AB390" s="6">
        <v>11</v>
      </c>
      <c r="AC390" s="6">
        <v>326</v>
      </c>
      <c r="AG390"/>
    </row>
    <row r="391" spans="1:33">
      <c r="A391" s="6">
        <v>1003</v>
      </c>
      <c r="B391" s="6">
        <v>10313023</v>
      </c>
      <c r="C391" s="6" t="s">
        <v>4282</v>
      </c>
      <c r="D391" s="6" t="s">
        <v>71</v>
      </c>
      <c r="E391" s="6" t="s">
        <v>202</v>
      </c>
      <c r="F391" s="6" t="s">
        <v>3686</v>
      </c>
      <c r="G391" s="6">
        <v>332</v>
      </c>
      <c r="H391" s="6">
        <v>35</v>
      </c>
      <c r="I391" s="6">
        <v>52</v>
      </c>
      <c r="J391" s="6">
        <v>48</v>
      </c>
      <c r="K391" s="6">
        <v>197</v>
      </c>
      <c r="L391" s="6">
        <v>157</v>
      </c>
      <c r="M391" s="6">
        <v>15</v>
      </c>
      <c r="N391" s="6">
        <v>30</v>
      </c>
      <c r="O391" s="6">
        <v>13</v>
      </c>
      <c r="P391" s="6">
        <v>99</v>
      </c>
      <c r="Q391" s="6">
        <v>175</v>
      </c>
      <c r="R391" s="6">
        <v>20</v>
      </c>
      <c r="S391" s="6">
        <v>22</v>
      </c>
      <c r="T391" s="6">
        <v>35</v>
      </c>
      <c r="U391" s="6">
        <v>98</v>
      </c>
      <c r="V391" s="6">
        <v>64</v>
      </c>
      <c r="W391" s="6" t="s">
        <v>3598</v>
      </c>
      <c r="X391" s="6" t="s">
        <v>4283</v>
      </c>
      <c r="Y391" s="6" t="s">
        <v>202</v>
      </c>
      <c r="Z391" s="6" t="s">
        <v>3058</v>
      </c>
      <c r="AA391" s="6">
        <v>5361.455328</v>
      </c>
      <c r="AB391" s="6">
        <v>11</v>
      </c>
      <c r="AC391" s="6">
        <v>332</v>
      </c>
      <c r="AG391"/>
    </row>
    <row r="392" spans="1:33">
      <c r="A392" s="6">
        <v>1018</v>
      </c>
      <c r="B392" s="6">
        <v>80300000</v>
      </c>
      <c r="C392" s="6" t="s">
        <v>4284</v>
      </c>
      <c r="D392" s="6" t="s">
        <v>72</v>
      </c>
      <c r="E392" s="6" t="s">
        <v>210</v>
      </c>
      <c r="F392" s="6" t="s">
        <v>18</v>
      </c>
      <c r="G392" s="6">
        <v>1400</v>
      </c>
      <c r="H392" s="6">
        <v>74</v>
      </c>
      <c r="I392" s="6">
        <v>102</v>
      </c>
      <c r="J392" s="6">
        <v>74</v>
      </c>
      <c r="K392" s="6">
        <v>1150</v>
      </c>
      <c r="L392" s="6">
        <v>798</v>
      </c>
      <c r="M392" s="6">
        <v>36</v>
      </c>
      <c r="N392" s="6">
        <v>49</v>
      </c>
      <c r="O392" s="6">
        <v>50</v>
      </c>
      <c r="P392" s="6">
        <v>663</v>
      </c>
      <c r="Q392" s="6">
        <v>602</v>
      </c>
      <c r="R392" s="6">
        <v>38</v>
      </c>
      <c r="S392" s="6">
        <v>53</v>
      </c>
      <c r="T392" s="6">
        <v>24</v>
      </c>
      <c r="U392" s="6">
        <v>487</v>
      </c>
      <c r="V392" s="6">
        <v>345</v>
      </c>
      <c r="W392" s="6" t="s">
        <v>3546</v>
      </c>
      <c r="X392" s="6" t="s">
        <v>4285</v>
      </c>
      <c r="Y392" s="6" t="s">
        <v>210</v>
      </c>
      <c r="Z392" s="6" t="s">
        <v>3058</v>
      </c>
      <c r="AA392" s="6">
        <v>22.206914999999999</v>
      </c>
      <c r="AB392" s="6">
        <v>12</v>
      </c>
      <c r="AC392" s="6">
        <v>1400</v>
      </c>
      <c r="AG392"/>
    </row>
    <row r="393" spans="1:33">
      <c r="A393" s="6">
        <v>1019</v>
      </c>
      <c r="B393" s="6">
        <v>80300010</v>
      </c>
      <c r="C393" s="6" t="s">
        <v>4286</v>
      </c>
      <c r="D393" s="6" t="s">
        <v>72</v>
      </c>
      <c r="E393" s="6" t="s">
        <v>210</v>
      </c>
      <c r="F393" s="6" t="s">
        <v>18</v>
      </c>
      <c r="G393" s="6">
        <v>532</v>
      </c>
      <c r="H393" s="6">
        <v>50</v>
      </c>
      <c r="I393" s="6">
        <v>36</v>
      </c>
      <c r="J393" s="6">
        <v>19</v>
      </c>
      <c r="K393" s="6">
        <v>427</v>
      </c>
      <c r="L393" s="6">
        <v>284</v>
      </c>
      <c r="M393" s="6">
        <v>21</v>
      </c>
      <c r="N393" s="6">
        <v>13</v>
      </c>
      <c r="O393" s="6">
        <v>8</v>
      </c>
      <c r="P393" s="6">
        <v>242</v>
      </c>
      <c r="Q393" s="6">
        <v>248</v>
      </c>
      <c r="R393" s="6">
        <v>29</v>
      </c>
      <c r="S393" s="6">
        <v>23</v>
      </c>
      <c r="T393" s="6">
        <v>11</v>
      </c>
      <c r="U393" s="6">
        <v>185</v>
      </c>
      <c r="V393" s="6">
        <v>155</v>
      </c>
      <c r="W393" s="6" t="s">
        <v>3546</v>
      </c>
      <c r="X393" s="6" t="s">
        <v>4287</v>
      </c>
      <c r="Y393" s="6" t="s">
        <v>210</v>
      </c>
      <c r="Z393" s="6" t="s">
        <v>3058</v>
      </c>
      <c r="AA393" s="6">
        <v>3.9754689999999999</v>
      </c>
      <c r="AB393" s="6">
        <v>12</v>
      </c>
      <c r="AC393" s="6">
        <v>532</v>
      </c>
      <c r="AG393"/>
    </row>
    <row r="394" spans="1:33">
      <c r="A394" s="6">
        <v>1020</v>
      </c>
      <c r="B394" s="6">
        <v>80300020</v>
      </c>
      <c r="C394" s="6" t="s">
        <v>4288</v>
      </c>
      <c r="D394" s="6" t="s">
        <v>72</v>
      </c>
      <c r="E394" s="6" t="s">
        <v>210</v>
      </c>
      <c r="F394" s="6" t="s">
        <v>18</v>
      </c>
      <c r="G394" s="6">
        <v>866</v>
      </c>
      <c r="H394" s="6">
        <v>75</v>
      </c>
      <c r="I394" s="6">
        <v>113</v>
      </c>
      <c r="J394" s="6">
        <v>71</v>
      </c>
      <c r="K394" s="6">
        <v>607</v>
      </c>
      <c r="L394" s="6">
        <v>480</v>
      </c>
      <c r="M394" s="6">
        <v>31</v>
      </c>
      <c r="N394" s="6">
        <v>61</v>
      </c>
      <c r="O394" s="6">
        <v>31</v>
      </c>
      <c r="P394" s="6">
        <v>357</v>
      </c>
      <c r="Q394" s="6">
        <v>386</v>
      </c>
      <c r="R394" s="6">
        <v>44</v>
      </c>
      <c r="S394" s="6">
        <v>52</v>
      </c>
      <c r="T394" s="6">
        <v>40</v>
      </c>
      <c r="U394" s="6">
        <v>250</v>
      </c>
      <c r="V394" s="6">
        <v>132</v>
      </c>
      <c r="W394" s="6" t="s">
        <v>3546</v>
      </c>
      <c r="X394" s="6" t="s">
        <v>4289</v>
      </c>
      <c r="Y394" s="6" t="s">
        <v>210</v>
      </c>
      <c r="Z394" s="6" t="s">
        <v>3058</v>
      </c>
      <c r="AA394" s="6">
        <v>13.546556000000001</v>
      </c>
      <c r="AB394" s="6">
        <v>12</v>
      </c>
      <c r="AC394" s="6">
        <v>866</v>
      </c>
      <c r="AG394"/>
    </row>
    <row r="395" spans="1:33">
      <c r="A395" s="6">
        <v>1021</v>
      </c>
      <c r="B395" s="6">
        <v>80400000</v>
      </c>
      <c r="C395" s="6" t="s">
        <v>4290</v>
      </c>
      <c r="D395" s="6" t="s">
        <v>72</v>
      </c>
      <c r="E395" s="6" t="s">
        <v>211</v>
      </c>
      <c r="F395" s="6" t="s">
        <v>18</v>
      </c>
      <c r="G395" s="6">
        <v>595</v>
      </c>
      <c r="H395" s="6">
        <v>58</v>
      </c>
      <c r="I395" s="6">
        <v>85</v>
      </c>
      <c r="J395" s="6">
        <v>71</v>
      </c>
      <c r="K395" s="6">
        <v>381</v>
      </c>
      <c r="L395" s="6">
        <v>292</v>
      </c>
      <c r="M395" s="6">
        <v>30</v>
      </c>
      <c r="N395" s="6">
        <v>33</v>
      </c>
      <c r="O395" s="6">
        <v>36</v>
      </c>
      <c r="P395" s="6">
        <v>193</v>
      </c>
      <c r="Q395" s="6">
        <v>303</v>
      </c>
      <c r="R395" s="6">
        <v>28</v>
      </c>
      <c r="S395" s="6">
        <v>52</v>
      </c>
      <c r="T395" s="6">
        <v>35</v>
      </c>
      <c r="U395" s="6">
        <v>188</v>
      </c>
      <c r="V395" s="6">
        <v>136</v>
      </c>
      <c r="W395" s="6" t="s">
        <v>3546</v>
      </c>
      <c r="X395" s="6" t="s">
        <v>4291</v>
      </c>
      <c r="Y395" s="6" t="s">
        <v>2447</v>
      </c>
      <c r="Z395" s="6" t="s">
        <v>3058</v>
      </c>
      <c r="AA395" s="6">
        <v>44.897416999999997</v>
      </c>
      <c r="AB395" s="6">
        <v>11</v>
      </c>
      <c r="AC395" s="6">
        <v>595</v>
      </c>
      <c r="AG395"/>
    </row>
    <row r="396" spans="1:33">
      <c r="A396" s="6">
        <v>1022</v>
      </c>
      <c r="B396" s="6">
        <v>80400020</v>
      </c>
      <c r="C396" s="6" t="s">
        <v>4292</v>
      </c>
      <c r="D396" s="6" t="s">
        <v>72</v>
      </c>
      <c r="E396" s="6" t="s">
        <v>211</v>
      </c>
      <c r="F396" s="6" t="s">
        <v>18</v>
      </c>
      <c r="G396" s="6">
        <v>437</v>
      </c>
      <c r="H396" s="6">
        <v>40</v>
      </c>
      <c r="I396" s="6">
        <v>57</v>
      </c>
      <c r="J396" s="6">
        <v>53</v>
      </c>
      <c r="K396" s="6">
        <v>287</v>
      </c>
      <c r="L396" s="6">
        <v>233</v>
      </c>
      <c r="M396" s="6">
        <v>24</v>
      </c>
      <c r="N396" s="6">
        <v>27</v>
      </c>
      <c r="O396" s="6">
        <v>29</v>
      </c>
      <c r="P396" s="6">
        <v>153</v>
      </c>
      <c r="Q396" s="6">
        <v>204</v>
      </c>
      <c r="R396" s="6">
        <v>16</v>
      </c>
      <c r="S396" s="6">
        <v>30</v>
      </c>
      <c r="T396" s="6">
        <v>24</v>
      </c>
      <c r="U396" s="6">
        <v>134</v>
      </c>
      <c r="V396" s="6">
        <v>101</v>
      </c>
      <c r="W396" s="6" t="s">
        <v>3546</v>
      </c>
      <c r="X396" s="6" t="s">
        <v>4293</v>
      </c>
      <c r="Y396" s="6" t="s">
        <v>2447</v>
      </c>
      <c r="Z396" s="6" t="s">
        <v>3058</v>
      </c>
      <c r="AA396" s="6">
        <v>42.882026000000003</v>
      </c>
      <c r="AB396" s="6">
        <v>11</v>
      </c>
      <c r="AC396" s="6">
        <v>437</v>
      </c>
      <c r="AG396"/>
    </row>
    <row r="397" spans="1:33">
      <c r="A397" s="6">
        <v>1023</v>
      </c>
      <c r="B397" s="6">
        <v>80400130</v>
      </c>
      <c r="C397" s="6" t="s">
        <v>4294</v>
      </c>
      <c r="D397" s="6" t="s">
        <v>72</v>
      </c>
      <c r="E397" s="6" t="s">
        <v>211</v>
      </c>
      <c r="F397" s="6" t="s">
        <v>18</v>
      </c>
      <c r="G397" s="6">
        <v>566</v>
      </c>
      <c r="H397" s="6">
        <v>37</v>
      </c>
      <c r="I397" s="6">
        <v>65</v>
      </c>
      <c r="J397" s="6">
        <v>65</v>
      </c>
      <c r="K397" s="6">
        <v>399</v>
      </c>
      <c r="L397" s="6">
        <v>297</v>
      </c>
      <c r="M397" s="6">
        <v>21</v>
      </c>
      <c r="N397" s="6">
        <v>36</v>
      </c>
      <c r="O397" s="6">
        <v>38</v>
      </c>
      <c r="P397" s="6">
        <v>202</v>
      </c>
      <c r="Q397" s="6">
        <v>269</v>
      </c>
      <c r="R397" s="6">
        <v>16</v>
      </c>
      <c r="S397" s="6">
        <v>29</v>
      </c>
      <c r="T397" s="6">
        <v>27</v>
      </c>
      <c r="U397" s="6">
        <v>197</v>
      </c>
      <c r="V397" s="6">
        <v>127</v>
      </c>
      <c r="W397" s="6" t="s">
        <v>3546</v>
      </c>
      <c r="X397" s="6" t="s">
        <v>4295</v>
      </c>
      <c r="Y397" s="6" t="s">
        <v>1820</v>
      </c>
      <c r="Z397" s="6" t="s">
        <v>3058</v>
      </c>
      <c r="AA397" s="6">
        <v>32.597223999999997</v>
      </c>
      <c r="AB397" s="6">
        <v>11</v>
      </c>
      <c r="AC397" s="6">
        <v>566</v>
      </c>
      <c r="AG397"/>
    </row>
    <row r="398" spans="1:33">
      <c r="A398" s="6">
        <v>1024</v>
      </c>
      <c r="B398" s="6">
        <v>80400140</v>
      </c>
      <c r="C398" s="6" t="s">
        <v>4296</v>
      </c>
      <c r="D398" s="6" t="s">
        <v>72</v>
      </c>
      <c r="E398" s="6" t="s">
        <v>211</v>
      </c>
      <c r="F398" s="6" t="s">
        <v>18</v>
      </c>
      <c r="G398" s="6">
        <v>317</v>
      </c>
      <c r="H398" s="6">
        <v>23</v>
      </c>
      <c r="I398" s="6">
        <v>36</v>
      </c>
      <c r="J398" s="6">
        <v>49</v>
      </c>
      <c r="K398" s="6">
        <v>209</v>
      </c>
      <c r="L398" s="6">
        <v>172</v>
      </c>
      <c r="M398" s="6">
        <v>14</v>
      </c>
      <c r="N398" s="6">
        <v>21</v>
      </c>
      <c r="O398" s="6">
        <v>27</v>
      </c>
      <c r="P398" s="6">
        <v>110</v>
      </c>
      <c r="Q398" s="6">
        <v>145</v>
      </c>
      <c r="R398" s="6">
        <v>9</v>
      </c>
      <c r="S398" s="6">
        <v>15</v>
      </c>
      <c r="T398" s="6">
        <v>22</v>
      </c>
      <c r="U398" s="6">
        <v>99</v>
      </c>
      <c r="V398" s="6">
        <v>75</v>
      </c>
      <c r="W398" s="6" t="s">
        <v>3546</v>
      </c>
      <c r="X398" s="6" t="s">
        <v>4297</v>
      </c>
      <c r="Y398" s="6" t="s">
        <v>1820</v>
      </c>
      <c r="Z398" s="6" t="s">
        <v>3058</v>
      </c>
      <c r="AA398" s="6">
        <v>21.488012000000001</v>
      </c>
      <c r="AB398" s="6">
        <v>11</v>
      </c>
      <c r="AC398" s="6">
        <v>317</v>
      </c>
      <c r="AG398"/>
    </row>
    <row r="399" spans="1:33">
      <c r="A399" s="6">
        <v>1025</v>
      </c>
      <c r="B399" s="6">
        <v>80400150</v>
      </c>
      <c r="C399" s="6" t="s">
        <v>4298</v>
      </c>
      <c r="D399" s="6" t="s">
        <v>72</v>
      </c>
      <c r="E399" s="6" t="s">
        <v>211</v>
      </c>
      <c r="F399" s="6" t="s">
        <v>18</v>
      </c>
      <c r="G399" s="6">
        <v>426</v>
      </c>
      <c r="H399" s="6">
        <v>50</v>
      </c>
      <c r="I399" s="6">
        <v>67</v>
      </c>
      <c r="J399" s="6">
        <v>53</v>
      </c>
      <c r="K399" s="6">
        <v>256</v>
      </c>
      <c r="L399" s="6">
        <v>227</v>
      </c>
      <c r="M399" s="6">
        <v>34</v>
      </c>
      <c r="N399" s="6">
        <v>28</v>
      </c>
      <c r="O399" s="6">
        <v>26</v>
      </c>
      <c r="P399" s="6">
        <v>139</v>
      </c>
      <c r="Q399" s="6">
        <v>199</v>
      </c>
      <c r="R399" s="6">
        <v>16</v>
      </c>
      <c r="S399" s="6">
        <v>39</v>
      </c>
      <c r="T399" s="6">
        <v>27</v>
      </c>
      <c r="U399" s="6">
        <v>117</v>
      </c>
      <c r="V399" s="6">
        <v>84</v>
      </c>
      <c r="W399" s="6" t="s">
        <v>3546</v>
      </c>
      <c r="X399" s="6" t="s">
        <v>4299</v>
      </c>
      <c r="Y399" s="6" t="s">
        <v>1820</v>
      </c>
      <c r="Z399" s="6" t="s">
        <v>3058</v>
      </c>
      <c r="AA399" s="6">
        <v>21.582616000000002</v>
      </c>
      <c r="AB399" s="6">
        <v>11</v>
      </c>
      <c r="AC399" s="6">
        <v>426</v>
      </c>
      <c r="AG399"/>
    </row>
    <row r="400" spans="1:33">
      <c r="A400" s="6">
        <v>1026</v>
      </c>
      <c r="B400" s="6">
        <v>80400160</v>
      </c>
      <c r="C400" s="6" t="s">
        <v>4300</v>
      </c>
      <c r="D400" s="6" t="s">
        <v>72</v>
      </c>
      <c r="E400" s="6" t="s">
        <v>211</v>
      </c>
      <c r="F400" s="6" t="s">
        <v>18</v>
      </c>
      <c r="G400" s="6">
        <v>412</v>
      </c>
      <c r="H400" s="6">
        <v>39</v>
      </c>
      <c r="I400" s="6">
        <v>51</v>
      </c>
      <c r="J400" s="6">
        <v>49</v>
      </c>
      <c r="K400" s="6">
        <v>273</v>
      </c>
      <c r="L400" s="6">
        <v>214</v>
      </c>
      <c r="M400" s="6">
        <v>21</v>
      </c>
      <c r="N400" s="6">
        <v>24</v>
      </c>
      <c r="O400" s="6">
        <v>23</v>
      </c>
      <c r="P400" s="6">
        <v>146</v>
      </c>
      <c r="Q400" s="6">
        <v>198</v>
      </c>
      <c r="R400" s="6">
        <v>18</v>
      </c>
      <c r="S400" s="6">
        <v>27</v>
      </c>
      <c r="T400" s="6">
        <v>26</v>
      </c>
      <c r="U400" s="6">
        <v>127</v>
      </c>
      <c r="V400" s="6">
        <v>91</v>
      </c>
      <c r="W400" s="6" t="s">
        <v>3546</v>
      </c>
      <c r="X400" s="6" t="s">
        <v>4301</v>
      </c>
      <c r="Y400" s="6" t="s">
        <v>1820</v>
      </c>
      <c r="Z400" s="6" t="s">
        <v>3058</v>
      </c>
      <c r="AA400" s="6">
        <v>30.725795000000002</v>
      </c>
      <c r="AB400" s="6">
        <v>11</v>
      </c>
      <c r="AC400" s="6">
        <v>412</v>
      </c>
      <c r="AG400"/>
    </row>
    <row r="401" spans="1:33">
      <c r="A401" s="6">
        <v>1027</v>
      </c>
      <c r="B401" s="6">
        <v>80400170</v>
      </c>
      <c r="C401" s="6" t="s">
        <v>4302</v>
      </c>
      <c r="D401" s="6" t="s">
        <v>72</v>
      </c>
      <c r="E401" s="6" t="s">
        <v>211</v>
      </c>
      <c r="F401" s="6" t="s">
        <v>18</v>
      </c>
      <c r="G401" s="6">
        <v>679</v>
      </c>
      <c r="H401" s="6">
        <v>61</v>
      </c>
      <c r="I401" s="6">
        <v>88</v>
      </c>
      <c r="J401" s="6">
        <v>139</v>
      </c>
      <c r="K401" s="6">
        <v>391</v>
      </c>
      <c r="L401" s="6">
        <v>344</v>
      </c>
      <c r="M401" s="6">
        <v>30</v>
      </c>
      <c r="N401" s="6">
        <v>47</v>
      </c>
      <c r="O401" s="6">
        <v>62</v>
      </c>
      <c r="P401" s="6">
        <v>205</v>
      </c>
      <c r="Q401" s="6">
        <v>335</v>
      </c>
      <c r="R401" s="6">
        <v>31</v>
      </c>
      <c r="S401" s="6">
        <v>41</v>
      </c>
      <c r="T401" s="6">
        <v>77</v>
      </c>
      <c r="U401" s="6">
        <v>186</v>
      </c>
      <c r="V401" s="6">
        <v>131</v>
      </c>
      <c r="W401" s="6" t="s">
        <v>3546</v>
      </c>
      <c r="X401" s="6" t="s">
        <v>4303</v>
      </c>
      <c r="Y401" s="6" t="s">
        <v>1820</v>
      </c>
      <c r="Z401" s="6" t="s">
        <v>3058</v>
      </c>
      <c r="AA401" s="6">
        <v>46.644497000000001</v>
      </c>
      <c r="AB401" s="6">
        <v>11</v>
      </c>
      <c r="AC401" s="6">
        <v>679</v>
      </c>
      <c r="AG401"/>
    </row>
    <row r="402" spans="1:33">
      <c r="A402" s="6">
        <v>1038</v>
      </c>
      <c r="B402" s="6">
        <v>80400310</v>
      </c>
      <c r="C402" s="6" t="s">
        <v>4304</v>
      </c>
      <c r="D402" s="6" t="s">
        <v>72</v>
      </c>
      <c r="E402" s="6" t="s">
        <v>211</v>
      </c>
      <c r="F402" s="6" t="s">
        <v>18</v>
      </c>
      <c r="G402" s="6">
        <v>506</v>
      </c>
      <c r="H402" s="6">
        <v>67</v>
      </c>
      <c r="I402" s="6">
        <v>69</v>
      </c>
      <c r="J402" s="6">
        <v>68</v>
      </c>
      <c r="K402" s="6">
        <v>302</v>
      </c>
      <c r="L402" s="6">
        <v>277</v>
      </c>
      <c r="M402" s="6">
        <v>43</v>
      </c>
      <c r="N402" s="6">
        <v>29</v>
      </c>
      <c r="O402" s="6">
        <v>34</v>
      </c>
      <c r="P402" s="6">
        <v>171</v>
      </c>
      <c r="Q402" s="6">
        <v>229</v>
      </c>
      <c r="R402" s="6">
        <v>24</v>
      </c>
      <c r="S402" s="6">
        <v>40</v>
      </c>
      <c r="T402" s="6">
        <v>34</v>
      </c>
      <c r="U402" s="6">
        <v>131</v>
      </c>
      <c r="V402" s="6">
        <v>99</v>
      </c>
      <c r="W402" s="6" t="s">
        <v>3546</v>
      </c>
      <c r="X402" s="6" t="s">
        <v>4305</v>
      </c>
      <c r="Y402" s="6" t="s">
        <v>2447</v>
      </c>
      <c r="Z402" s="6" t="s">
        <v>3058</v>
      </c>
      <c r="AA402" s="6">
        <v>54.57591</v>
      </c>
      <c r="AB402" s="6">
        <v>11</v>
      </c>
      <c r="AC402" s="6">
        <v>506</v>
      </c>
      <c r="AG402"/>
    </row>
    <row r="403" spans="1:33">
      <c r="A403" s="6">
        <v>1052</v>
      </c>
      <c r="B403" s="6">
        <v>80600060</v>
      </c>
      <c r="C403" s="6" t="s">
        <v>4306</v>
      </c>
      <c r="D403" s="6" t="s">
        <v>72</v>
      </c>
      <c r="E403" s="6" t="s">
        <v>213</v>
      </c>
      <c r="F403" s="6" t="s">
        <v>18</v>
      </c>
      <c r="G403" s="6">
        <v>285</v>
      </c>
      <c r="H403" s="6">
        <v>38</v>
      </c>
      <c r="I403" s="6">
        <v>39</v>
      </c>
      <c r="J403" s="6">
        <v>27</v>
      </c>
      <c r="K403" s="6">
        <v>181</v>
      </c>
      <c r="L403" s="6">
        <v>154</v>
      </c>
      <c r="M403" s="6">
        <v>18</v>
      </c>
      <c r="N403" s="6">
        <v>24</v>
      </c>
      <c r="O403" s="6">
        <v>14</v>
      </c>
      <c r="P403" s="6">
        <v>98</v>
      </c>
      <c r="Q403" s="6">
        <v>131</v>
      </c>
      <c r="R403" s="6">
        <v>20</v>
      </c>
      <c r="S403" s="6">
        <v>15</v>
      </c>
      <c r="T403" s="6">
        <v>13</v>
      </c>
      <c r="U403" s="6">
        <v>83</v>
      </c>
      <c r="V403" s="6">
        <v>70</v>
      </c>
      <c r="W403" s="6" t="s">
        <v>3546</v>
      </c>
      <c r="X403" s="6" t="s">
        <v>4307</v>
      </c>
      <c r="Y403" s="6" t="s">
        <v>3463</v>
      </c>
      <c r="Z403" s="6" t="s">
        <v>3058</v>
      </c>
      <c r="AA403" s="6">
        <v>8.5055700000000005</v>
      </c>
      <c r="AB403" s="6">
        <v>11</v>
      </c>
      <c r="AC403" s="6">
        <v>285</v>
      </c>
      <c r="AG403"/>
    </row>
    <row r="404" spans="1:33">
      <c r="A404" s="6">
        <v>1053</v>
      </c>
      <c r="B404" s="6">
        <v>80600080</v>
      </c>
      <c r="C404" s="6" t="s">
        <v>4308</v>
      </c>
      <c r="D404" s="6" t="s">
        <v>72</v>
      </c>
      <c r="E404" s="6" t="s">
        <v>213</v>
      </c>
      <c r="F404" s="6" t="s">
        <v>18</v>
      </c>
      <c r="G404" s="6">
        <v>329</v>
      </c>
      <c r="H404" s="6">
        <v>51</v>
      </c>
      <c r="I404" s="6">
        <v>68</v>
      </c>
      <c r="J404" s="6">
        <v>24</v>
      </c>
      <c r="K404" s="6">
        <v>186</v>
      </c>
      <c r="L404" s="6">
        <v>187</v>
      </c>
      <c r="M404" s="6">
        <v>31</v>
      </c>
      <c r="N404" s="6">
        <v>43</v>
      </c>
      <c r="O404" s="6">
        <v>11</v>
      </c>
      <c r="P404" s="6">
        <v>102</v>
      </c>
      <c r="Q404" s="6">
        <v>142</v>
      </c>
      <c r="R404" s="6">
        <v>20</v>
      </c>
      <c r="S404" s="6">
        <v>25</v>
      </c>
      <c r="T404" s="6">
        <v>13</v>
      </c>
      <c r="U404" s="6">
        <v>84</v>
      </c>
      <c r="V404" s="6">
        <v>59</v>
      </c>
      <c r="W404" s="6" t="s">
        <v>3546</v>
      </c>
      <c r="X404" s="6" t="s">
        <v>4309</v>
      </c>
      <c r="Y404" s="6" t="s">
        <v>3469</v>
      </c>
      <c r="Z404" s="6" t="s">
        <v>3058</v>
      </c>
      <c r="AA404" s="6">
        <v>4.3396610000000004</v>
      </c>
      <c r="AB404" s="6">
        <v>11</v>
      </c>
      <c r="AC404" s="6">
        <v>329</v>
      </c>
      <c r="AG404"/>
    </row>
    <row r="405" spans="1:33">
      <c r="A405" s="6">
        <v>1067</v>
      </c>
      <c r="B405" s="6">
        <v>80600090</v>
      </c>
      <c r="C405" s="6" t="s">
        <v>4310</v>
      </c>
      <c r="D405" s="6" t="s">
        <v>72</v>
      </c>
      <c r="E405" s="6" t="s">
        <v>213</v>
      </c>
      <c r="F405" s="6" t="s">
        <v>18</v>
      </c>
      <c r="G405" s="6">
        <v>400</v>
      </c>
      <c r="H405" s="6">
        <v>57</v>
      </c>
      <c r="I405" s="6">
        <v>68</v>
      </c>
      <c r="J405" s="6">
        <v>42</v>
      </c>
      <c r="K405" s="6">
        <v>233</v>
      </c>
      <c r="L405" s="6">
        <v>201</v>
      </c>
      <c r="M405" s="6">
        <v>22</v>
      </c>
      <c r="N405" s="6">
        <v>33</v>
      </c>
      <c r="O405" s="6">
        <v>26</v>
      </c>
      <c r="P405" s="6">
        <v>120</v>
      </c>
      <c r="Q405" s="6">
        <v>199</v>
      </c>
      <c r="R405" s="6">
        <v>35</v>
      </c>
      <c r="S405" s="6">
        <v>35</v>
      </c>
      <c r="T405" s="6">
        <v>16</v>
      </c>
      <c r="U405" s="6">
        <v>113</v>
      </c>
      <c r="V405" s="6">
        <v>78</v>
      </c>
      <c r="W405" s="6" t="s">
        <v>3546</v>
      </c>
      <c r="X405" s="6" t="s">
        <v>4311</v>
      </c>
      <c r="Y405" s="6" t="s">
        <v>3469</v>
      </c>
      <c r="Z405" s="6" t="s">
        <v>3058</v>
      </c>
      <c r="AA405" s="6">
        <v>3.139135</v>
      </c>
      <c r="AB405" s="6">
        <v>11</v>
      </c>
      <c r="AC405" s="6">
        <v>400</v>
      </c>
      <c r="AG405"/>
    </row>
    <row r="406" spans="1:33">
      <c r="A406" s="6">
        <v>1068</v>
      </c>
      <c r="B406" s="6">
        <v>80600000</v>
      </c>
      <c r="C406" s="6" t="s">
        <v>4312</v>
      </c>
      <c r="D406" s="6" t="s">
        <v>72</v>
      </c>
      <c r="E406" s="6" t="s">
        <v>213</v>
      </c>
      <c r="F406" s="6" t="s">
        <v>18</v>
      </c>
      <c r="G406" s="6">
        <v>423</v>
      </c>
      <c r="H406" s="6">
        <v>53</v>
      </c>
      <c r="I406" s="6">
        <v>103</v>
      </c>
      <c r="J406" s="6">
        <v>36</v>
      </c>
      <c r="K406" s="6">
        <v>231</v>
      </c>
      <c r="L406" s="6">
        <v>216</v>
      </c>
      <c r="M406" s="6">
        <v>24</v>
      </c>
      <c r="N406" s="6">
        <v>55</v>
      </c>
      <c r="O406" s="6">
        <v>23</v>
      </c>
      <c r="P406" s="6">
        <v>114</v>
      </c>
      <c r="Q406" s="6">
        <v>207</v>
      </c>
      <c r="R406" s="6">
        <v>29</v>
      </c>
      <c r="S406" s="6">
        <v>48</v>
      </c>
      <c r="T406" s="6">
        <v>13</v>
      </c>
      <c r="U406" s="6">
        <v>117</v>
      </c>
      <c r="V406" s="6">
        <v>96</v>
      </c>
      <c r="W406" s="6" t="s">
        <v>3546</v>
      </c>
      <c r="X406" s="6" t="s">
        <v>4313</v>
      </c>
      <c r="Y406" s="6" t="s">
        <v>365</v>
      </c>
      <c r="Z406" s="6" t="s">
        <v>3058</v>
      </c>
      <c r="AA406" s="6">
        <v>4.2923580000000001</v>
      </c>
      <c r="AB406" s="6">
        <v>11</v>
      </c>
      <c r="AC406" s="6">
        <v>423</v>
      </c>
      <c r="AG406"/>
    </row>
    <row r="407" spans="1:33">
      <c r="A407" s="6">
        <v>1069</v>
      </c>
      <c r="B407" s="6">
        <v>80600050</v>
      </c>
      <c r="C407" s="6" t="s">
        <v>4314</v>
      </c>
      <c r="D407" s="6" t="s">
        <v>72</v>
      </c>
      <c r="E407" s="6" t="s">
        <v>213</v>
      </c>
      <c r="F407" s="6" t="s">
        <v>18</v>
      </c>
      <c r="G407" s="6">
        <v>967</v>
      </c>
      <c r="H407" s="6">
        <v>116</v>
      </c>
      <c r="I407" s="6">
        <v>160</v>
      </c>
      <c r="J407" s="6">
        <v>139</v>
      </c>
      <c r="K407" s="6">
        <v>552</v>
      </c>
      <c r="L407" s="6">
        <v>483</v>
      </c>
      <c r="M407" s="6">
        <v>56</v>
      </c>
      <c r="N407" s="6">
        <v>76</v>
      </c>
      <c r="O407" s="6">
        <v>68</v>
      </c>
      <c r="P407" s="6">
        <v>283</v>
      </c>
      <c r="Q407" s="6">
        <v>484</v>
      </c>
      <c r="R407" s="6">
        <v>60</v>
      </c>
      <c r="S407" s="6">
        <v>84</v>
      </c>
      <c r="T407" s="6">
        <v>71</v>
      </c>
      <c r="U407" s="6">
        <v>269</v>
      </c>
      <c r="V407" s="6">
        <v>192</v>
      </c>
      <c r="W407" s="6" t="s">
        <v>3546</v>
      </c>
      <c r="X407" s="6" t="s">
        <v>4315</v>
      </c>
      <c r="Y407" s="6" t="s">
        <v>3463</v>
      </c>
      <c r="Z407" s="6" t="s">
        <v>3058</v>
      </c>
      <c r="AA407" s="6">
        <v>86.343571999999995</v>
      </c>
      <c r="AB407" s="6">
        <v>11</v>
      </c>
      <c r="AC407" s="6">
        <v>967</v>
      </c>
      <c r="AG407"/>
    </row>
    <row r="408" spans="1:33">
      <c r="A408" s="6">
        <v>1070</v>
      </c>
      <c r="B408" s="6">
        <v>80600070</v>
      </c>
      <c r="C408" s="6" t="s">
        <v>4316</v>
      </c>
      <c r="D408" s="6" t="s">
        <v>72</v>
      </c>
      <c r="E408" s="6" t="s">
        <v>213</v>
      </c>
      <c r="F408" s="6" t="s">
        <v>18</v>
      </c>
      <c r="G408" s="6">
        <v>1140</v>
      </c>
      <c r="H408" s="6">
        <v>164</v>
      </c>
      <c r="I408" s="6">
        <v>243</v>
      </c>
      <c r="J408" s="6">
        <v>122</v>
      </c>
      <c r="K408" s="6">
        <v>611</v>
      </c>
      <c r="L408" s="6">
        <v>604</v>
      </c>
      <c r="M408" s="6">
        <v>83</v>
      </c>
      <c r="N408" s="6">
        <v>139</v>
      </c>
      <c r="O408" s="6">
        <v>58</v>
      </c>
      <c r="P408" s="6">
        <v>324</v>
      </c>
      <c r="Q408" s="6">
        <v>536</v>
      </c>
      <c r="R408" s="6">
        <v>81</v>
      </c>
      <c r="S408" s="6">
        <v>104</v>
      </c>
      <c r="T408" s="6">
        <v>64</v>
      </c>
      <c r="U408" s="6">
        <v>287</v>
      </c>
      <c r="V408" s="6">
        <v>192</v>
      </c>
      <c r="W408" s="6" t="s">
        <v>3546</v>
      </c>
      <c r="X408" s="6" t="s">
        <v>4317</v>
      </c>
      <c r="Y408" s="6" t="s">
        <v>3469</v>
      </c>
      <c r="Z408" s="6" t="s">
        <v>3058</v>
      </c>
      <c r="AA408" s="6">
        <v>13.87776</v>
      </c>
      <c r="AB408" s="6">
        <v>11</v>
      </c>
      <c r="AC408" s="6">
        <v>1140</v>
      </c>
      <c r="AG408"/>
    </row>
    <row r="409" spans="1:33">
      <c r="A409" s="6">
        <v>1071</v>
      </c>
      <c r="B409" s="6">
        <v>80600010</v>
      </c>
      <c r="C409" s="6" t="s">
        <v>4318</v>
      </c>
      <c r="D409" s="6" t="s">
        <v>72</v>
      </c>
      <c r="E409" s="6" t="s">
        <v>213</v>
      </c>
      <c r="F409" s="6" t="s">
        <v>18</v>
      </c>
      <c r="G409" s="6">
        <v>650</v>
      </c>
      <c r="H409" s="6">
        <v>85</v>
      </c>
      <c r="I409" s="6">
        <v>132</v>
      </c>
      <c r="J409" s="6">
        <v>63</v>
      </c>
      <c r="K409" s="6">
        <v>370</v>
      </c>
      <c r="L409" s="6">
        <v>326</v>
      </c>
      <c r="M409" s="6">
        <v>44</v>
      </c>
      <c r="N409" s="6">
        <v>61</v>
      </c>
      <c r="O409" s="6">
        <v>29</v>
      </c>
      <c r="P409" s="6">
        <v>192</v>
      </c>
      <c r="Q409" s="6">
        <v>324</v>
      </c>
      <c r="R409" s="6">
        <v>41</v>
      </c>
      <c r="S409" s="6">
        <v>71</v>
      </c>
      <c r="T409" s="6">
        <v>34</v>
      </c>
      <c r="U409" s="6">
        <v>178</v>
      </c>
      <c r="V409" s="6">
        <v>126</v>
      </c>
      <c r="W409" s="6" t="s">
        <v>3546</v>
      </c>
      <c r="X409" s="6" t="s">
        <v>4319</v>
      </c>
      <c r="Y409" s="6" t="s">
        <v>3466</v>
      </c>
      <c r="Z409" s="6" t="s">
        <v>3058</v>
      </c>
      <c r="AA409" s="6">
        <v>5.8944349999999996</v>
      </c>
      <c r="AB409" s="6">
        <v>11</v>
      </c>
      <c r="AC409" s="6">
        <v>650</v>
      </c>
      <c r="AG409"/>
    </row>
    <row r="410" spans="1:33">
      <c r="A410" s="6">
        <v>1072</v>
      </c>
      <c r="B410" s="6">
        <v>80400030</v>
      </c>
      <c r="C410" s="6" t="s">
        <v>4320</v>
      </c>
      <c r="D410" s="6" t="s">
        <v>72</v>
      </c>
      <c r="E410" s="6" t="s">
        <v>211</v>
      </c>
      <c r="F410" s="6" t="s">
        <v>18</v>
      </c>
      <c r="G410" s="6">
        <v>687</v>
      </c>
      <c r="H410" s="6">
        <v>60</v>
      </c>
      <c r="I410" s="6">
        <v>92</v>
      </c>
      <c r="J410" s="6">
        <v>81</v>
      </c>
      <c r="K410" s="6">
        <v>454</v>
      </c>
      <c r="L410" s="6">
        <v>357</v>
      </c>
      <c r="M410" s="6">
        <v>31</v>
      </c>
      <c r="N410" s="6">
        <v>49</v>
      </c>
      <c r="O410" s="6">
        <v>42</v>
      </c>
      <c r="P410" s="6">
        <v>235</v>
      </c>
      <c r="Q410" s="6">
        <v>330</v>
      </c>
      <c r="R410" s="6">
        <v>29</v>
      </c>
      <c r="S410" s="6">
        <v>43</v>
      </c>
      <c r="T410" s="6">
        <v>39</v>
      </c>
      <c r="U410" s="6">
        <v>219</v>
      </c>
      <c r="V410" s="6">
        <v>140</v>
      </c>
      <c r="W410" s="6" t="s">
        <v>3546</v>
      </c>
      <c r="X410" s="6" t="s">
        <v>4321</v>
      </c>
      <c r="Y410" s="6" t="s">
        <v>2447</v>
      </c>
      <c r="Z410" s="6" t="s">
        <v>3058</v>
      </c>
      <c r="AA410" s="6">
        <v>143.37098900000001</v>
      </c>
      <c r="AB410" s="6">
        <v>11</v>
      </c>
      <c r="AC410" s="6">
        <v>687</v>
      </c>
      <c r="AG410"/>
    </row>
    <row r="411" spans="1:33">
      <c r="A411" s="6">
        <v>1073</v>
      </c>
      <c r="B411" s="6">
        <v>80400040</v>
      </c>
      <c r="C411" s="6" t="s">
        <v>4322</v>
      </c>
      <c r="D411" s="6" t="s">
        <v>72</v>
      </c>
      <c r="E411" s="6" t="s">
        <v>211</v>
      </c>
      <c r="F411" s="6" t="s">
        <v>18</v>
      </c>
      <c r="G411" s="6">
        <v>692</v>
      </c>
      <c r="H411" s="6">
        <v>58</v>
      </c>
      <c r="I411" s="6">
        <v>71</v>
      </c>
      <c r="J411" s="6">
        <v>113</v>
      </c>
      <c r="K411" s="6">
        <v>450</v>
      </c>
      <c r="L411" s="6">
        <v>382</v>
      </c>
      <c r="M411" s="6">
        <v>27</v>
      </c>
      <c r="N411" s="6">
        <v>30</v>
      </c>
      <c r="O411" s="6">
        <v>72</v>
      </c>
      <c r="P411" s="6">
        <v>253</v>
      </c>
      <c r="Q411" s="6">
        <v>310</v>
      </c>
      <c r="R411" s="6">
        <v>31</v>
      </c>
      <c r="S411" s="6">
        <v>41</v>
      </c>
      <c r="T411" s="6">
        <v>41</v>
      </c>
      <c r="U411" s="6">
        <v>197</v>
      </c>
      <c r="V411" s="6">
        <v>143</v>
      </c>
      <c r="W411" s="6" t="s">
        <v>3546</v>
      </c>
      <c r="X411" s="6" t="s">
        <v>4323</v>
      </c>
      <c r="Y411" s="6" t="s">
        <v>2447</v>
      </c>
      <c r="Z411" s="6" t="s">
        <v>3058</v>
      </c>
      <c r="AA411" s="6">
        <v>123.91655900000001</v>
      </c>
      <c r="AB411" s="6">
        <v>11</v>
      </c>
      <c r="AC411" s="6">
        <v>692</v>
      </c>
      <c r="AG411"/>
    </row>
    <row r="412" spans="1:33">
      <c r="A412" s="6">
        <v>1074</v>
      </c>
      <c r="B412" s="6">
        <v>80400050</v>
      </c>
      <c r="C412" s="6" t="s">
        <v>4324</v>
      </c>
      <c r="D412" s="6" t="s">
        <v>72</v>
      </c>
      <c r="E412" s="6" t="s">
        <v>211</v>
      </c>
      <c r="F412" s="6" t="s">
        <v>18</v>
      </c>
      <c r="G412" s="6">
        <v>479</v>
      </c>
      <c r="H412" s="6">
        <v>30</v>
      </c>
      <c r="I412" s="6">
        <v>68</v>
      </c>
      <c r="J412" s="6">
        <v>52</v>
      </c>
      <c r="K412" s="6">
        <v>329</v>
      </c>
      <c r="L412" s="6">
        <v>266</v>
      </c>
      <c r="M412" s="6">
        <v>16</v>
      </c>
      <c r="N412" s="6">
        <v>31</v>
      </c>
      <c r="O412" s="6">
        <v>34</v>
      </c>
      <c r="P412" s="6">
        <v>185</v>
      </c>
      <c r="Q412" s="6">
        <v>213</v>
      </c>
      <c r="R412" s="6">
        <v>14</v>
      </c>
      <c r="S412" s="6">
        <v>37</v>
      </c>
      <c r="T412" s="6">
        <v>18</v>
      </c>
      <c r="U412" s="6">
        <v>144</v>
      </c>
      <c r="V412" s="6">
        <v>103</v>
      </c>
      <c r="W412" s="6" t="s">
        <v>3546</v>
      </c>
      <c r="X412" s="6" t="s">
        <v>4325</v>
      </c>
      <c r="Y412" s="6" t="s">
        <v>2447</v>
      </c>
      <c r="Z412" s="6" t="s">
        <v>3058</v>
      </c>
      <c r="AA412" s="6">
        <v>102.442412</v>
      </c>
      <c r="AB412" s="6">
        <v>11</v>
      </c>
      <c r="AC412" s="6">
        <v>479</v>
      </c>
      <c r="AG412"/>
    </row>
    <row r="413" spans="1:33">
      <c r="A413" s="6">
        <v>1075</v>
      </c>
      <c r="B413" s="6">
        <v>80400090</v>
      </c>
      <c r="C413" s="6" t="s">
        <v>4326</v>
      </c>
      <c r="D413" s="6" t="s">
        <v>72</v>
      </c>
      <c r="E413" s="6" t="s">
        <v>211</v>
      </c>
      <c r="F413" s="6" t="s">
        <v>18</v>
      </c>
      <c r="G413" s="6">
        <v>497</v>
      </c>
      <c r="H413" s="6">
        <v>46</v>
      </c>
      <c r="I413" s="6">
        <v>64</v>
      </c>
      <c r="J413" s="6">
        <v>66</v>
      </c>
      <c r="K413" s="6">
        <v>321</v>
      </c>
      <c r="L413" s="6">
        <v>270</v>
      </c>
      <c r="M413" s="6">
        <v>21</v>
      </c>
      <c r="N413" s="6">
        <v>36</v>
      </c>
      <c r="O413" s="6">
        <v>42</v>
      </c>
      <c r="P413" s="6">
        <v>171</v>
      </c>
      <c r="Q413" s="6">
        <v>227</v>
      </c>
      <c r="R413" s="6">
        <v>25</v>
      </c>
      <c r="S413" s="6">
        <v>28</v>
      </c>
      <c r="T413" s="6">
        <v>24</v>
      </c>
      <c r="U413" s="6">
        <v>150</v>
      </c>
      <c r="V413" s="6">
        <v>107</v>
      </c>
      <c r="W413" s="6" t="s">
        <v>3546</v>
      </c>
      <c r="X413" s="6" t="s">
        <v>4327</v>
      </c>
      <c r="Y413" s="6" t="s">
        <v>2447</v>
      </c>
      <c r="Z413" s="6" t="s">
        <v>3058</v>
      </c>
      <c r="AA413" s="6">
        <v>67.154570000000007</v>
      </c>
      <c r="AB413" s="6">
        <v>11</v>
      </c>
      <c r="AC413" s="6">
        <v>497</v>
      </c>
      <c r="AG413"/>
    </row>
    <row r="414" spans="1:33">
      <c r="A414" s="6">
        <v>1076</v>
      </c>
      <c r="B414" s="6">
        <v>80400100</v>
      </c>
      <c r="C414" s="6" t="s">
        <v>4328</v>
      </c>
      <c r="D414" s="6" t="s">
        <v>72</v>
      </c>
      <c r="E414" s="6" t="s">
        <v>211</v>
      </c>
      <c r="F414" s="6" t="s">
        <v>18</v>
      </c>
      <c r="G414" s="6">
        <v>306</v>
      </c>
      <c r="H414" s="6">
        <v>27</v>
      </c>
      <c r="I414" s="6">
        <v>41</v>
      </c>
      <c r="J414" s="6">
        <v>32</v>
      </c>
      <c r="K414" s="6">
        <v>206</v>
      </c>
      <c r="L414" s="6">
        <v>166</v>
      </c>
      <c r="M414" s="6">
        <v>12</v>
      </c>
      <c r="N414" s="6">
        <v>24</v>
      </c>
      <c r="O414" s="6">
        <v>19</v>
      </c>
      <c r="P414" s="6">
        <v>111</v>
      </c>
      <c r="Q414" s="6">
        <v>140</v>
      </c>
      <c r="R414" s="6">
        <v>15</v>
      </c>
      <c r="S414" s="6">
        <v>17</v>
      </c>
      <c r="T414" s="6">
        <v>13</v>
      </c>
      <c r="U414" s="6">
        <v>95</v>
      </c>
      <c r="V414" s="6">
        <v>68</v>
      </c>
      <c r="W414" s="6" t="s">
        <v>3546</v>
      </c>
      <c r="X414" s="6" t="s">
        <v>4329</v>
      </c>
      <c r="Y414" s="6" t="s">
        <v>2447</v>
      </c>
      <c r="Z414" s="6" t="s">
        <v>3058</v>
      </c>
      <c r="AA414" s="6">
        <v>38.132022999999997</v>
      </c>
      <c r="AB414" s="6">
        <v>11</v>
      </c>
      <c r="AC414" s="6">
        <v>306</v>
      </c>
      <c r="AG414"/>
    </row>
    <row r="415" spans="1:33">
      <c r="A415" s="6">
        <v>1077</v>
      </c>
      <c r="B415" s="6">
        <v>80400070</v>
      </c>
      <c r="C415" s="6" t="s">
        <v>4330</v>
      </c>
      <c r="D415" s="6" t="s">
        <v>72</v>
      </c>
      <c r="E415" s="6" t="s">
        <v>211</v>
      </c>
      <c r="F415" s="6" t="s">
        <v>18</v>
      </c>
      <c r="G415" s="6">
        <v>385</v>
      </c>
      <c r="H415" s="6">
        <v>31</v>
      </c>
      <c r="I415" s="6">
        <v>41</v>
      </c>
      <c r="J415" s="6">
        <v>30</v>
      </c>
      <c r="K415" s="6">
        <v>283</v>
      </c>
      <c r="L415" s="6">
        <v>204</v>
      </c>
      <c r="M415" s="6">
        <v>19</v>
      </c>
      <c r="N415" s="6">
        <v>20</v>
      </c>
      <c r="O415" s="6">
        <v>18</v>
      </c>
      <c r="P415" s="6">
        <v>147</v>
      </c>
      <c r="Q415" s="6">
        <v>181</v>
      </c>
      <c r="R415" s="6">
        <v>12</v>
      </c>
      <c r="S415" s="6">
        <v>21</v>
      </c>
      <c r="T415" s="6">
        <v>12</v>
      </c>
      <c r="U415" s="6">
        <v>136</v>
      </c>
      <c r="V415" s="6">
        <v>86</v>
      </c>
      <c r="W415" s="6" t="s">
        <v>3546</v>
      </c>
      <c r="X415" s="6" t="s">
        <v>4331</v>
      </c>
      <c r="Y415" s="6" t="s">
        <v>2447</v>
      </c>
      <c r="Z415" s="6" t="s">
        <v>3058</v>
      </c>
      <c r="AA415" s="6">
        <v>84.983890000000002</v>
      </c>
      <c r="AB415" s="6">
        <v>11</v>
      </c>
      <c r="AC415" s="6">
        <v>385</v>
      </c>
      <c r="AG415"/>
    </row>
    <row r="416" spans="1:33">
      <c r="A416" s="6">
        <v>1078</v>
      </c>
      <c r="B416" s="6">
        <v>80400120</v>
      </c>
      <c r="C416" s="6" t="s">
        <v>4332</v>
      </c>
      <c r="D416" s="6" t="s">
        <v>72</v>
      </c>
      <c r="E416" s="6" t="s">
        <v>211</v>
      </c>
      <c r="F416" s="6" t="s">
        <v>18</v>
      </c>
      <c r="G416" s="6">
        <v>340</v>
      </c>
      <c r="H416" s="6">
        <v>39</v>
      </c>
      <c r="I416" s="6">
        <v>37</v>
      </c>
      <c r="J416" s="6">
        <v>48</v>
      </c>
      <c r="K416" s="6">
        <v>216</v>
      </c>
      <c r="L416" s="6">
        <v>173</v>
      </c>
      <c r="M416" s="6">
        <v>21</v>
      </c>
      <c r="N416" s="6">
        <v>18</v>
      </c>
      <c r="O416" s="6">
        <v>22</v>
      </c>
      <c r="P416" s="6">
        <v>112</v>
      </c>
      <c r="Q416" s="6">
        <v>167</v>
      </c>
      <c r="R416" s="6">
        <v>18</v>
      </c>
      <c r="S416" s="6">
        <v>19</v>
      </c>
      <c r="T416" s="6">
        <v>26</v>
      </c>
      <c r="U416" s="6">
        <v>104</v>
      </c>
      <c r="V416" s="6">
        <v>76</v>
      </c>
      <c r="W416" s="6" t="s">
        <v>3546</v>
      </c>
      <c r="X416" s="6" t="s">
        <v>4333</v>
      </c>
      <c r="Y416" s="6" t="s">
        <v>2447</v>
      </c>
      <c r="Z416" s="6" t="s">
        <v>3058</v>
      </c>
      <c r="AA416" s="6">
        <v>7.8277760000000001</v>
      </c>
      <c r="AB416" s="6">
        <v>11</v>
      </c>
      <c r="AC416" s="6">
        <v>340</v>
      </c>
      <c r="AG416"/>
    </row>
    <row r="417" spans="1:33">
      <c r="A417" s="6">
        <v>1079</v>
      </c>
      <c r="B417" s="6">
        <v>80400080</v>
      </c>
      <c r="C417" s="6" t="s">
        <v>4334</v>
      </c>
      <c r="D417" s="6" t="s">
        <v>72</v>
      </c>
      <c r="E417" s="6" t="s">
        <v>211</v>
      </c>
      <c r="F417" s="6" t="s">
        <v>18</v>
      </c>
      <c r="G417" s="6">
        <v>349</v>
      </c>
      <c r="H417" s="6">
        <v>16</v>
      </c>
      <c r="I417" s="6">
        <v>40</v>
      </c>
      <c r="J417" s="6">
        <v>49</v>
      </c>
      <c r="K417" s="6">
        <v>244</v>
      </c>
      <c r="L417" s="6">
        <v>199</v>
      </c>
      <c r="M417" s="6">
        <v>8</v>
      </c>
      <c r="N417" s="6">
        <v>19</v>
      </c>
      <c r="O417" s="6">
        <v>30</v>
      </c>
      <c r="P417" s="6">
        <v>142</v>
      </c>
      <c r="Q417" s="6">
        <v>150</v>
      </c>
      <c r="R417" s="6">
        <v>8</v>
      </c>
      <c r="S417" s="6">
        <v>21</v>
      </c>
      <c r="T417" s="6">
        <v>19</v>
      </c>
      <c r="U417" s="6">
        <v>102</v>
      </c>
      <c r="V417" s="6">
        <v>87</v>
      </c>
      <c r="W417" s="6" t="s">
        <v>3546</v>
      </c>
      <c r="X417" s="6" t="s">
        <v>4335</v>
      </c>
      <c r="Y417" s="6" t="s">
        <v>2447</v>
      </c>
      <c r="Z417" s="6" t="s">
        <v>3058</v>
      </c>
      <c r="AA417" s="6">
        <v>88.687197999999995</v>
      </c>
      <c r="AB417" s="6">
        <v>11</v>
      </c>
      <c r="AC417" s="6">
        <v>349</v>
      </c>
      <c r="AG417"/>
    </row>
    <row r="418" spans="1:33">
      <c r="A418" s="6">
        <v>1080</v>
      </c>
      <c r="B418" s="6">
        <v>80400110</v>
      </c>
      <c r="C418" s="6" t="s">
        <v>4336</v>
      </c>
      <c r="D418" s="6" t="s">
        <v>72</v>
      </c>
      <c r="E418" s="6" t="s">
        <v>211</v>
      </c>
      <c r="F418" s="6" t="s">
        <v>18</v>
      </c>
      <c r="G418" s="6">
        <v>530</v>
      </c>
      <c r="H418" s="6">
        <v>64</v>
      </c>
      <c r="I418" s="6">
        <v>78</v>
      </c>
      <c r="J418" s="6">
        <v>74</v>
      </c>
      <c r="K418" s="6">
        <v>314</v>
      </c>
      <c r="L418" s="6">
        <v>275</v>
      </c>
      <c r="M418" s="6">
        <v>33</v>
      </c>
      <c r="N418" s="6">
        <v>44</v>
      </c>
      <c r="O418" s="6">
        <v>31</v>
      </c>
      <c r="P418" s="6">
        <v>167</v>
      </c>
      <c r="Q418" s="6">
        <v>255</v>
      </c>
      <c r="R418" s="6">
        <v>31</v>
      </c>
      <c r="S418" s="6">
        <v>34</v>
      </c>
      <c r="T418" s="6">
        <v>43</v>
      </c>
      <c r="U418" s="6">
        <v>147</v>
      </c>
      <c r="V418" s="6">
        <v>107</v>
      </c>
      <c r="W418" s="6" t="s">
        <v>3546</v>
      </c>
      <c r="X418" s="6" t="s">
        <v>4337</v>
      </c>
      <c r="Y418" s="6" t="s">
        <v>2447</v>
      </c>
      <c r="Z418" s="6" t="s">
        <v>3058</v>
      </c>
      <c r="AA418" s="6">
        <v>14.438689</v>
      </c>
      <c r="AB418" s="6">
        <v>11</v>
      </c>
      <c r="AC418" s="6">
        <v>530</v>
      </c>
      <c r="AG418"/>
    </row>
    <row r="419" spans="1:33">
      <c r="A419" s="6">
        <v>1081</v>
      </c>
      <c r="B419" s="6">
        <v>80700010</v>
      </c>
      <c r="C419" s="6" t="s">
        <v>4338</v>
      </c>
      <c r="D419" s="6" t="s">
        <v>72</v>
      </c>
      <c r="E419" s="6" t="s">
        <v>214</v>
      </c>
      <c r="F419" s="6" t="s">
        <v>18</v>
      </c>
      <c r="G419" s="6">
        <v>1002</v>
      </c>
      <c r="H419" s="6">
        <v>143</v>
      </c>
      <c r="I419" s="6">
        <v>200</v>
      </c>
      <c r="J419" s="6">
        <v>95</v>
      </c>
      <c r="K419" s="6">
        <v>564</v>
      </c>
      <c r="L419" s="6">
        <v>494</v>
      </c>
      <c r="M419" s="6">
        <v>69</v>
      </c>
      <c r="N419" s="6">
        <v>95</v>
      </c>
      <c r="O419" s="6">
        <v>49</v>
      </c>
      <c r="P419" s="6">
        <v>281</v>
      </c>
      <c r="Q419" s="6">
        <v>508</v>
      </c>
      <c r="R419" s="6">
        <v>74</v>
      </c>
      <c r="S419" s="6">
        <v>105</v>
      </c>
      <c r="T419" s="6">
        <v>46</v>
      </c>
      <c r="U419" s="6">
        <v>283</v>
      </c>
      <c r="V419" s="6">
        <v>185</v>
      </c>
      <c r="W419" s="6" t="s">
        <v>3546</v>
      </c>
      <c r="X419" s="6" t="s">
        <v>4339</v>
      </c>
      <c r="Y419" s="6" t="s">
        <v>3472</v>
      </c>
      <c r="Z419" s="6" t="s">
        <v>3058</v>
      </c>
      <c r="AA419" s="6">
        <v>32.847236000000002</v>
      </c>
      <c r="AB419" s="6">
        <v>11</v>
      </c>
      <c r="AC419" s="6">
        <v>1002</v>
      </c>
      <c r="AG419"/>
    </row>
    <row r="420" spans="1:33">
      <c r="A420" s="6">
        <v>1083</v>
      </c>
      <c r="B420" s="6">
        <v>80500000</v>
      </c>
      <c r="C420" s="6" t="s">
        <v>4340</v>
      </c>
      <c r="D420" s="6" t="s">
        <v>72</v>
      </c>
      <c r="E420" s="6" t="s">
        <v>212</v>
      </c>
      <c r="F420" s="6" t="s">
        <v>18</v>
      </c>
      <c r="G420" s="6">
        <v>995</v>
      </c>
      <c r="H420" s="6">
        <v>92</v>
      </c>
      <c r="I420" s="6">
        <v>178</v>
      </c>
      <c r="J420" s="6">
        <v>134</v>
      </c>
      <c r="K420" s="6">
        <v>591</v>
      </c>
      <c r="L420" s="6">
        <v>499</v>
      </c>
      <c r="M420" s="6">
        <v>43</v>
      </c>
      <c r="N420" s="6">
        <v>98</v>
      </c>
      <c r="O420" s="6">
        <v>59</v>
      </c>
      <c r="P420" s="6">
        <v>299</v>
      </c>
      <c r="Q420" s="6">
        <v>496</v>
      </c>
      <c r="R420" s="6">
        <v>49</v>
      </c>
      <c r="S420" s="6">
        <v>80</v>
      </c>
      <c r="T420" s="6">
        <v>75</v>
      </c>
      <c r="U420" s="6">
        <v>292</v>
      </c>
      <c r="V420" s="6">
        <v>197</v>
      </c>
      <c r="W420" s="6" t="s">
        <v>3546</v>
      </c>
      <c r="X420" s="6" t="s">
        <v>4341</v>
      </c>
      <c r="Y420" s="6" t="s">
        <v>3491</v>
      </c>
      <c r="Z420" s="6" t="s">
        <v>3058</v>
      </c>
      <c r="AA420" s="6">
        <v>11.068213999999999</v>
      </c>
      <c r="AB420" s="6">
        <v>11</v>
      </c>
      <c r="AC420" s="6">
        <v>995</v>
      </c>
      <c r="AG420"/>
    </row>
    <row r="421" spans="1:33">
      <c r="A421" s="6">
        <v>1085</v>
      </c>
      <c r="B421" s="6">
        <v>80600030</v>
      </c>
      <c r="C421" s="6" t="s">
        <v>4342</v>
      </c>
      <c r="D421" s="6" t="s">
        <v>72</v>
      </c>
      <c r="E421" s="6" t="s">
        <v>213</v>
      </c>
      <c r="F421" s="6" t="s">
        <v>18</v>
      </c>
      <c r="G421" s="6">
        <v>264</v>
      </c>
      <c r="H421" s="6">
        <v>40</v>
      </c>
      <c r="I421" s="6">
        <v>70</v>
      </c>
      <c r="J421" s="6">
        <v>30</v>
      </c>
      <c r="K421" s="6">
        <v>124</v>
      </c>
      <c r="L421" s="6">
        <v>144</v>
      </c>
      <c r="M421" s="6">
        <v>26</v>
      </c>
      <c r="N421" s="6">
        <v>42</v>
      </c>
      <c r="O421" s="6">
        <v>13</v>
      </c>
      <c r="P421" s="6">
        <v>63</v>
      </c>
      <c r="Q421" s="6">
        <v>120</v>
      </c>
      <c r="R421" s="6">
        <v>14</v>
      </c>
      <c r="S421" s="6">
        <v>28</v>
      </c>
      <c r="T421" s="6">
        <v>17</v>
      </c>
      <c r="U421" s="6">
        <v>61</v>
      </c>
      <c r="V421" s="6">
        <v>47</v>
      </c>
      <c r="W421" s="6" t="s">
        <v>3546</v>
      </c>
      <c r="X421" s="6" t="s">
        <v>4343</v>
      </c>
      <c r="Y421" s="6" t="s">
        <v>3463</v>
      </c>
      <c r="Z421" s="6" t="s">
        <v>3058</v>
      </c>
      <c r="AA421" s="6">
        <v>3.441624</v>
      </c>
      <c r="AB421" s="6">
        <v>11</v>
      </c>
      <c r="AC421" s="6">
        <v>264</v>
      </c>
      <c r="AG421"/>
    </row>
    <row r="422" spans="1:33">
      <c r="A422" s="6">
        <v>1086</v>
      </c>
      <c r="B422" s="6">
        <v>80600040</v>
      </c>
      <c r="C422" s="6" t="s">
        <v>4344</v>
      </c>
      <c r="D422" s="6" t="s">
        <v>72</v>
      </c>
      <c r="E422" s="6" t="s">
        <v>213</v>
      </c>
      <c r="F422" s="6" t="s">
        <v>18</v>
      </c>
      <c r="G422" s="6">
        <v>423</v>
      </c>
      <c r="H422" s="6">
        <v>65</v>
      </c>
      <c r="I422" s="6">
        <v>75</v>
      </c>
      <c r="J422" s="6">
        <v>48</v>
      </c>
      <c r="K422" s="6">
        <v>235</v>
      </c>
      <c r="L422" s="6">
        <v>201</v>
      </c>
      <c r="M422" s="6">
        <v>27</v>
      </c>
      <c r="N422" s="6">
        <v>34</v>
      </c>
      <c r="O422" s="6">
        <v>27</v>
      </c>
      <c r="P422" s="6">
        <v>113</v>
      </c>
      <c r="Q422" s="6">
        <v>222</v>
      </c>
      <c r="R422" s="6">
        <v>38</v>
      </c>
      <c r="S422" s="6">
        <v>41</v>
      </c>
      <c r="T422" s="6">
        <v>21</v>
      </c>
      <c r="U422" s="6">
        <v>122</v>
      </c>
      <c r="V422" s="6">
        <v>89</v>
      </c>
      <c r="W422" s="6" t="s">
        <v>3546</v>
      </c>
      <c r="X422" s="6" t="s">
        <v>4345</v>
      </c>
      <c r="Y422" s="6" t="s">
        <v>3463</v>
      </c>
      <c r="Z422" s="6" t="s">
        <v>3058</v>
      </c>
      <c r="AA422" s="6">
        <v>3.928607</v>
      </c>
      <c r="AB422" s="6">
        <v>11</v>
      </c>
      <c r="AC422" s="6">
        <v>423</v>
      </c>
      <c r="AG422"/>
    </row>
    <row r="423" spans="1:33">
      <c r="A423" s="6">
        <v>1087</v>
      </c>
      <c r="B423" s="6">
        <v>80700020</v>
      </c>
      <c r="C423" s="6" t="s">
        <v>4346</v>
      </c>
      <c r="D423" s="6" t="s">
        <v>72</v>
      </c>
      <c r="E423" s="6" t="s">
        <v>214</v>
      </c>
      <c r="F423" s="6" t="s">
        <v>18</v>
      </c>
      <c r="G423" s="6">
        <v>195</v>
      </c>
      <c r="H423" s="6">
        <v>27</v>
      </c>
      <c r="I423" s="6">
        <v>27</v>
      </c>
      <c r="J423" s="6">
        <v>18</v>
      </c>
      <c r="K423" s="6">
        <v>123</v>
      </c>
      <c r="L423" s="6">
        <v>93</v>
      </c>
      <c r="M423" s="6">
        <v>9</v>
      </c>
      <c r="N423" s="6">
        <v>9</v>
      </c>
      <c r="O423" s="6">
        <v>7</v>
      </c>
      <c r="P423" s="6">
        <v>68</v>
      </c>
      <c r="Q423" s="6">
        <v>102</v>
      </c>
      <c r="R423" s="6">
        <v>18</v>
      </c>
      <c r="S423" s="6">
        <v>18</v>
      </c>
      <c r="T423" s="6">
        <v>11</v>
      </c>
      <c r="U423" s="6">
        <v>55</v>
      </c>
      <c r="V423" s="6">
        <v>45</v>
      </c>
      <c r="W423" s="6" t="s">
        <v>3546</v>
      </c>
      <c r="X423" s="6" t="s">
        <v>4347</v>
      </c>
      <c r="Y423" s="6" t="s">
        <v>214</v>
      </c>
      <c r="Z423" s="6" t="s">
        <v>3058</v>
      </c>
      <c r="AA423" s="6">
        <v>5.9617259999999996</v>
      </c>
      <c r="AB423" s="6">
        <v>11</v>
      </c>
      <c r="AC423" s="6">
        <v>195</v>
      </c>
      <c r="AG423"/>
    </row>
    <row r="424" spans="1:33">
      <c r="A424" s="6">
        <v>1088</v>
      </c>
      <c r="B424" s="6">
        <v>80400180</v>
      </c>
      <c r="C424" s="6" t="s">
        <v>4348</v>
      </c>
      <c r="D424" s="6" t="s">
        <v>72</v>
      </c>
      <c r="E424" s="6" t="s">
        <v>211</v>
      </c>
      <c r="F424" s="6" t="s">
        <v>18</v>
      </c>
      <c r="G424" s="6">
        <v>428</v>
      </c>
      <c r="H424" s="6">
        <v>47</v>
      </c>
      <c r="I424" s="6">
        <v>67</v>
      </c>
      <c r="J424" s="6">
        <v>67</v>
      </c>
      <c r="K424" s="6">
        <v>247</v>
      </c>
      <c r="L424" s="6">
        <v>223</v>
      </c>
      <c r="M424" s="6">
        <v>22</v>
      </c>
      <c r="N424" s="6">
        <v>37</v>
      </c>
      <c r="O424" s="6">
        <v>38</v>
      </c>
      <c r="P424" s="6">
        <v>126</v>
      </c>
      <c r="Q424" s="6">
        <v>205</v>
      </c>
      <c r="R424" s="6">
        <v>25</v>
      </c>
      <c r="S424" s="6">
        <v>30</v>
      </c>
      <c r="T424" s="6">
        <v>29</v>
      </c>
      <c r="U424" s="6">
        <v>121</v>
      </c>
      <c r="V424" s="6">
        <v>79</v>
      </c>
      <c r="W424" s="6" t="s">
        <v>3546</v>
      </c>
      <c r="X424" s="6" t="s">
        <v>4349</v>
      </c>
      <c r="Y424" s="6" t="s">
        <v>1820</v>
      </c>
      <c r="Z424" s="6" t="s">
        <v>3058</v>
      </c>
      <c r="AA424" s="6">
        <v>5.287833</v>
      </c>
      <c r="AB424" s="6">
        <v>11</v>
      </c>
      <c r="AC424" s="6">
        <v>428</v>
      </c>
      <c r="AG424"/>
    </row>
    <row r="425" spans="1:33">
      <c r="A425" s="6">
        <v>1090</v>
      </c>
      <c r="B425" s="6">
        <v>10400000</v>
      </c>
      <c r="C425" s="6" t="s">
        <v>4350</v>
      </c>
      <c r="D425" s="6" t="s">
        <v>71</v>
      </c>
      <c r="E425" s="6" t="s">
        <v>203</v>
      </c>
      <c r="F425" s="6" t="s">
        <v>18</v>
      </c>
      <c r="G425" s="6">
        <v>829</v>
      </c>
      <c r="H425" s="6">
        <v>87</v>
      </c>
      <c r="I425" s="6">
        <v>150</v>
      </c>
      <c r="J425" s="6">
        <v>139</v>
      </c>
      <c r="K425" s="6">
        <v>453</v>
      </c>
      <c r="L425" s="6">
        <v>438</v>
      </c>
      <c r="M425" s="6">
        <v>48</v>
      </c>
      <c r="N425" s="6">
        <v>77</v>
      </c>
      <c r="O425" s="6">
        <v>83</v>
      </c>
      <c r="P425" s="6">
        <v>230</v>
      </c>
      <c r="Q425" s="6">
        <v>391</v>
      </c>
      <c r="R425" s="6">
        <v>39</v>
      </c>
      <c r="S425" s="6">
        <v>73</v>
      </c>
      <c r="T425" s="6">
        <v>56</v>
      </c>
      <c r="U425" s="6">
        <v>223</v>
      </c>
      <c r="V425" s="6">
        <v>169</v>
      </c>
      <c r="W425" s="6" t="s">
        <v>3546</v>
      </c>
      <c r="X425" s="6" t="s">
        <v>4351</v>
      </c>
      <c r="Y425" s="6" t="s">
        <v>203</v>
      </c>
      <c r="Z425" s="6" t="s">
        <v>3058</v>
      </c>
      <c r="AA425" s="6">
        <v>12.595903</v>
      </c>
      <c r="AB425" s="6">
        <v>12</v>
      </c>
      <c r="AC425" s="6">
        <v>829</v>
      </c>
      <c r="AG425"/>
    </row>
    <row r="426" spans="1:33">
      <c r="A426" s="6">
        <v>1091</v>
      </c>
      <c r="B426" s="6">
        <v>10400020</v>
      </c>
      <c r="C426" s="6" t="s">
        <v>4352</v>
      </c>
      <c r="D426" s="6" t="s">
        <v>71</v>
      </c>
      <c r="E426" s="6" t="s">
        <v>203</v>
      </c>
      <c r="F426" s="6" t="s">
        <v>18</v>
      </c>
      <c r="G426" s="6">
        <v>477</v>
      </c>
      <c r="H426" s="6">
        <v>52</v>
      </c>
      <c r="I426" s="6">
        <v>137</v>
      </c>
      <c r="J426" s="6">
        <v>36</v>
      </c>
      <c r="K426" s="6">
        <v>252</v>
      </c>
      <c r="L426" s="6">
        <v>259</v>
      </c>
      <c r="M426" s="6">
        <v>28</v>
      </c>
      <c r="N426" s="6">
        <v>77</v>
      </c>
      <c r="O426" s="6">
        <v>20</v>
      </c>
      <c r="P426" s="6">
        <v>134</v>
      </c>
      <c r="Q426" s="6">
        <v>218</v>
      </c>
      <c r="R426" s="6">
        <v>24</v>
      </c>
      <c r="S426" s="6">
        <v>60</v>
      </c>
      <c r="T426" s="6">
        <v>16</v>
      </c>
      <c r="U426" s="6">
        <v>118</v>
      </c>
      <c r="V426" s="6">
        <v>102</v>
      </c>
      <c r="W426" s="6" t="s">
        <v>3546</v>
      </c>
      <c r="X426" s="6" t="s">
        <v>4353</v>
      </c>
      <c r="Y426" s="6" t="s">
        <v>2660</v>
      </c>
      <c r="Z426" s="6" t="s">
        <v>3058</v>
      </c>
      <c r="AA426" s="6">
        <v>27.690559</v>
      </c>
      <c r="AB426" s="6">
        <v>12</v>
      </c>
      <c r="AC426" s="6">
        <v>477</v>
      </c>
      <c r="AG426"/>
    </row>
    <row r="427" spans="1:33">
      <c r="A427" s="6">
        <v>1092</v>
      </c>
      <c r="B427" s="6">
        <v>10400030</v>
      </c>
      <c r="C427" s="6" t="s">
        <v>4354</v>
      </c>
      <c r="D427" s="6" t="s">
        <v>71</v>
      </c>
      <c r="E427" s="6" t="s">
        <v>203</v>
      </c>
      <c r="F427" s="6" t="s">
        <v>18</v>
      </c>
      <c r="G427" s="6">
        <v>292</v>
      </c>
      <c r="H427" s="6">
        <v>37</v>
      </c>
      <c r="I427" s="6">
        <v>58</v>
      </c>
      <c r="J427" s="6">
        <v>21</v>
      </c>
      <c r="K427" s="6">
        <v>176</v>
      </c>
      <c r="L427" s="6">
        <v>159</v>
      </c>
      <c r="M427" s="6">
        <v>17</v>
      </c>
      <c r="N427" s="6">
        <v>31</v>
      </c>
      <c r="O427" s="6">
        <v>14</v>
      </c>
      <c r="P427" s="6">
        <v>97</v>
      </c>
      <c r="Q427" s="6">
        <v>133</v>
      </c>
      <c r="R427" s="6">
        <v>20</v>
      </c>
      <c r="S427" s="6">
        <v>27</v>
      </c>
      <c r="T427" s="6">
        <v>7</v>
      </c>
      <c r="U427" s="6">
        <v>79</v>
      </c>
      <c r="V427" s="6">
        <v>59</v>
      </c>
      <c r="W427" s="6" t="s">
        <v>3546</v>
      </c>
      <c r="X427" s="6" t="s">
        <v>4355</v>
      </c>
      <c r="Y427" s="6" t="s">
        <v>203</v>
      </c>
      <c r="Z427" s="6" t="s">
        <v>3058</v>
      </c>
      <c r="AA427" s="6">
        <v>6.5733560000000004</v>
      </c>
      <c r="AB427" s="6">
        <v>12</v>
      </c>
      <c r="AC427" s="6">
        <v>292</v>
      </c>
      <c r="AG427"/>
    </row>
    <row r="428" spans="1:33">
      <c r="A428" s="6">
        <v>1093</v>
      </c>
      <c r="B428" s="6">
        <v>10400040</v>
      </c>
      <c r="C428" s="6" t="s">
        <v>4356</v>
      </c>
      <c r="D428" s="6" t="s">
        <v>71</v>
      </c>
      <c r="E428" s="6" t="s">
        <v>203</v>
      </c>
      <c r="F428" s="6" t="s">
        <v>18</v>
      </c>
      <c r="G428" s="6">
        <v>551</v>
      </c>
      <c r="H428" s="6">
        <v>55</v>
      </c>
      <c r="I428" s="6">
        <v>93</v>
      </c>
      <c r="J428" s="6">
        <v>56</v>
      </c>
      <c r="K428" s="6">
        <v>347</v>
      </c>
      <c r="L428" s="6">
        <v>287</v>
      </c>
      <c r="M428" s="6">
        <v>30</v>
      </c>
      <c r="N428" s="6">
        <v>53</v>
      </c>
      <c r="O428" s="6">
        <v>26</v>
      </c>
      <c r="P428" s="6">
        <v>178</v>
      </c>
      <c r="Q428" s="6">
        <v>264</v>
      </c>
      <c r="R428" s="6">
        <v>25</v>
      </c>
      <c r="S428" s="6">
        <v>40</v>
      </c>
      <c r="T428" s="6">
        <v>30</v>
      </c>
      <c r="U428" s="6">
        <v>169</v>
      </c>
      <c r="V428" s="6">
        <v>111</v>
      </c>
      <c r="W428" s="6" t="s">
        <v>3546</v>
      </c>
      <c r="X428" s="6" t="s">
        <v>4357</v>
      </c>
      <c r="Y428" s="6" t="s">
        <v>203</v>
      </c>
      <c r="Z428" s="6" t="s">
        <v>3058</v>
      </c>
      <c r="AA428" s="6">
        <v>42.662154000000001</v>
      </c>
      <c r="AB428" s="6">
        <v>12</v>
      </c>
      <c r="AC428" s="6">
        <v>551</v>
      </c>
      <c r="AG428"/>
    </row>
    <row r="429" spans="1:33">
      <c r="A429" s="6">
        <v>1101</v>
      </c>
      <c r="B429" s="6">
        <v>10511001</v>
      </c>
      <c r="C429" s="6" t="s">
        <v>4358</v>
      </c>
      <c r="D429" s="6" t="s">
        <v>71</v>
      </c>
      <c r="E429" s="6" t="s">
        <v>204</v>
      </c>
      <c r="F429" s="6" t="s">
        <v>202</v>
      </c>
      <c r="G429" s="6">
        <v>493</v>
      </c>
      <c r="H429" s="6">
        <v>49</v>
      </c>
      <c r="I429" s="6">
        <v>60</v>
      </c>
      <c r="J429" s="6">
        <v>61</v>
      </c>
      <c r="K429" s="6">
        <v>323</v>
      </c>
      <c r="L429" s="6">
        <v>249</v>
      </c>
      <c r="M429" s="6">
        <v>22</v>
      </c>
      <c r="N429" s="6">
        <v>34</v>
      </c>
      <c r="O429" s="6">
        <v>39</v>
      </c>
      <c r="P429" s="6">
        <v>154</v>
      </c>
      <c r="Q429" s="6">
        <v>244</v>
      </c>
      <c r="R429" s="6">
        <v>27</v>
      </c>
      <c r="S429" s="6">
        <v>26</v>
      </c>
      <c r="T429" s="6">
        <v>22</v>
      </c>
      <c r="U429" s="6">
        <v>169</v>
      </c>
      <c r="V429" s="6">
        <v>116</v>
      </c>
      <c r="W429" s="6" t="s">
        <v>3598</v>
      </c>
      <c r="X429" s="6" t="s">
        <v>4359</v>
      </c>
      <c r="Y429" s="6" t="s">
        <v>204</v>
      </c>
      <c r="Z429" s="6" t="s">
        <v>3058</v>
      </c>
      <c r="AA429" s="6">
        <v>1699.8706119999999</v>
      </c>
      <c r="AB429" s="6">
        <v>11</v>
      </c>
      <c r="AC429" s="6">
        <v>493</v>
      </c>
      <c r="AG429"/>
    </row>
    <row r="430" spans="1:33">
      <c r="A430" s="6">
        <v>1102</v>
      </c>
      <c r="B430" s="6">
        <v>10517019</v>
      </c>
      <c r="C430" s="6" t="s">
        <v>4360</v>
      </c>
      <c r="D430" s="6" t="s">
        <v>71</v>
      </c>
      <c r="E430" s="6" t="s">
        <v>204</v>
      </c>
      <c r="F430" s="6" t="s">
        <v>18</v>
      </c>
      <c r="G430" s="6">
        <v>751</v>
      </c>
      <c r="H430" s="6">
        <v>73</v>
      </c>
      <c r="I430" s="6">
        <v>99</v>
      </c>
      <c r="J430" s="6">
        <v>91</v>
      </c>
      <c r="K430" s="6">
        <v>488</v>
      </c>
      <c r="L430" s="6">
        <v>359</v>
      </c>
      <c r="M430" s="6">
        <v>40</v>
      </c>
      <c r="N430" s="6">
        <v>51</v>
      </c>
      <c r="O430" s="6">
        <v>35</v>
      </c>
      <c r="P430" s="6">
        <v>233</v>
      </c>
      <c r="Q430" s="6">
        <v>392</v>
      </c>
      <c r="R430" s="6">
        <v>33</v>
      </c>
      <c r="S430" s="6">
        <v>48</v>
      </c>
      <c r="T430" s="6">
        <v>56</v>
      </c>
      <c r="U430" s="6">
        <v>255</v>
      </c>
      <c r="V430" s="6">
        <v>166</v>
      </c>
      <c r="W430" s="6" t="s">
        <v>3559</v>
      </c>
      <c r="X430" s="6" t="s">
        <v>4361</v>
      </c>
      <c r="Y430" s="6" t="s">
        <v>204</v>
      </c>
      <c r="Z430" s="6" t="s">
        <v>3058</v>
      </c>
      <c r="AA430" s="6">
        <v>444.66681699999998</v>
      </c>
      <c r="AB430" s="6">
        <v>11</v>
      </c>
      <c r="AC430" s="6">
        <v>751</v>
      </c>
      <c r="AG430"/>
    </row>
    <row r="431" spans="1:33">
      <c r="A431" s="6">
        <v>1103</v>
      </c>
      <c r="B431" s="6">
        <v>10517037</v>
      </c>
      <c r="C431" s="6" t="s">
        <v>4362</v>
      </c>
      <c r="D431" s="6" t="s">
        <v>71</v>
      </c>
      <c r="E431" s="6" t="s">
        <v>204</v>
      </c>
      <c r="F431" s="6" t="s">
        <v>18</v>
      </c>
      <c r="G431" s="6">
        <v>1228</v>
      </c>
      <c r="H431" s="6">
        <v>122</v>
      </c>
      <c r="I431" s="6">
        <v>207</v>
      </c>
      <c r="J431" s="6">
        <v>151</v>
      </c>
      <c r="K431" s="6">
        <v>748</v>
      </c>
      <c r="L431" s="6">
        <v>602</v>
      </c>
      <c r="M431" s="6">
        <v>62</v>
      </c>
      <c r="N431" s="6">
        <v>98</v>
      </c>
      <c r="O431" s="6">
        <v>86</v>
      </c>
      <c r="P431" s="6">
        <v>356</v>
      </c>
      <c r="Q431" s="6">
        <v>626</v>
      </c>
      <c r="R431" s="6">
        <v>60</v>
      </c>
      <c r="S431" s="6">
        <v>109</v>
      </c>
      <c r="T431" s="6">
        <v>65</v>
      </c>
      <c r="U431" s="6">
        <v>392</v>
      </c>
      <c r="V431" s="6">
        <v>224</v>
      </c>
      <c r="W431" s="6" t="s">
        <v>3559</v>
      </c>
      <c r="X431" s="6" t="s">
        <v>4363</v>
      </c>
      <c r="Y431" s="6" t="s">
        <v>204</v>
      </c>
      <c r="Z431" s="6" t="s">
        <v>3058</v>
      </c>
      <c r="AA431" s="6">
        <v>5014.082778</v>
      </c>
      <c r="AB431" s="6">
        <v>11</v>
      </c>
      <c r="AC431" s="6">
        <v>1228</v>
      </c>
      <c r="AG431"/>
    </row>
    <row r="432" spans="1:33">
      <c r="A432" s="6">
        <v>1104</v>
      </c>
      <c r="B432" s="6">
        <v>10517056</v>
      </c>
      <c r="C432" s="6" t="s">
        <v>4364</v>
      </c>
      <c r="D432" s="6" t="s">
        <v>71</v>
      </c>
      <c r="E432" s="6" t="s">
        <v>204</v>
      </c>
      <c r="F432" s="6" t="s">
        <v>18</v>
      </c>
      <c r="G432" s="6">
        <v>636</v>
      </c>
      <c r="H432" s="6">
        <v>49</v>
      </c>
      <c r="I432" s="6">
        <v>84</v>
      </c>
      <c r="J432" s="6">
        <v>105</v>
      </c>
      <c r="K432" s="6">
        <v>398</v>
      </c>
      <c r="L432" s="6">
        <v>337</v>
      </c>
      <c r="M432" s="6">
        <v>28</v>
      </c>
      <c r="N432" s="6">
        <v>43</v>
      </c>
      <c r="O432" s="6">
        <v>61</v>
      </c>
      <c r="P432" s="6">
        <v>205</v>
      </c>
      <c r="Q432" s="6">
        <v>299</v>
      </c>
      <c r="R432" s="6">
        <v>21</v>
      </c>
      <c r="S432" s="6">
        <v>41</v>
      </c>
      <c r="T432" s="6">
        <v>44</v>
      </c>
      <c r="U432" s="6">
        <v>193</v>
      </c>
      <c r="V432" s="6">
        <v>129</v>
      </c>
      <c r="W432" s="6" t="s">
        <v>3559</v>
      </c>
      <c r="X432" s="6" t="s">
        <v>4365</v>
      </c>
      <c r="Y432" s="6" t="s">
        <v>204</v>
      </c>
      <c r="Z432" s="6" t="s">
        <v>3058</v>
      </c>
      <c r="AA432" s="6">
        <v>5614.0428959999999</v>
      </c>
      <c r="AB432" s="6">
        <v>11</v>
      </c>
      <c r="AC432" s="6">
        <v>636</v>
      </c>
      <c r="AG432"/>
    </row>
    <row r="433" spans="1:33">
      <c r="A433" s="6">
        <v>1105</v>
      </c>
      <c r="B433" s="6">
        <v>10500020</v>
      </c>
      <c r="C433" s="6" t="s">
        <v>4247</v>
      </c>
      <c r="D433" s="6" t="s">
        <v>71</v>
      </c>
      <c r="E433" s="6" t="s">
        <v>204</v>
      </c>
      <c r="F433" s="6" t="s">
        <v>18</v>
      </c>
      <c r="G433" s="6">
        <v>490</v>
      </c>
      <c r="H433" s="6">
        <v>49</v>
      </c>
      <c r="I433" s="6">
        <v>59</v>
      </c>
      <c r="J433" s="6">
        <v>61</v>
      </c>
      <c r="K433" s="6">
        <v>321</v>
      </c>
      <c r="L433" s="6">
        <v>246</v>
      </c>
      <c r="M433" s="6">
        <v>22</v>
      </c>
      <c r="N433" s="6">
        <v>28</v>
      </c>
      <c r="O433" s="6">
        <v>28</v>
      </c>
      <c r="P433" s="6">
        <v>168</v>
      </c>
      <c r="Q433" s="6">
        <v>244</v>
      </c>
      <c r="R433" s="6">
        <v>27</v>
      </c>
      <c r="S433" s="6">
        <v>31</v>
      </c>
      <c r="T433" s="6">
        <v>33</v>
      </c>
      <c r="U433" s="6">
        <v>153</v>
      </c>
      <c r="V433" s="6">
        <v>112</v>
      </c>
      <c r="W433" s="6" t="s">
        <v>3546</v>
      </c>
      <c r="X433" s="6" t="s">
        <v>4366</v>
      </c>
      <c r="Y433" s="6" t="s">
        <v>204</v>
      </c>
      <c r="Z433" s="6" t="s">
        <v>3058</v>
      </c>
      <c r="AA433" s="6">
        <v>222.974706</v>
      </c>
      <c r="AB433" s="6">
        <v>11</v>
      </c>
      <c r="AC433" s="6">
        <v>490</v>
      </c>
      <c r="AG433"/>
    </row>
    <row r="434" spans="1:33">
      <c r="A434" s="6">
        <v>1106</v>
      </c>
      <c r="B434" s="6">
        <v>10500060</v>
      </c>
      <c r="C434" s="6" t="s">
        <v>3617</v>
      </c>
      <c r="D434" s="6" t="s">
        <v>71</v>
      </c>
      <c r="E434" s="6" t="s">
        <v>204</v>
      </c>
      <c r="F434" s="6" t="s">
        <v>18</v>
      </c>
      <c r="G434" s="6">
        <v>522</v>
      </c>
      <c r="H434" s="6">
        <v>42</v>
      </c>
      <c r="I434" s="6">
        <v>56</v>
      </c>
      <c r="J434" s="6">
        <v>56</v>
      </c>
      <c r="K434" s="6">
        <v>368</v>
      </c>
      <c r="L434" s="6">
        <v>278</v>
      </c>
      <c r="M434" s="6">
        <v>25</v>
      </c>
      <c r="N434" s="6">
        <v>37</v>
      </c>
      <c r="O434" s="6">
        <v>28</v>
      </c>
      <c r="P434" s="6">
        <v>188</v>
      </c>
      <c r="Q434" s="6">
        <v>244</v>
      </c>
      <c r="R434" s="6">
        <v>17</v>
      </c>
      <c r="S434" s="6">
        <v>19</v>
      </c>
      <c r="T434" s="6">
        <v>28</v>
      </c>
      <c r="U434" s="6">
        <v>180</v>
      </c>
      <c r="V434" s="6">
        <v>128</v>
      </c>
      <c r="W434" s="6" t="s">
        <v>3546</v>
      </c>
      <c r="X434" s="6" t="s">
        <v>4367</v>
      </c>
      <c r="Y434" s="6" t="s">
        <v>204</v>
      </c>
      <c r="Z434" s="6" t="s">
        <v>3058</v>
      </c>
      <c r="AA434" s="6">
        <v>23.237542000000001</v>
      </c>
      <c r="AB434" s="6">
        <v>11</v>
      </c>
      <c r="AC434" s="6">
        <v>522</v>
      </c>
      <c r="AG434"/>
    </row>
    <row r="435" spans="1:33">
      <c r="A435" s="6">
        <v>1107</v>
      </c>
      <c r="B435" s="6">
        <v>10517049</v>
      </c>
      <c r="C435" s="6" t="s">
        <v>4368</v>
      </c>
      <c r="D435" s="6" t="s">
        <v>71</v>
      </c>
      <c r="E435" s="6" t="s">
        <v>204</v>
      </c>
      <c r="F435" s="6" t="s">
        <v>18</v>
      </c>
      <c r="G435" s="6">
        <v>825</v>
      </c>
      <c r="H435" s="6">
        <v>79</v>
      </c>
      <c r="I435" s="6">
        <v>97</v>
      </c>
      <c r="J435" s="6">
        <v>120</v>
      </c>
      <c r="K435" s="6">
        <v>529</v>
      </c>
      <c r="L435" s="6">
        <v>418</v>
      </c>
      <c r="M435" s="6">
        <v>47</v>
      </c>
      <c r="N435" s="6">
        <v>52</v>
      </c>
      <c r="O435" s="6">
        <v>64</v>
      </c>
      <c r="P435" s="6">
        <v>255</v>
      </c>
      <c r="Q435" s="6">
        <v>407</v>
      </c>
      <c r="R435" s="6">
        <v>32</v>
      </c>
      <c r="S435" s="6">
        <v>45</v>
      </c>
      <c r="T435" s="6">
        <v>56</v>
      </c>
      <c r="U435" s="6">
        <v>274</v>
      </c>
      <c r="V435" s="6">
        <v>186</v>
      </c>
      <c r="W435" s="6" t="s">
        <v>3559</v>
      </c>
      <c r="X435" s="6" t="s">
        <v>4369</v>
      </c>
      <c r="Y435" s="6" t="s">
        <v>204</v>
      </c>
      <c r="Z435" s="6" t="s">
        <v>3058</v>
      </c>
      <c r="AA435" s="6">
        <v>1083.3521499999999</v>
      </c>
      <c r="AB435" s="6">
        <v>11</v>
      </c>
      <c r="AC435" s="6">
        <v>825</v>
      </c>
      <c r="AG435"/>
    </row>
    <row r="436" spans="1:33">
      <c r="A436" s="6">
        <v>1108</v>
      </c>
      <c r="B436" s="6">
        <v>10517066</v>
      </c>
      <c r="C436" s="6" t="s">
        <v>3623</v>
      </c>
      <c r="D436" s="6" t="s">
        <v>71</v>
      </c>
      <c r="E436" s="6" t="s">
        <v>204</v>
      </c>
      <c r="F436" s="6" t="s">
        <v>18</v>
      </c>
      <c r="G436" s="6">
        <v>570</v>
      </c>
      <c r="H436" s="6">
        <v>61</v>
      </c>
      <c r="I436" s="6">
        <v>84</v>
      </c>
      <c r="J436" s="6">
        <v>79</v>
      </c>
      <c r="K436" s="6">
        <v>346</v>
      </c>
      <c r="L436" s="6">
        <v>293</v>
      </c>
      <c r="M436" s="6">
        <v>37</v>
      </c>
      <c r="N436" s="6">
        <v>43</v>
      </c>
      <c r="O436" s="6">
        <v>37</v>
      </c>
      <c r="P436" s="6">
        <v>176</v>
      </c>
      <c r="Q436" s="6">
        <v>277</v>
      </c>
      <c r="R436" s="6">
        <v>24</v>
      </c>
      <c r="S436" s="6">
        <v>41</v>
      </c>
      <c r="T436" s="6">
        <v>42</v>
      </c>
      <c r="U436" s="6">
        <v>170</v>
      </c>
      <c r="V436" s="6">
        <v>116</v>
      </c>
      <c r="W436" s="6" t="s">
        <v>3559</v>
      </c>
      <c r="X436" s="6" t="s">
        <v>4370</v>
      </c>
      <c r="Y436" s="6" t="s">
        <v>204</v>
      </c>
      <c r="Z436" s="6" t="s">
        <v>3058</v>
      </c>
      <c r="AA436" s="6">
        <v>2310.690904</v>
      </c>
      <c r="AB436" s="6">
        <v>11</v>
      </c>
      <c r="AC436" s="6">
        <v>570</v>
      </c>
      <c r="AG436"/>
    </row>
    <row r="437" spans="1:33">
      <c r="A437" s="6">
        <v>1109</v>
      </c>
      <c r="B437" s="6">
        <v>10517009</v>
      </c>
      <c r="C437" s="6" t="s">
        <v>4368</v>
      </c>
      <c r="D437" s="6" t="s">
        <v>71</v>
      </c>
      <c r="E437" s="6" t="s">
        <v>204</v>
      </c>
      <c r="F437" s="6" t="s">
        <v>18</v>
      </c>
      <c r="G437" s="6">
        <v>1009</v>
      </c>
      <c r="H437" s="6">
        <v>83</v>
      </c>
      <c r="I437" s="6">
        <v>115</v>
      </c>
      <c r="J437" s="6">
        <v>147</v>
      </c>
      <c r="K437" s="6">
        <v>664</v>
      </c>
      <c r="L437" s="6">
        <v>501</v>
      </c>
      <c r="M437" s="6">
        <v>42</v>
      </c>
      <c r="N437" s="6">
        <v>62</v>
      </c>
      <c r="O437" s="6">
        <v>65</v>
      </c>
      <c r="P437" s="6">
        <v>332</v>
      </c>
      <c r="Q437" s="6">
        <v>508</v>
      </c>
      <c r="R437" s="6">
        <v>41</v>
      </c>
      <c r="S437" s="6">
        <v>53</v>
      </c>
      <c r="T437" s="6">
        <v>82</v>
      </c>
      <c r="U437" s="6">
        <v>332</v>
      </c>
      <c r="V437" s="6">
        <v>219</v>
      </c>
      <c r="W437" s="6" t="s">
        <v>3559</v>
      </c>
      <c r="X437" s="6" t="s">
        <v>4371</v>
      </c>
      <c r="Y437" s="6" t="s">
        <v>204</v>
      </c>
      <c r="Z437" s="6" t="s">
        <v>3058</v>
      </c>
      <c r="AA437" s="6">
        <v>773.50305000000003</v>
      </c>
      <c r="AB437" s="6">
        <v>11</v>
      </c>
      <c r="AC437" s="6">
        <v>1009</v>
      </c>
      <c r="AG437"/>
    </row>
    <row r="438" spans="1:33">
      <c r="A438" s="6">
        <v>1110</v>
      </c>
      <c r="B438" s="6">
        <v>10500040</v>
      </c>
      <c r="C438" s="6" t="s">
        <v>4247</v>
      </c>
      <c r="D438" s="6" t="s">
        <v>71</v>
      </c>
      <c r="E438" s="6" t="s">
        <v>204</v>
      </c>
      <c r="F438" s="6" t="s">
        <v>18</v>
      </c>
      <c r="G438" s="6">
        <v>502</v>
      </c>
      <c r="H438" s="6">
        <v>63</v>
      </c>
      <c r="I438" s="6">
        <v>49</v>
      </c>
      <c r="J438" s="6">
        <v>66</v>
      </c>
      <c r="K438" s="6">
        <v>324</v>
      </c>
      <c r="L438" s="6">
        <v>266</v>
      </c>
      <c r="M438" s="6">
        <v>36</v>
      </c>
      <c r="N438" s="6">
        <v>26</v>
      </c>
      <c r="O438" s="6">
        <v>42</v>
      </c>
      <c r="P438" s="6">
        <v>162</v>
      </c>
      <c r="Q438" s="6">
        <v>236</v>
      </c>
      <c r="R438" s="6">
        <v>27</v>
      </c>
      <c r="S438" s="6">
        <v>23</v>
      </c>
      <c r="T438" s="6">
        <v>24</v>
      </c>
      <c r="U438" s="6">
        <v>162</v>
      </c>
      <c r="V438" s="6">
        <v>111</v>
      </c>
      <c r="W438" s="6" t="s">
        <v>3546</v>
      </c>
      <c r="X438" s="6" t="s">
        <v>4372</v>
      </c>
      <c r="Y438" s="6" t="s">
        <v>204</v>
      </c>
      <c r="Z438" s="6" t="s">
        <v>3058</v>
      </c>
      <c r="AA438" s="6">
        <v>152.14204100000001</v>
      </c>
      <c r="AB438" s="6">
        <v>11</v>
      </c>
      <c r="AC438" s="6">
        <v>502</v>
      </c>
      <c r="AG438"/>
    </row>
    <row r="439" spans="1:33">
      <c r="A439" s="6">
        <v>1111</v>
      </c>
      <c r="B439" s="6">
        <v>10500100</v>
      </c>
      <c r="C439" s="6" t="s">
        <v>4373</v>
      </c>
      <c r="D439" s="6" t="s">
        <v>71</v>
      </c>
      <c r="E439" s="6" t="s">
        <v>204</v>
      </c>
      <c r="F439" s="6" t="s">
        <v>18</v>
      </c>
      <c r="G439" s="6">
        <v>517</v>
      </c>
      <c r="H439" s="6">
        <v>60</v>
      </c>
      <c r="I439" s="6">
        <v>109</v>
      </c>
      <c r="J439" s="6">
        <v>63</v>
      </c>
      <c r="K439" s="6">
        <v>285</v>
      </c>
      <c r="L439" s="6">
        <v>293</v>
      </c>
      <c r="M439" s="6">
        <v>36</v>
      </c>
      <c r="N439" s="6">
        <v>66</v>
      </c>
      <c r="O439" s="6">
        <v>41</v>
      </c>
      <c r="P439" s="6">
        <v>150</v>
      </c>
      <c r="Q439" s="6">
        <v>224</v>
      </c>
      <c r="R439" s="6">
        <v>24</v>
      </c>
      <c r="S439" s="6">
        <v>43</v>
      </c>
      <c r="T439" s="6">
        <v>22</v>
      </c>
      <c r="U439" s="6">
        <v>135</v>
      </c>
      <c r="V439" s="6">
        <v>109</v>
      </c>
      <c r="W439" s="6" t="s">
        <v>3546</v>
      </c>
      <c r="X439" s="6" t="s">
        <v>4374</v>
      </c>
      <c r="Y439" s="6" t="s">
        <v>1709</v>
      </c>
      <c r="Z439" s="6" t="s">
        <v>3058</v>
      </c>
      <c r="AA439" s="6">
        <v>4.7759640000000001</v>
      </c>
      <c r="AB439" s="6">
        <v>11</v>
      </c>
      <c r="AC439" s="6">
        <v>517</v>
      </c>
      <c r="AG439"/>
    </row>
    <row r="440" spans="1:33">
      <c r="A440" s="6">
        <v>1112</v>
      </c>
      <c r="B440" s="6">
        <v>10500090</v>
      </c>
      <c r="C440" s="6" t="s">
        <v>4375</v>
      </c>
      <c r="D440" s="6" t="s">
        <v>71</v>
      </c>
      <c r="E440" s="6" t="s">
        <v>204</v>
      </c>
      <c r="F440" s="6" t="s">
        <v>18</v>
      </c>
      <c r="G440" s="6">
        <v>194</v>
      </c>
      <c r="H440" s="6">
        <v>31</v>
      </c>
      <c r="I440" s="6">
        <v>23</v>
      </c>
      <c r="J440" s="6">
        <v>18</v>
      </c>
      <c r="K440" s="6">
        <v>122</v>
      </c>
      <c r="L440" s="6">
        <v>94</v>
      </c>
      <c r="M440" s="6">
        <v>14</v>
      </c>
      <c r="N440" s="6">
        <v>11</v>
      </c>
      <c r="O440" s="6">
        <v>7</v>
      </c>
      <c r="P440" s="6">
        <v>62</v>
      </c>
      <c r="Q440" s="6">
        <v>100</v>
      </c>
      <c r="R440" s="6">
        <v>17</v>
      </c>
      <c r="S440" s="6">
        <v>12</v>
      </c>
      <c r="T440" s="6">
        <v>11</v>
      </c>
      <c r="U440" s="6">
        <v>60</v>
      </c>
      <c r="V440" s="6">
        <v>47</v>
      </c>
      <c r="W440" s="6" t="s">
        <v>3546</v>
      </c>
      <c r="X440" s="6" t="s">
        <v>4376</v>
      </c>
      <c r="Y440" s="6" t="s">
        <v>204</v>
      </c>
      <c r="Z440" s="6" t="s">
        <v>3058</v>
      </c>
      <c r="AA440" s="6">
        <v>3.2760929999999999</v>
      </c>
      <c r="AB440" s="6">
        <v>11</v>
      </c>
      <c r="AC440" s="6">
        <v>194</v>
      </c>
      <c r="AG440"/>
    </row>
    <row r="441" spans="1:33">
      <c r="A441" s="6">
        <v>1113</v>
      </c>
      <c r="B441" s="6">
        <v>10500110</v>
      </c>
      <c r="C441" s="6" t="s">
        <v>4377</v>
      </c>
      <c r="D441" s="6" t="s">
        <v>71</v>
      </c>
      <c r="E441" s="6" t="s">
        <v>204</v>
      </c>
      <c r="F441" s="6" t="s">
        <v>18</v>
      </c>
      <c r="G441" s="6">
        <v>627</v>
      </c>
      <c r="H441" s="6">
        <v>82</v>
      </c>
      <c r="I441" s="6">
        <v>139</v>
      </c>
      <c r="J441" s="6">
        <v>71</v>
      </c>
      <c r="K441" s="6">
        <v>335</v>
      </c>
      <c r="L441" s="6">
        <v>317</v>
      </c>
      <c r="M441" s="6">
        <v>39</v>
      </c>
      <c r="N441" s="6">
        <v>71</v>
      </c>
      <c r="O441" s="6">
        <v>37</v>
      </c>
      <c r="P441" s="6">
        <v>170</v>
      </c>
      <c r="Q441" s="6">
        <v>310</v>
      </c>
      <c r="R441" s="6">
        <v>43</v>
      </c>
      <c r="S441" s="6">
        <v>68</v>
      </c>
      <c r="T441" s="6">
        <v>34</v>
      </c>
      <c r="U441" s="6">
        <v>165</v>
      </c>
      <c r="V441" s="6">
        <v>123</v>
      </c>
      <c r="W441" s="6" t="s">
        <v>3546</v>
      </c>
      <c r="X441" s="6" t="s">
        <v>4378</v>
      </c>
      <c r="Y441" s="6" t="s">
        <v>1709</v>
      </c>
      <c r="Z441" s="6" t="s">
        <v>3058</v>
      </c>
      <c r="AA441" s="6">
        <v>7.9924520000000001</v>
      </c>
      <c r="AB441" s="6">
        <v>11</v>
      </c>
      <c r="AC441" s="6">
        <v>627</v>
      </c>
      <c r="AG441"/>
    </row>
    <row r="442" spans="1:33">
      <c r="A442" s="6">
        <v>1114</v>
      </c>
      <c r="B442" s="6">
        <v>110400110</v>
      </c>
      <c r="C442" s="6" t="s">
        <v>4379</v>
      </c>
      <c r="D442" s="6" t="s">
        <v>73</v>
      </c>
      <c r="E442" s="6" t="s">
        <v>219</v>
      </c>
      <c r="F442" s="6" t="s">
        <v>18</v>
      </c>
      <c r="G442" s="6">
        <v>315</v>
      </c>
      <c r="H442" s="6">
        <v>31</v>
      </c>
      <c r="I442" s="6">
        <v>64</v>
      </c>
      <c r="J442" s="6">
        <v>33</v>
      </c>
      <c r="K442" s="6">
        <v>187</v>
      </c>
      <c r="L442" s="6">
        <v>170</v>
      </c>
      <c r="M442" s="6">
        <v>16</v>
      </c>
      <c r="N442" s="6">
        <v>40</v>
      </c>
      <c r="O442" s="6">
        <v>13</v>
      </c>
      <c r="P442" s="6">
        <v>101</v>
      </c>
      <c r="Q442" s="6">
        <v>145</v>
      </c>
      <c r="R442" s="6">
        <v>15</v>
      </c>
      <c r="S442" s="6">
        <v>24</v>
      </c>
      <c r="T442" s="6">
        <v>20</v>
      </c>
      <c r="U442" s="6">
        <v>86</v>
      </c>
      <c r="V442" s="6">
        <v>79</v>
      </c>
      <c r="W442" s="6" t="s">
        <v>4380</v>
      </c>
      <c r="X442" s="6" t="s">
        <v>4381</v>
      </c>
      <c r="Y442" s="6" t="s">
        <v>219</v>
      </c>
      <c r="Z442" s="6" t="s">
        <v>3058</v>
      </c>
      <c r="AA442" s="6">
        <v>27.598589</v>
      </c>
      <c r="AB442" s="6">
        <v>8</v>
      </c>
      <c r="AC442" s="6">
        <v>315</v>
      </c>
      <c r="AG442"/>
    </row>
    <row r="443" spans="1:33">
      <c r="A443" s="6">
        <v>1115</v>
      </c>
      <c r="B443" s="6">
        <v>110200000</v>
      </c>
      <c r="C443" s="6" t="s">
        <v>4382</v>
      </c>
      <c r="D443" s="6" t="s">
        <v>73</v>
      </c>
      <c r="E443" s="6" t="s">
        <v>217</v>
      </c>
      <c r="F443" s="6" t="s">
        <v>18</v>
      </c>
      <c r="G443" s="6">
        <v>392</v>
      </c>
      <c r="H443" s="6">
        <v>35</v>
      </c>
      <c r="I443" s="6">
        <v>63</v>
      </c>
      <c r="J443" s="6">
        <v>104</v>
      </c>
      <c r="K443" s="6">
        <v>190</v>
      </c>
      <c r="L443" s="6">
        <v>203</v>
      </c>
      <c r="M443" s="6">
        <v>19</v>
      </c>
      <c r="N443" s="6">
        <v>34</v>
      </c>
      <c r="O443" s="6">
        <v>58</v>
      </c>
      <c r="P443" s="6">
        <v>92</v>
      </c>
      <c r="Q443" s="6">
        <v>189</v>
      </c>
      <c r="R443" s="6">
        <v>16</v>
      </c>
      <c r="S443" s="6">
        <v>29</v>
      </c>
      <c r="T443" s="6">
        <v>46</v>
      </c>
      <c r="U443" s="6">
        <v>98</v>
      </c>
      <c r="V443" s="6">
        <v>81</v>
      </c>
      <c r="W443" s="6" t="s">
        <v>3546</v>
      </c>
      <c r="X443" s="6" t="s">
        <v>4383</v>
      </c>
      <c r="Y443" s="6" t="s">
        <v>217</v>
      </c>
      <c r="Z443" s="6" t="s">
        <v>3058</v>
      </c>
      <c r="AA443" s="6">
        <v>49.635992999999999</v>
      </c>
      <c r="AB443" s="6">
        <v>8</v>
      </c>
      <c r="AC443" s="6">
        <v>392</v>
      </c>
      <c r="AG443"/>
    </row>
    <row r="444" spans="1:33">
      <c r="A444" s="6">
        <v>1116</v>
      </c>
      <c r="B444" s="6">
        <v>110200010</v>
      </c>
      <c r="C444" s="6" t="s">
        <v>4384</v>
      </c>
      <c r="D444" s="6" t="s">
        <v>73</v>
      </c>
      <c r="E444" s="6" t="s">
        <v>217</v>
      </c>
      <c r="F444" s="6" t="s">
        <v>18</v>
      </c>
      <c r="G444" s="6">
        <v>944</v>
      </c>
      <c r="H444" s="6">
        <v>119</v>
      </c>
      <c r="I444" s="6">
        <v>202</v>
      </c>
      <c r="J444" s="6">
        <v>104</v>
      </c>
      <c r="K444" s="6">
        <v>519</v>
      </c>
      <c r="L444" s="6">
        <v>481</v>
      </c>
      <c r="M444" s="6">
        <v>68</v>
      </c>
      <c r="N444" s="6">
        <v>116</v>
      </c>
      <c r="O444" s="6">
        <v>40</v>
      </c>
      <c r="P444" s="6">
        <v>257</v>
      </c>
      <c r="Q444" s="6">
        <v>463</v>
      </c>
      <c r="R444" s="6">
        <v>51</v>
      </c>
      <c r="S444" s="6">
        <v>86</v>
      </c>
      <c r="T444" s="6">
        <v>64</v>
      </c>
      <c r="U444" s="6">
        <v>262</v>
      </c>
      <c r="V444" s="6">
        <v>192</v>
      </c>
      <c r="W444" s="6" t="s">
        <v>3546</v>
      </c>
      <c r="X444" s="6" t="s">
        <v>4385</v>
      </c>
      <c r="Y444" s="6" t="s">
        <v>217</v>
      </c>
      <c r="Z444" s="6" t="s">
        <v>3058</v>
      </c>
      <c r="AA444" s="6">
        <v>21.932335999999999</v>
      </c>
      <c r="AB444" s="6">
        <v>8</v>
      </c>
      <c r="AC444" s="6">
        <v>944</v>
      </c>
      <c r="AG444"/>
    </row>
    <row r="445" spans="1:33">
      <c r="A445" s="6">
        <v>1117</v>
      </c>
      <c r="B445" s="6">
        <v>110200020</v>
      </c>
      <c r="C445" s="6" t="s">
        <v>4386</v>
      </c>
      <c r="D445" s="6" t="s">
        <v>73</v>
      </c>
      <c r="E445" s="6" t="s">
        <v>217</v>
      </c>
      <c r="F445" s="6" t="s">
        <v>18</v>
      </c>
      <c r="G445" s="6">
        <v>437</v>
      </c>
      <c r="H445" s="6">
        <v>57</v>
      </c>
      <c r="I445" s="6">
        <v>95</v>
      </c>
      <c r="J445" s="6">
        <v>61</v>
      </c>
      <c r="K445" s="6">
        <v>224</v>
      </c>
      <c r="L445" s="6">
        <v>207</v>
      </c>
      <c r="M445" s="6">
        <v>23</v>
      </c>
      <c r="N445" s="6">
        <v>46</v>
      </c>
      <c r="O445" s="6">
        <v>27</v>
      </c>
      <c r="P445" s="6">
        <v>111</v>
      </c>
      <c r="Q445" s="6">
        <v>230</v>
      </c>
      <c r="R445" s="6">
        <v>34</v>
      </c>
      <c r="S445" s="6">
        <v>49</v>
      </c>
      <c r="T445" s="6">
        <v>34</v>
      </c>
      <c r="U445" s="6">
        <v>113</v>
      </c>
      <c r="V445" s="6">
        <v>93</v>
      </c>
      <c r="W445" s="6" t="s">
        <v>3546</v>
      </c>
      <c r="X445" s="6" t="s">
        <v>4387</v>
      </c>
      <c r="Y445" s="6" t="s">
        <v>217</v>
      </c>
      <c r="Z445" s="6" t="s">
        <v>3058</v>
      </c>
      <c r="AA445" s="6">
        <v>34.044100999999998</v>
      </c>
      <c r="AB445" s="6">
        <v>8</v>
      </c>
      <c r="AC445" s="6">
        <v>437</v>
      </c>
      <c r="AG445"/>
    </row>
    <row r="446" spans="1:33">
      <c r="A446" s="6">
        <v>1118</v>
      </c>
      <c r="B446" s="6">
        <v>110200050</v>
      </c>
      <c r="C446" s="6" t="s">
        <v>4388</v>
      </c>
      <c r="D446" s="6" t="s">
        <v>73</v>
      </c>
      <c r="E446" s="6" t="s">
        <v>217</v>
      </c>
      <c r="F446" s="6" t="s">
        <v>18</v>
      </c>
      <c r="G446" s="6">
        <v>752</v>
      </c>
      <c r="H446" s="6">
        <v>109</v>
      </c>
      <c r="I446" s="6">
        <v>163</v>
      </c>
      <c r="J446" s="6">
        <v>54</v>
      </c>
      <c r="K446" s="6">
        <v>426</v>
      </c>
      <c r="L446" s="6">
        <v>399</v>
      </c>
      <c r="M446" s="6">
        <v>61</v>
      </c>
      <c r="N446" s="6">
        <v>85</v>
      </c>
      <c r="O446" s="6">
        <v>30</v>
      </c>
      <c r="P446" s="6">
        <v>223</v>
      </c>
      <c r="Q446" s="6">
        <v>353</v>
      </c>
      <c r="R446" s="6">
        <v>48</v>
      </c>
      <c r="S446" s="6">
        <v>78</v>
      </c>
      <c r="T446" s="6">
        <v>24</v>
      </c>
      <c r="U446" s="6">
        <v>203</v>
      </c>
      <c r="V446" s="6">
        <v>168</v>
      </c>
      <c r="W446" s="6" t="s">
        <v>3546</v>
      </c>
      <c r="X446" s="6" t="s">
        <v>4389</v>
      </c>
      <c r="Y446" s="6" t="s">
        <v>347</v>
      </c>
      <c r="Z446" s="6" t="s">
        <v>3058</v>
      </c>
      <c r="AA446" s="6">
        <v>23.155698999999998</v>
      </c>
      <c r="AB446" s="6">
        <v>8</v>
      </c>
      <c r="AC446" s="6">
        <v>752</v>
      </c>
      <c r="AG446"/>
    </row>
    <row r="447" spans="1:33">
      <c r="A447" s="6">
        <v>1119</v>
      </c>
      <c r="B447" s="6">
        <v>110300030</v>
      </c>
      <c r="C447" s="6" t="s">
        <v>4390</v>
      </c>
      <c r="D447" s="6" t="s">
        <v>73</v>
      </c>
      <c r="E447" s="6" t="s">
        <v>218</v>
      </c>
      <c r="F447" s="6" t="s">
        <v>18</v>
      </c>
      <c r="G447" s="6">
        <v>701</v>
      </c>
      <c r="H447" s="6">
        <v>44</v>
      </c>
      <c r="I447" s="6">
        <v>83</v>
      </c>
      <c r="J447" s="6">
        <v>118</v>
      </c>
      <c r="K447" s="6">
        <v>456</v>
      </c>
      <c r="L447" s="6">
        <v>366</v>
      </c>
      <c r="M447" s="6">
        <v>26</v>
      </c>
      <c r="N447" s="6">
        <v>45</v>
      </c>
      <c r="O447" s="6">
        <v>63</v>
      </c>
      <c r="P447" s="6">
        <v>232</v>
      </c>
      <c r="Q447" s="6">
        <v>335</v>
      </c>
      <c r="R447" s="6">
        <v>18</v>
      </c>
      <c r="S447" s="6">
        <v>38</v>
      </c>
      <c r="T447" s="6">
        <v>55</v>
      </c>
      <c r="U447" s="6">
        <v>224</v>
      </c>
      <c r="V447" s="6">
        <v>176</v>
      </c>
      <c r="W447" s="6" t="s">
        <v>3546</v>
      </c>
      <c r="X447" s="6" t="s">
        <v>4391</v>
      </c>
      <c r="Y447" s="6" t="s">
        <v>1161</v>
      </c>
      <c r="Z447" s="6" t="s">
        <v>3058</v>
      </c>
      <c r="AA447" s="6">
        <v>29.482780999999999</v>
      </c>
      <c r="AB447" s="6">
        <v>8</v>
      </c>
      <c r="AC447" s="6">
        <v>701</v>
      </c>
      <c r="AG447"/>
    </row>
    <row r="448" spans="1:33">
      <c r="A448" s="6">
        <v>1120</v>
      </c>
      <c r="B448" s="6">
        <v>110300040</v>
      </c>
      <c r="C448" s="6" t="s">
        <v>4392</v>
      </c>
      <c r="D448" s="6" t="s">
        <v>73</v>
      </c>
      <c r="E448" s="6" t="s">
        <v>218</v>
      </c>
      <c r="F448" s="6" t="s">
        <v>18</v>
      </c>
      <c r="G448" s="6">
        <v>623</v>
      </c>
      <c r="H448" s="6">
        <v>84</v>
      </c>
      <c r="I448" s="6">
        <v>91</v>
      </c>
      <c r="J448" s="6">
        <v>66</v>
      </c>
      <c r="K448" s="6">
        <v>382</v>
      </c>
      <c r="L448" s="6">
        <v>301</v>
      </c>
      <c r="M448" s="6">
        <v>35</v>
      </c>
      <c r="N448" s="6">
        <v>45</v>
      </c>
      <c r="O448" s="6">
        <v>29</v>
      </c>
      <c r="P448" s="6">
        <v>192</v>
      </c>
      <c r="Q448" s="6">
        <v>322</v>
      </c>
      <c r="R448" s="6">
        <v>49</v>
      </c>
      <c r="S448" s="6">
        <v>46</v>
      </c>
      <c r="T448" s="6">
        <v>37</v>
      </c>
      <c r="U448" s="6">
        <v>190</v>
      </c>
      <c r="V448" s="6">
        <v>142</v>
      </c>
      <c r="W448" s="6" t="s">
        <v>3546</v>
      </c>
      <c r="X448" s="6" t="s">
        <v>4393</v>
      </c>
      <c r="Y448" s="6" t="s">
        <v>1161</v>
      </c>
      <c r="Z448" s="6" t="s">
        <v>3058</v>
      </c>
      <c r="AA448" s="6">
        <v>23.937709000000002</v>
      </c>
      <c r="AB448" s="6">
        <v>8</v>
      </c>
      <c r="AC448" s="6">
        <v>623</v>
      </c>
      <c r="AG448"/>
    </row>
    <row r="449" spans="1:33">
      <c r="A449" s="6">
        <v>1121</v>
      </c>
      <c r="B449" s="6">
        <v>110300050</v>
      </c>
      <c r="C449" s="6" t="s">
        <v>4394</v>
      </c>
      <c r="D449" s="6" t="s">
        <v>73</v>
      </c>
      <c r="E449" s="6" t="s">
        <v>218</v>
      </c>
      <c r="F449" s="6" t="s">
        <v>18</v>
      </c>
      <c r="G449" s="6">
        <v>710</v>
      </c>
      <c r="H449" s="6">
        <v>77</v>
      </c>
      <c r="I449" s="6">
        <v>89</v>
      </c>
      <c r="J449" s="6">
        <v>96</v>
      </c>
      <c r="K449" s="6">
        <v>448</v>
      </c>
      <c r="L449" s="6">
        <v>351</v>
      </c>
      <c r="M449" s="6">
        <v>39</v>
      </c>
      <c r="N449" s="6">
        <v>42</v>
      </c>
      <c r="O449" s="6">
        <v>56</v>
      </c>
      <c r="P449" s="6">
        <v>214</v>
      </c>
      <c r="Q449" s="6">
        <v>359</v>
      </c>
      <c r="R449" s="6">
        <v>38</v>
      </c>
      <c r="S449" s="6">
        <v>47</v>
      </c>
      <c r="T449" s="6">
        <v>40</v>
      </c>
      <c r="U449" s="6">
        <v>234</v>
      </c>
      <c r="V449" s="6">
        <v>169</v>
      </c>
      <c r="W449" s="6" t="s">
        <v>3546</v>
      </c>
      <c r="X449" s="6" t="s">
        <v>4395</v>
      </c>
      <c r="Y449" s="6" t="s">
        <v>1161</v>
      </c>
      <c r="Z449" s="6" t="s">
        <v>3058</v>
      </c>
      <c r="AA449" s="6">
        <v>103.900651</v>
      </c>
      <c r="AB449" s="6">
        <v>8</v>
      </c>
      <c r="AC449" s="6">
        <v>710</v>
      </c>
      <c r="AG449"/>
    </row>
    <row r="450" spans="1:33">
      <c r="A450" s="6">
        <v>1122</v>
      </c>
      <c r="B450" s="6">
        <v>110300070</v>
      </c>
      <c r="C450" s="6" t="s">
        <v>4396</v>
      </c>
      <c r="D450" s="6" t="s">
        <v>73</v>
      </c>
      <c r="E450" s="6" t="s">
        <v>218</v>
      </c>
      <c r="F450" s="6" t="s">
        <v>18</v>
      </c>
      <c r="G450" s="6">
        <v>373</v>
      </c>
      <c r="H450" s="6">
        <v>43</v>
      </c>
      <c r="I450" s="6">
        <v>46</v>
      </c>
      <c r="J450" s="6">
        <v>44</v>
      </c>
      <c r="K450" s="6">
        <v>240</v>
      </c>
      <c r="L450" s="6">
        <v>209</v>
      </c>
      <c r="M450" s="6">
        <v>20</v>
      </c>
      <c r="N450" s="6">
        <v>26</v>
      </c>
      <c r="O450" s="6">
        <v>30</v>
      </c>
      <c r="P450" s="6">
        <v>133</v>
      </c>
      <c r="Q450" s="6">
        <v>164</v>
      </c>
      <c r="R450" s="6">
        <v>23</v>
      </c>
      <c r="S450" s="6">
        <v>20</v>
      </c>
      <c r="T450" s="6">
        <v>14</v>
      </c>
      <c r="U450" s="6">
        <v>107</v>
      </c>
      <c r="V450" s="6">
        <v>87</v>
      </c>
      <c r="W450" s="6" t="s">
        <v>3546</v>
      </c>
      <c r="X450" s="6" t="s">
        <v>4397</v>
      </c>
      <c r="Y450" s="6" t="s">
        <v>1161</v>
      </c>
      <c r="Z450" s="6" t="s">
        <v>3058</v>
      </c>
      <c r="AA450" s="6">
        <v>21.921101</v>
      </c>
      <c r="AB450" s="6">
        <v>8</v>
      </c>
      <c r="AC450" s="6">
        <v>373</v>
      </c>
      <c r="AG450"/>
    </row>
    <row r="451" spans="1:33">
      <c r="A451" s="6">
        <v>1123</v>
      </c>
      <c r="B451" s="6">
        <v>110300080</v>
      </c>
      <c r="C451" s="6" t="s">
        <v>4398</v>
      </c>
      <c r="D451" s="6" t="s">
        <v>73</v>
      </c>
      <c r="E451" s="6" t="s">
        <v>218</v>
      </c>
      <c r="F451" s="6" t="s">
        <v>18</v>
      </c>
      <c r="G451" s="6">
        <v>578</v>
      </c>
      <c r="H451" s="6">
        <v>34</v>
      </c>
      <c r="I451" s="6">
        <v>52</v>
      </c>
      <c r="J451" s="6">
        <v>113</v>
      </c>
      <c r="K451" s="6">
        <v>379</v>
      </c>
      <c r="L451" s="6">
        <v>303</v>
      </c>
      <c r="M451" s="6">
        <v>21</v>
      </c>
      <c r="N451" s="6">
        <v>31</v>
      </c>
      <c r="O451" s="6">
        <v>51</v>
      </c>
      <c r="P451" s="6">
        <v>200</v>
      </c>
      <c r="Q451" s="6">
        <v>275</v>
      </c>
      <c r="R451" s="6">
        <v>13</v>
      </c>
      <c r="S451" s="6">
        <v>21</v>
      </c>
      <c r="T451" s="6">
        <v>62</v>
      </c>
      <c r="U451" s="6">
        <v>179</v>
      </c>
      <c r="V451" s="6">
        <v>123</v>
      </c>
      <c r="W451" s="6" t="s">
        <v>3546</v>
      </c>
      <c r="X451" s="6" t="s">
        <v>4399</v>
      </c>
      <c r="Y451" s="6" t="s">
        <v>218</v>
      </c>
      <c r="Z451" s="6" t="s">
        <v>3058</v>
      </c>
      <c r="AA451" s="6">
        <v>81.753724000000005</v>
      </c>
      <c r="AB451" s="6">
        <v>8</v>
      </c>
      <c r="AC451" s="6">
        <v>578</v>
      </c>
      <c r="AG451"/>
    </row>
    <row r="452" spans="1:33">
      <c r="A452" s="6">
        <v>1124</v>
      </c>
      <c r="B452" s="6">
        <v>110300090</v>
      </c>
      <c r="C452" s="6" t="s">
        <v>4400</v>
      </c>
      <c r="D452" s="6" t="s">
        <v>73</v>
      </c>
      <c r="E452" s="6" t="s">
        <v>218</v>
      </c>
      <c r="F452" s="6" t="s">
        <v>18</v>
      </c>
      <c r="G452" s="6">
        <v>438</v>
      </c>
      <c r="H452" s="6">
        <v>32</v>
      </c>
      <c r="I452" s="6">
        <v>63</v>
      </c>
      <c r="J452" s="6">
        <v>65</v>
      </c>
      <c r="K452" s="6">
        <v>278</v>
      </c>
      <c r="L452" s="6">
        <v>229</v>
      </c>
      <c r="M452" s="6">
        <v>18</v>
      </c>
      <c r="N452" s="6">
        <v>32</v>
      </c>
      <c r="O452" s="6">
        <v>34</v>
      </c>
      <c r="P452" s="6">
        <v>145</v>
      </c>
      <c r="Q452" s="6">
        <v>209</v>
      </c>
      <c r="R452" s="6">
        <v>14</v>
      </c>
      <c r="S452" s="6">
        <v>31</v>
      </c>
      <c r="T452" s="6">
        <v>31</v>
      </c>
      <c r="U452" s="6">
        <v>133</v>
      </c>
      <c r="V452" s="6">
        <v>99</v>
      </c>
      <c r="W452" s="6" t="s">
        <v>3546</v>
      </c>
      <c r="X452" s="6" t="s">
        <v>4401</v>
      </c>
      <c r="Y452" s="6" t="s">
        <v>218</v>
      </c>
      <c r="Z452" s="6" t="s">
        <v>3058</v>
      </c>
      <c r="AA452" s="6">
        <v>101.073764</v>
      </c>
      <c r="AB452" s="6">
        <v>8</v>
      </c>
      <c r="AC452" s="6">
        <v>438</v>
      </c>
      <c r="AG452"/>
    </row>
    <row r="453" spans="1:33">
      <c r="A453" s="6">
        <v>1125</v>
      </c>
      <c r="B453" s="6">
        <v>110300100</v>
      </c>
      <c r="C453" s="6" t="s">
        <v>4402</v>
      </c>
      <c r="D453" s="6" t="s">
        <v>73</v>
      </c>
      <c r="E453" s="6" t="s">
        <v>218</v>
      </c>
      <c r="F453" s="6" t="s">
        <v>18</v>
      </c>
      <c r="G453" s="6">
        <v>672</v>
      </c>
      <c r="H453" s="6">
        <v>73</v>
      </c>
      <c r="I453" s="6">
        <v>121</v>
      </c>
      <c r="J453" s="6">
        <v>94</v>
      </c>
      <c r="K453" s="6">
        <v>384</v>
      </c>
      <c r="L453" s="6">
        <v>352</v>
      </c>
      <c r="M453" s="6">
        <v>35</v>
      </c>
      <c r="N453" s="6">
        <v>73</v>
      </c>
      <c r="O453" s="6">
        <v>49</v>
      </c>
      <c r="P453" s="6">
        <v>195</v>
      </c>
      <c r="Q453" s="6">
        <v>320</v>
      </c>
      <c r="R453" s="6">
        <v>38</v>
      </c>
      <c r="S453" s="6">
        <v>48</v>
      </c>
      <c r="T453" s="6">
        <v>45</v>
      </c>
      <c r="U453" s="6">
        <v>189</v>
      </c>
      <c r="V453" s="6">
        <v>145</v>
      </c>
      <c r="W453" s="6" t="s">
        <v>3546</v>
      </c>
      <c r="X453" s="6" t="s">
        <v>4403</v>
      </c>
      <c r="Y453" s="6" t="s">
        <v>218</v>
      </c>
      <c r="Z453" s="6" t="s">
        <v>3058</v>
      </c>
      <c r="AA453" s="6">
        <v>36.029169000000003</v>
      </c>
      <c r="AB453" s="6">
        <v>8</v>
      </c>
      <c r="AC453" s="6">
        <v>672</v>
      </c>
      <c r="AG453"/>
    </row>
    <row r="454" spans="1:33">
      <c r="A454" s="6">
        <v>1126</v>
      </c>
      <c r="B454" s="6">
        <v>110300110</v>
      </c>
      <c r="C454" s="6" t="s">
        <v>4404</v>
      </c>
      <c r="D454" s="6" t="s">
        <v>73</v>
      </c>
      <c r="E454" s="6" t="s">
        <v>218</v>
      </c>
      <c r="F454" s="6" t="s">
        <v>18</v>
      </c>
      <c r="G454" s="6">
        <v>807</v>
      </c>
      <c r="H454" s="6">
        <v>57</v>
      </c>
      <c r="I454" s="6">
        <v>113</v>
      </c>
      <c r="J454" s="6">
        <v>114</v>
      </c>
      <c r="K454" s="6">
        <v>523</v>
      </c>
      <c r="L454" s="6">
        <v>416</v>
      </c>
      <c r="M454" s="6">
        <v>31</v>
      </c>
      <c r="N454" s="6">
        <v>50</v>
      </c>
      <c r="O454" s="6">
        <v>51</v>
      </c>
      <c r="P454" s="6">
        <v>284</v>
      </c>
      <c r="Q454" s="6">
        <v>391</v>
      </c>
      <c r="R454" s="6">
        <v>26</v>
      </c>
      <c r="S454" s="6">
        <v>63</v>
      </c>
      <c r="T454" s="6">
        <v>63</v>
      </c>
      <c r="U454" s="6">
        <v>239</v>
      </c>
      <c r="V454" s="6">
        <v>175</v>
      </c>
      <c r="W454" s="6" t="s">
        <v>3546</v>
      </c>
      <c r="X454" s="6" t="s">
        <v>4405</v>
      </c>
      <c r="Y454" s="6" t="s">
        <v>218</v>
      </c>
      <c r="Z454" s="6" t="s">
        <v>3058</v>
      </c>
      <c r="AA454" s="6">
        <v>49.938578</v>
      </c>
      <c r="AB454" s="6">
        <v>8</v>
      </c>
      <c r="AC454" s="6">
        <v>807</v>
      </c>
      <c r="AG454"/>
    </row>
    <row r="455" spans="1:33">
      <c r="A455" s="6">
        <v>1127</v>
      </c>
      <c r="B455" s="6">
        <v>110300120</v>
      </c>
      <c r="C455" s="6" t="s">
        <v>4406</v>
      </c>
      <c r="D455" s="6" t="s">
        <v>73</v>
      </c>
      <c r="E455" s="6" t="s">
        <v>218</v>
      </c>
      <c r="F455" s="6" t="s">
        <v>18</v>
      </c>
      <c r="G455" s="6">
        <v>606</v>
      </c>
      <c r="H455" s="6">
        <v>27</v>
      </c>
      <c r="I455" s="6">
        <v>82</v>
      </c>
      <c r="J455" s="6">
        <v>66</v>
      </c>
      <c r="K455" s="6">
        <v>431</v>
      </c>
      <c r="L455" s="6">
        <v>310</v>
      </c>
      <c r="M455" s="6">
        <v>14</v>
      </c>
      <c r="N455" s="6">
        <v>39</v>
      </c>
      <c r="O455" s="6">
        <v>40</v>
      </c>
      <c r="P455" s="6">
        <v>217</v>
      </c>
      <c r="Q455" s="6">
        <v>296</v>
      </c>
      <c r="R455" s="6">
        <v>13</v>
      </c>
      <c r="S455" s="6">
        <v>43</v>
      </c>
      <c r="T455" s="6">
        <v>26</v>
      </c>
      <c r="U455" s="6">
        <v>214</v>
      </c>
      <c r="V455" s="6">
        <v>115</v>
      </c>
      <c r="W455" s="6" t="s">
        <v>3546</v>
      </c>
      <c r="X455" s="6" t="s">
        <v>4407</v>
      </c>
      <c r="Y455" s="6" t="s">
        <v>218</v>
      </c>
      <c r="Z455" s="6" t="s">
        <v>3058</v>
      </c>
      <c r="AA455" s="6">
        <v>20.916988</v>
      </c>
      <c r="AB455" s="6">
        <v>8</v>
      </c>
      <c r="AC455" s="6">
        <v>606</v>
      </c>
      <c r="AG455"/>
    </row>
    <row r="456" spans="1:33">
      <c r="A456" s="6">
        <v>1128</v>
      </c>
      <c r="B456" s="6">
        <v>110300140</v>
      </c>
      <c r="C456" s="6" t="s">
        <v>4408</v>
      </c>
      <c r="D456" s="6" t="s">
        <v>73</v>
      </c>
      <c r="E456" s="6" t="s">
        <v>218</v>
      </c>
      <c r="F456" s="6" t="s">
        <v>18</v>
      </c>
      <c r="G456" s="6">
        <v>571</v>
      </c>
      <c r="H456" s="6">
        <v>45</v>
      </c>
      <c r="I456" s="6">
        <v>94</v>
      </c>
      <c r="J456" s="6">
        <v>103</v>
      </c>
      <c r="K456" s="6">
        <v>329</v>
      </c>
      <c r="L456" s="6">
        <v>271</v>
      </c>
      <c r="M456" s="6">
        <v>18</v>
      </c>
      <c r="N456" s="6">
        <v>45</v>
      </c>
      <c r="O456" s="6">
        <v>52</v>
      </c>
      <c r="P456" s="6">
        <v>156</v>
      </c>
      <c r="Q456" s="6">
        <v>300</v>
      </c>
      <c r="R456" s="6">
        <v>27</v>
      </c>
      <c r="S456" s="6">
        <v>49</v>
      </c>
      <c r="T456" s="6">
        <v>51</v>
      </c>
      <c r="U456" s="6">
        <v>173</v>
      </c>
      <c r="V456" s="6">
        <v>125</v>
      </c>
      <c r="W456" s="6" t="s">
        <v>3546</v>
      </c>
      <c r="X456" s="6" t="s">
        <v>4409</v>
      </c>
      <c r="Y456" s="6" t="s">
        <v>1161</v>
      </c>
      <c r="Z456" s="6" t="s">
        <v>3058</v>
      </c>
      <c r="AA456" s="6">
        <v>43.962071999999999</v>
      </c>
      <c r="AB456" s="6">
        <v>8</v>
      </c>
      <c r="AC456" s="6">
        <v>571</v>
      </c>
      <c r="AG456"/>
    </row>
    <row r="457" spans="1:33">
      <c r="A457" s="6">
        <v>1129</v>
      </c>
      <c r="B457" s="6">
        <v>110300150</v>
      </c>
      <c r="C457" s="6" t="s">
        <v>4410</v>
      </c>
      <c r="D457" s="6" t="s">
        <v>73</v>
      </c>
      <c r="E457" s="6" t="s">
        <v>218</v>
      </c>
      <c r="F457" s="6" t="s">
        <v>18</v>
      </c>
      <c r="G457" s="6">
        <v>776</v>
      </c>
      <c r="H457" s="6">
        <v>82</v>
      </c>
      <c r="I457" s="6">
        <v>114</v>
      </c>
      <c r="J457" s="6">
        <v>128</v>
      </c>
      <c r="K457" s="6">
        <v>452</v>
      </c>
      <c r="L457" s="6">
        <v>378</v>
      </c>
      <c r="M457" s="6">
        <v>35</v>
      </c>
      <c r="N457" s="6">
        <v>63</v>
      </c>
      <c r="O457" s="6">
        <v>64</v>
      </c>
      <c r="P457" s="6">
        <v>216</v>
      </c>
      <c r="Q457" s="6">
        <v>398</v>
      </c>
      <c r="R457" s="6">
        <v>47</v>
      </c>
      <c r="S457" s="6">
        <v>51</v>
      </c>
      <c r="T457" s="6">
        <v>64</v>
      </c>
      <c r="U457" s="6">
        <v>236</v>
      </c>
      <c r="V457" s="6">
        <v>170</v>
      </c>
      <c r="W457" s="6" t="s">
        <v>3546</v>
      </c>
      <c r="X457" s="6" t="s">
        <v>4411</v>
      </c>
      <c r="Y457" s="6" t="s">
        <v>475</v>
      </c>
      <c r="Z457" s="6" t="s">
        <v>3058</v>
      </c>
      <c r="AA457" s="6">
        <v>78.909122999999994</v>
      </c>
      <c r="AB457" s="6">
        <v>8</v>
      </c>
      <c r="AC457" s="6">
        <v>776</v>
      </c>
      <c r="AG457"/>
    </row>
    <row r="458" spans="1:33">
      <c r="A458" s="6">
        <v>1130</v>
      </c>
      <c r="B458" s="6">
        <v>110317007</v>
      </c>
      <c r="C458" s="6" t="s">
        <v>4412</v>
      </c>
      <c r="D458" s="6" t="s">
        <v>73</v>
      </c>
      <c r="E458" s="6" t="s">
        <v>218</v>
      </c>
      <c r="F458" s="6" t="s">
        <v>18</v>
      </c>
      <c r="G458" s="6">
        <v>659</v>
      </c>
      <c r="H458" s="6">
        <v>67</v>
      </c>
      <c r="I458" s="6">
        <v>96</v>
      </c>
      <c r="J458" s="6">
        <v>120</v>
      </c>
      <c r="K458" s="6">
        <v>376</v>
      </c>
      <c r="L458" s="6">
        <v>347</v>
      </c>
      <c r="M458" s="6">
        <v>31</v>
      </c>
      <c r="N458" s="6">
        <v>47</v>
      </c>
      <c r="O458" s="6">
        <v>68</v>
      </c>
      <c r="P458" s="6">
        <v>201</v>
      </c>
      <c r="Q458" s="6">
        <v>312</v>
      </c>
      <c r="R458" s="6">
        <v>36</v>
      </c>
      <c r="S458" s="6">
        <v>49</v>
      </c>
      <c r="T458" s="6">
        <v>52</v>
      </c>
      <c r="U458" s="6">
        <v>175</v>
      </c>
      <c r="V458" s="6">
        <v>120</v>
      </c>
      <c r="W458" s="6" t="s">
        <v>3598</v>
      </c>
      <c r="X458" s="6" t="s">
        <v>4413</v>
      </c>
      <c r="Y458" s="6" t="s">
        <v>218</v>
      </c>
      <c r="Z458" s="6" t="s">
        <v>3058</v>
      </c>
      <c r="AA458" s="6">
        <v>3705.7609029999999</v>
      </c>
      <c r="AB458" s="6">
        <v>8</v>
      </c>
      <c r="AC458" s="6">
        <v>659</v>
      </c>
      <c r="AG458"/>
    </row>
    <row r="459" spans="1:33">
      <c r="A459" s="6">
        <v>1131</v>
      </c>
      <c r="B459" s="6">
        <v>110317018</v>
      </c>
      <c r="C459" s="6" t="s">
        <v>4414</v>
      </c>
      <c r="D459" s="6" t="s">
        <v>73</v>
      </c>
      <c r="E459" s="6" t="s">
        <v>218</v>
      </c>
      <c r="F459" s="6" t="s">
        <v>18</v>
      </c>
      <c r="G459" s="6">
        <v>593</v>
      </c>
      <c r="H459" s="6">
        <v>40</v>
      </c>
      <c r="I459" s="6">
        <v>87</v>
      </c>
      <c r="J459" s="6">
        <v>84</v>
      </c>
      <c r="K459" s="6">
        <v>382</v>
      </c>
      <c r="L459" s="6">
        <v>298</v>
      </c>
      <c r="M459" s="6">
        <v>20</v>
      </c>
      <c r="N459" s="6">
        <v>40</v>
      </c>
      <c r="O459" s="6">
        <v>44</v>
      </c>
      <c r="P459" s="6">
        <v>194</v>
      </c>
      <c r="Q459" s="6">
        <v>295</v>
      </c>
      <c r="R459" s="6">
        <v>20</v>
      </c>
      <c r="S459" s="6">
        <v>47</v>
      </c>
      <c r="T459" s="6">
        <v>40</v>
      </c>
      <c r="U459" s="6">
        <v>188</v>
      </c>
      <c r="V459" s="6">
        <v>132</v>
      </c>
      <c r="W459" s="6" t="s">
        <v>3598</v>
      </c>
      <c r="X459" s="6" t="s">
        <v>4415</v>
      </c>
      <c r="Y459" s="6" t="s">
        <v>218</v>
      </c>
      <c r="Z459" s="6" t="s">
        <v>3058</v>
      </c>
      <c r="AA459" s="6">
        <v>240.77445499999999</v>
      </c>
      <c r="AB459" s="6">
        <v>8</v>
      </c>
      <c r="AC459" s="6">
        <v>593</v>
      </c>
      <c r="AG459"/>
    </row>
    <row r="460" spans="1:33">
      <c r="A460" s="6">
        <v>1132</v>
      </c>
      <c r="B460" s="6">
        <v>110317029</v>
      </c>
      <c r="C460" s="6" t="s">
        <v>4416</v>
      </c>
      <c r="D460" s="6" t="s">
        <v>73</v>
      </c>
      <c r="E460" s="6" t="s">
        <v>218</v>
      </c>
      <c r="F460" s="6" t="s">
        <v>18</v>
      </c>
      <c r="G460" s="6">
        <v>310</v>
      </c>
      <c r="H460" s="6">
        <v>23</v>
      </c>
      <c r="I460" s="6">
        <v>44</v>
      </c>
      <c r="J460" s="6">
        <v>35</v>
      </c>
      <c r="K460" s="6">
        <v>208</v>
      </c>
      <c r="L460" s="6">
        <v>166</v>
      </c>
      <c r="M460" s="6">
        <v>11</v>
      </c>
      <c r="N460" s="6">
        <v>18</v>
      </c>
      <c r="O460" s="6">
        <v>16</v>
      </c>
      <c r="P460" s="6">
        <v>121</v>
      </c>
      <c r="Q460" s="6">
        <v>144</v>
      </c>
      <c r="R460" s="6">
        <v>12</v>
      </c>
      <c r="S460" s="6">
        <v>26</v>
      </c>
      <c r="T460" s="6">
        <v>19</v>
      </c>
      <c r="U460" s="6">
        <v>87</v>
      </c>
      <c r="V460" s="6">
        <v>64</v>
      </c>
      <c r="W460" s="6" t="s">
        <v>3598</v>
      </c>
      <c r="X460" s="6" t="s">
        <v>4417</v>
      </c>
      <c r="Y460" s="6" t="s">
        <v>218</v>
      </c>
      <c r="Z460" s="6" t="s">
        <v>3058</v>
      </c>
      <c r="AA460" s="6">
        <v>107.81194499999999</v>
      </c>
      <c r="AB460" s="6">
        <v>8</v>
      </c>
      <c r="AC460" s="6">
        <v>310</v>
      </c>
      <c r="AG460"/>
    </row>
    <row r="461" spans="1:33">
      <c r="A461" s="6">
        <v>1133</v>
      </c>
      <c r="B461" s="6">
        <v>110317039</v>
      </c>
      <c r="C461" s="6" t="s">
        <v>4418</v>
      </c>
      <c r="D461" s="6" t="s">
        <v>73</v>
      </c>
      <c r="E461" s="6" t="s">
        <v>218</v>
      </c>
      <c r="F461" s="6" t="s">
        <v>18</v>
      </c>
      <c r="G461" s="6">
        <v>387</v>
      </c>
      <c r="H461" s="6">
        <v>40</v>
      </c>
      <c r="I461" s="6">
        <v>41</v>
      </c>
      <c r="J461" s="6">
        <v>61</v>
      </c>
      <c r="K461" s="6">
        <v>245</v>
      </c>
      <c r="L461" s="6">
        <v>188</v>
      </c>
      <c r="M461" s="6">
        <v>23</v>
      </c>
      <c r="N461" s="6">
        <v>19</v>
      </c>
      <c r="O461" s="6">
        <v>29</v>
      </c>
      <c r="P461" s="6">
        <v>117</v>
      </c>
      <c r="Q461" s="6">
        <v>199</v>
      </c>
      <c r="R461" s="6">
        <v>17</v>
      </c>
      <c r="S461" s="6">
        <v>22</v>
      </c>
      <c r="T461" s="6">
        <v>32</v>
      </c>
      <c r="U461" s="6">
        <v>128</v>
      </c>
      <c r="V461" s="6">
        <v>94</v>
      </c>
      <c r="W461" s="6" t="s">
        <v>3598</v>
      </c>
      <c r="X461" s="6" t="s">
        <v>4419</v>
      </c>
      <c r="Y461" s="6" t="s">
        <v>218</v>
      </c>
      <c r="Z461" s="6" t="s">
        <v>3058</v>
      </c>
      <c r="AA461" s="6">
        <v>760.82100500000001</v>
      </c>
      <c r="AB461" s="6">
        <v>8</v>
      </c>
      <c r="AC461" s="6">
        <v>387</v>
      </c>
      <c r="AG461"/>
    </row>
    <row r="462" spans="1:33">
      <c r="A462" s="6">
        <v>1134</v>
      </c>
      <c r="B462" s="6">
        <v>110317049</v>
      </c>
      <c r="C462" s="6" t="s">
        <v>4420</v>
      </c>
      <c r="D462" s="6" t="s">
        <v>73</v>
      </c>
      <c r="E462" s="6" t="s">
        <v>218</v>
      </c>
      <c r="F462" s="6" t="s">
        <v>18</v>
      </c>
      <c r="G462" s="6">
        <v>399</v>
      </c>
      <c r="H462" s="6">
        <v>40</v>
      </c>
      <c r="I462" s="6">
        <v>75</v>
      </c>
      <c r="J462" s="6">
        <v>42</v>
      </c>
      <c r="K462" s="6">
        <v>242</v>
      </c>
      <c r="L462" s="6">
        <v>197</v>
      </c>
      <c r="M462" s="6">
        <v>23</v>
      </c>
      <c r="N462" s="6">
        <v>43</v>
      </c>
      <c r="O462" s="6">
        <v>21</v>
      </c>
      <c r="P462" s="6">
        <v>110</v>
      </c>
      <c r="Q462" s="6">
        <v>202</v>
      </c>
      <c r="R462" s="6">
        <v>17</v>
      </c>
      <c r="S462" s="6">
        <v>32</v>
      </c>
      <c r="T462" s="6">
        <v>21</v>
      </c>
      <c r="U462" s="6">
        <v>132</v>
      </c>
      <c r="V462" s="6">
        <v>83</v>
      </c>
      <c r="W462" s="6" t="s">
        <v>3598</v>
      </c>
      <c r="X462" s="6" t="s">
        <v>4421</v>
      </c>
      <c r="Y462" s="6" t="s">
        <v>218</v>
      </c>
      <c r="Z462" s="6" t="s">
        <v>3058</v>
      </c>
      <c r="AA462" s="6">
        <v>786.11051599999996</v>
      </c>
      <c r="AB462" s="6">
        <v>8</v>
      </c>
      <c r="AC462" s="6">
        <v>399</v>
      </c>
      <c r="AG462"/>
    </row>
    <row r="463" spans="1:33">
      <c r="A463" s="6">
        <v>1135</v>
      </c>
      <c r="B463" s="6">
        <v>110317054</v>
      </c>
      <c r="C463" s="6" t="s">
        <v>4422</v>
      </c>
      <c r="D463" s="6" t="s">
        <v>73</v>
      </c>
      <c r="E463" s="6" t="s">
        <v>218</v>
      </c>
      <c r="F463" s="6" t="s">
        <v>18</v>
      </c>
      <c r="G463" s="6">
        <v>278</v>
      </c>
      <c r="H463" s="6">
        <v>25</v>
      </c>
      <c r="I463" s="6">
        <v>37</v>
      </c>
      <c r="J463" s="6">
        <v>33</v>
      </c>
      <c r="K463" s="6">
        <v>183</v>
      </c>
      <c r="L463" s="6">
        <v>134</v>
      </c>
      <c r="M463" s="6">
        <v>13</v>
      </c>
      <c r="N463" s="6">
        <v>17</v>
      </c>
      <c r="O463" s="6">
        <v>14</v>
      </c>
      <c r="P463" s="6">
        <v>90</v>
      </c>
      <c r="Q463" s="6">
        <v>144</v>
      </c>
      <c r="R463" s="6">
        <v>12</v>
      </c>
      <c r="S463" s="6">
        <v>20</v>
      </c>
      <c r="T463" s="6">
        <v>19</v>
      </c>
      <c r="U463" s="6">
        <v>93</v>
      </c>
      <c r="V463" s="6">
        <v>73</v>
      </c>
      <c r="W463" s="6" t="s">
        <v>3598</v>
      </c>
      <c r="X463" s="6" t="s">
        <v>4423</v>
      </c>
      <c r="Y463" s="6" t="s">
        <v>218</v>
      </c>
      <c r="Z463" s="6" t="s">
        <v>3058</v>
      </c>
      <c r="AA463" s="6">
        <v>217.41054099999999</v>
      </c>
      <c r="AB463" s="6">
        <v>8</v>
      </c>
      <c r="AC463" s="6">
        <v>278</v>
      </c>
      <c r="AG463"/>
    </row>
    <row r="464" spans="1:33">
      <c r="A464" s="6">
        <v>1136</v>
      </c>
      <c r="B464" s="6">
        <v>110317069</v>
      </c>
      <c r="C464" s="6" t="s">
        <v>4424</v>
      </c>
      <c r="D464" s="6" t="s">
        <v>73</v>
      </c>
      <c r="E464" s="6" t="s">
        <v>218</v>
      </c>
      <c r="F464" s="6" t="s">
        <v>18</v>
      </c>
      <c r="G464" s="6">
        <v>649</v>
      </c>
      <c r="H464" s="6">
        <v>63</v>
      </c>
      <c r="I464" s="6">
        <v>93</v>
      </c>
      <c r="J464" s="6">
        <v>107</v>
      </c>
      <c r="K464" s="6">
        <v>386</v>
      </c>
      <c r="L464" s="6">
        <v>330</v>
      </c>
      <c r="M464" s="6">
        <v>22</v>
      </c>
      <c r="N464" s="6">
        <v>52</v>
      </c>
      <c r="O464" s="6">
        <v>57</v>
      </c>
      <c r="P464" s="6">
        <v>199</v>
      </c>
      <c r="Q464" s="6">
        <v>319</v>
      </c>
      <c r="R464" s="6">
        <v>41</v>
      </c>
      <c r="S464" s="6">
        <v>41</v>
      </c>
      <c r="T464" s="6">
        <v>50</v>
      </c>
      <c r="U464" s="6">
        <v>187</v>
      </c>
      <c r="V464" s="6">
        <v>134</v>
      </c>
      <c r="W464" s="6" t="s">
        <v>3598</v>
      </c>
      <c r="X464" s="6" t="s">
        <v>4425</v>
      </c>
      <c r="Y464" s="6" t="s">
        <v>218</v>
      </c>
      <c r="Z464" s="6" t="s">
        <v>3058</v>
      </c>
      <c r="AA464" s="6">
        <v>177.04771400000001</v>
      </c>
      <c r="AB464" s="6">
        <v>8</v>
      </c>
      <c r="AC464" s="6">
        <v>649</v>
      </c>
      <c r="AG464"/>
    </row>
    <row r="465" spans="1:33">
      <c r="A465" s="6">
        <v>1144</v>
      </c>
      <c r="B465" s="6">
        <v>110400090</v>
      </c>
      <c r="C465" s="6" t="s">
        <v>4426</v>
      </c>
      <c r="D465" s="6" t="s">
        <v>73</v>
      </c>
      <c r="E465" s="6" t="s">
        <v>219</v>
      </c>
      <c r="F465" s="6" t="s">
        <v>18</v>
      </c>
      <c r="G465" s="6">
        <v>560</v>
      </c>
      <c r="H465" s="6">
        <v>59</v>
      </c>
      <c r="I465" s="6">
        <v>154</v>
      </c>
      <c r="J465" s="6">
        <v>70</v>
      </c>
      <c r="K465" s="6">
        <v>277</v>
      </c>
      <c r="L465" s="6">
        <v>274</v>
      </c>
      <c r="M465" s="6">
        <v>31</v>
      </c>
      <c r="N465" s="6">
        <v>61</v>
      </c>
      <c r="O465" s="6">
        <v>40</v>
      </c>
      <c r="P465" s="6">
        <v>142</v>
      </c>
      <c r="Q465" s="6">
        <v>286</v>
      </c>
      <c r="R465" s="6">
        <v>28</v>
      </c>
      <c r="S465" s="6">
        <v>93</v>
      </c>
      <c r="T465" s="6">
        <v>30</v>
      </c>
      <c r="U465" s="6">
        <v>135</v>
      </c>
      <c r="V465" s="6">
        <v>105</v>
      </c>
      <c r="W465" s="6" t="s">
        <v>3546</v>
      </c>
      <c r="X465" s="6" t="s">
        <v>4427</v>
      </c>
      <c r="Y465" s="6" t="s">
        <v>3097</v>
      </c>
      <c r="Z465" s="6" t="s">
        <v>3058</v>
      </c>
      <c r="AA465" s="6">
        <v>17.479493999999999</v>
      </c>
      <c r="AB465" s="6">
        <v>8</v>
      </c>
      <c r="AC465" s="6">
        <v>560</v>
      </c>
      <c r="AG465"/>
    </row>
    <row r="466" spans="1:33">
      <c r="A466" s="6">
        <v>1145</v>
      </c>
      <c r="B466" s="6">
        <v>110400100</v>
      </c>
      <c r="C466" s="6" t="s">
        <v>4428</v>
      </c>
      <c r="D466" s="6" t="s">
        <v>73</v>
      </c>
      <c r="E466" s="6" t="s">
        <v>219</v>
      </c>
      <c r="F466" s="6" t="s">
        <v>18</v>
      </c>
      <c r="G466" s="6">
        <v>417</v>
      </c>
      <c r="H466" s="6">
        <v>48</v>
      </c>
      <c r="I466" s="6">
        <v>80</v>
      </c>
      <c r="J466" s="6">
        <v>56</v>
      </c>
      <c r="K466" s="6">
        <v>233</v>
      </c>
      <c r="L466" s="6">
        <v>192</v>
      </c>
      <c r="M466" s="6">
        <v>25</v>
      </c>
      <c r="N466" s="6">
        <v>29</v>
      </c>
      <c r="O466" s="6">
        <v>25</v>
      </c>
      <c r="P466" s="6">
        <v>113</v>
      </c>
      <c r="Q466" s="6">
        <v>225</v>
      </c>
      <c r="R466" s="6">
        <v>23</v>
      </c>
      <c r="S466" s="6">
        <v>51</v>
      </c>
      <c r="T466" s="6">
        <v>31</v>
      </c>
      <c r="U466" s="6">
        <v>120</v>
      </c>
      <c r="V466" s="6">
        <v>86</v>
      </c>
      <c r="W466" s="6" t="s">
        <v>3546</v>
      </c>
      <c r="X466" s="6" t="s">
        <v>4429</v>
      </c>
      <c r="Y466" s="6" t="s">
        <v>219</v>
      </c>
      <c r="Z466" s="6" t="s">
        <v>3058</v>
      </c>
      <c r="AA466" s="6">
        <v>53.064928000000002</v>
      </c>
      <c r="AB466" s="6">
        <v>8</v>
      </c>
      <c r="AC466" s="6">
        <v>417</v>
      </c>
      <c r="AG466"/>
    </row>
    <row r="467" spans="1:33">
      <c r="A467" s="6">
        <v>1146</v>
      </c>
      <c r="B467" s="6">
        <v>110400070</v>
      </c>
      <c r="C467" s="6" t="s">
        <v>4430</v>
      </c>
      <c r="D467" s="6" t="s">
        <v>73</v>
      </c>
      <c r="E467" s="6" t="s">
        <v>219</v>
      </c>
      <c r="F467" s="6" t="s">
        <v>18</v>
      </c>
      <c r="G467" s="6">
        <v>655</v>
      </c>
      <c r="H467" s="6">
        <v>99</v>
      </c>
      <c r="I467" s="6">
        <v>124</v>
      </c>
      <c r="J467" s="6">
        <v>57</v>
      </c>
      <c r="K467" s="6">
        <v>375</v>
      </c>
      <c r="L467" s="6">
        <v>331</v>
      </c>
      <c r="M467" s="6">
        <v>45</v>
      </c>
      <c r="N467" s="6">
        <v>58</v>
      </c>
      <c r="O467" s="6">
        <v>27</v>
      </c>
      <c r="P467" s="6">
        <v>201</v>
      </c>
      <c r="Q467" s="6">
        <v>324</v>
      </c>
      <c r="R467" s="6">
        <v>54</v>
      </c>
      <c r="S467" s="6">
        <v>66</v>
      </c>
      <c r="T467" s="6">
        <v>30</v>
      </c>
      <c r="U467" s="6">
        <v>174</v>
      </c>
      <c r="V467" s="6">
        <v>159</v>
      </c>
      <c r="W467" s="6" t="s">
        <v>3546</v>
      </c>
      <c r="X467" s="6" t="s">
        <v>4431</v>
      </c>
      <c r="Y467" s="6" t="s">
        <v>2472</v>
      </c>
      <c r="Z467" s="6" t="s">
        <v>3058</v>
      </c>
      <c r="AA467" s="6">
        <v>13.029496</v>
      </c>
      <c r="AB467" s="6">
        <v>8</v>
      </c>
      <c r="AC467" s="6">
        <v>655</v>
      </c>
      <c r="AG467"/>
    </row>
    <row r="468" spans="1:33">
      <c r="A468" s="6">
        <v>1147</v>
      </c>
      <c r="B468" s="6">
        <v>110400080</v>
      </c>
      <c r="C468" s="6" t="s">
        <v>4432</v>
      </c>
      <c r="D468" s="6" t="s">
        <v>73</v>
      </c>
      <c r="E468" s="6" t="s">
        <v>219</v>
      </c>
      <c r="F468" s="6" t="s">
        <v>18</v>
      </c>
      <c r="G468" s="6">
        <v>787</v>
      </c>
      <c r="H468" s="6">
        <v>98</v>
      </c>
      <c r="I468" s="6">
        <v>141</v>
      </c>
      <c r="J468" s="6">
        <v>85</v>
      </c>
      <c r="K468" s="6">
        <v>463</v>
      </c>
      <c r="L468" s="6">
        <v>409</v>
      </c>
      <c r="M468" s="6">
        <v>51</v>
      </c>
      <c r="N468" s="6">
        <v>78</v>
      </c>
      <c r="O468" s="6">
        <v>45</v>
      </c>
      <c r="P468" s="6">
        <v>235</v>
      </c>
      <c r="Q468" s="6">
        <v>378</v>
      </c>
      <c r="R468" s="6">
        <v>47</v>
      </c>
      <c r="S468" s="6">
        <v>63</v>
      </c>
      <c r="T468" s="6">
        <v>40</v>
      </c>
      <c r="U468" s="6">
        <v>228</v>
      </c>
      <c r="V468" s="6">
        <v>165</v>
      </c>
      <c r="W468" s="6" t="s">
        <v>3546</v>
      </c>
      <c r="X468" s="6" t="s">
        <v>4433</v>
      </c>
      <c r="Y468" s="6" t="s">
        <v>3121</v>
      </c>
      <c r="Z468" s="6" t="s">
        <v>3058</v>
      </c>
      <c r="AA468" s="6">
        <v>11.758642</v>
      </c>
      <c r="AB468" s="6">
        <v>8</v>
      </c>
      <c r="AC468" s="6">
        <v>787</v>
      </c>
      <c r="AG468"/>
    </row>
    <row r="469" spans="1:33">
      <c r="A469" s="6">
        <v>1148</v>
      </c>
      <c r="B469" s="6">
        <v>110300010</v>
      </c>
      <c r="C469" s="6" t="s">
        <v>4434</v>
      </c>
      <c r="D469" s="6" t="s">
        <v>73</v>
      </c>
      <c r="E469" s="6" t="s">
        <v>218</v>
      </c>
      <c r="F469" s="6" t="s">
        <v>18</v>
      </c>
      <c r="G469" s="6">
        <v>546</v>
      </c>
      <c r="H469" s="6">
        <v>75</v>
      </c>
      <c r="I469" s="6">
        <v>94</v>
      </c>
      <c r="J469" s="6">
        <v>56</v>
      </c>
      <c r="K469" s="6">
        <v>321</v>
      </c>
      <c r="L469" s="6">
        <v>279</v>
      </c>
      <c r="M469" s="6">
        <v>46</v>
      </c>
      <c r="N469" s="6">
        <v>52</v>
      </c>
      <c r="O469" s="6">
        <v>24</v>
      </c>
      <c r="P469" s="6">
        <v>157</v>
      </c>
      <c r="Q469" s="6">
        <v>267</v>
      </c>
      <c r="R469" s="6">
        <v>29</v>
      </c>
      <c r="S469" s="6">
        <v>42</v>
      </c>
      <c r="T469" s="6">
        <v>32</v>
      </c>
      <c r="U469" s="6">
        <v>164</v>
      </c>
      <c r="V469" s="6">
        <v>117</v>
      </c>
      <c r="W469" s="6" t="s">
        <v>3546</v>
      </c>
      <c r="X469" s="6" t="s">
        <v>4435</v>
      </c>
      <c r="Y469" s="6" t="s">
        <v>205</v>
      </c>
      <c r="Z469" s="6" t="s">
        <v>3058</v>
      </c>
      <c r="AA469" s="6">
        <v>5.3966909999999997</v>
      </c>
      <c r="AB469" s="6">
        <v>8</v>
      </c>
      <c r="AC469" s="6">
        <v>546</v>
      </c>
      <c r="AG469"/>
    </row>
    <row r="470" spans="1:33">
      <c r="A470" s="6">
        <v>1149</v>
      </c>
      <c r="B470" s="6">
        <v>110300060</v>
      </c>
      <c r="C470" s="6" t="s">
        <v>4436</v>
      </c>
      <c r="D470" s="6" t="s">
        <v>73</v>
      </c>
      <c r="E470" s="6" t="s">
        <v>218</v>
      </c>
      <c r="F470" s="6" t="s">
        <v>18</v>
      </c>
      <c r="G470" s="6">
        <v>602</v>
      </c>
      <c r="H470" s="6">
        <v>42</v>
      </c>
      <c r="I470" s="6">
        <v>75</v>
      </c>
      <c r="J470" s="6">
        <v>82</v>
      </c>
      <c r="K470" s="6">
        <v>403</v>
      </c>
      <c r="L470" s="6">
        <v>308</v>
      </c>
      <c r="M470" s="6">
        <v>24</v>
      </c>
      <c r="N470" s="6">
        <v>34</v>
      </c>
      <c r="O470" s="6">
        <v>41</v>
      </c>
      <c r="P470" s="6">
        <v>209</v>
      </c>
      <c r="Q470" s="6">
        <v>294</v>
      </c>
      <c r="R470" s="6">
        <v>18</v>
      </c>
      <c r="S470" s="6">
        <v>41</v>
      </c>
      <c r="T470" s="6">
        <v>41</v>
      </c>
      <c r="U470" s="6">
        <v>194</v>
      </c>
      <c r="V470" s="6">
        <v>149</v>
      </c>
      <c r="W470" s="6" t="s">
        <v>3546</v>
      </c>
      <c r="X470" s="6" t="s">
        <v>4437</v>
      </c>
      <c r="Y470" s="6" t="s">
        <v>218</v>
      </c>
      <c r="Z470" s="6" t="s">
        <v>3058</v>
      </c>
      <c r="AA470" s="6">
        <v>48.480719999999998</v>
      </c>
      <c r="AB470" s="6">
        <v>8</v>
      </c>
      <c r="AC470" s="6">
        <v>602</v>
      </c>
      <c r="AG470"/>
    </row>
    <row r="471" spans="1:33">
      <c r="A471" s="6">
        <v>1150</v>
      </c>
      <c r="B471" s="6">
        <v>110400010</v>
      </c>
      <c r="C471" s="6" t="s">
        <v>4438</v>
      </c>
      <c r="D471" s="6" t="s">
        <v>73</v>
      </c>
      <c r="E471" s="6" t="s">
        <v>219</v>
      </c>
      <c r="F471" s="6" t="s">
        <v>18</v>
      </c>
      <c r="G471" s="6">
        <v>564</v>
      </c>
      <c r="H471" s="6">
        <v>55</v>
      </c>
      <c r="I471" s="6">
        <v>86</v>
      </c>
      <c r="J471" s="6">
        <v>72</v>
      </c>
      <c r="K471" s="6">
        <v>351</v>
      </c>
      <c r="L471" s="6">
        <v>274</v>
      </c>
      <c r="M471" s="6">
        <v>27</v>
      </c>
      <c r="N471" s="6">
        <v>35</v>
      </c>
      <c r="O471" s="6">
        <v>38</v>
      </c>
      <c r="P471" s="6">
        <v>174</v>
      </c>
      <c r="Q471" s="6">
        <v>290</v>
      </c>
      <c r="R471" s="6">
        <v>28</v>
      </c>
      <c r="S471" s="6">
        <v>51</v>
      </c>
      <c r="T471" s="6">
        <v>34</v>
      </c>
      <c r="U471" s="6">
        <v>177</v>
      </c>
      <c r="V471" s="6">
        <v>101</v>
      </c>
      <c r="W471" s="6" t="s">
        <v>3546</v>
      </c>
      <c r="X471" s="6" t="s">
        <v>4439</v>
      </c>
      <c r="Y471" s="6" t="s">
        <v>1117</v>
      </c>
      <c r="Z471" s="6" t="s">
        <v>3058</v>
      </c>
      <c r="AA471" s="6">
        <v>43.421809000000003</v>
      </c>
      <c r="AB471" s="6">
        <v>8</v>
      </c>
      <c r="AC471" s="6">
        <v>564</v>
      </c>
      <c r="AG471"/>
    </row>
    <row r="472" spans="1:33">
      <c r="A472" s="6">
        <v>1151</v>
      </c>
      <c r="B472" s="6">
        <v>110100000</v>
      </c>
      <c r="C472" s="6" t="s">
        <v>4440</v>
      </c>
      <c r="D472" s="6" t="s">
        <v>73</v>
      </c>
      <c r="E472" s="6" t="s">
        <v>216</v>
      </c>
      <c r="F472" s="6" t="s">
        <v>18</v>
      </c>
      <c r="G472" s="6">
        <v>396</v>
      </c>
      <c r="H472" s="6">
        <v>50</v>
      </c>
      <c r="I472" s="6">
        <v>85</v>
      </c>
      <c r="J472" s="6">
        <v>30</v>
      </c>
      <c r="K472" s="6">
        <v>231</v>
      </c>
      <c r="L472" s="6">
        <v>200</v>
      </c>
      <c r="M472" s="6">
        <v>22</v>
      </c>
      <c r="N472" s="6">
        <v>45</v>
      </c>
      <c r="O472" s="6">
        <v>20</v>
      </c>
      <c r="P472" s="6">
        <v>113</v>
      </c>
      <c r="Q472" s="6">
        <v>196</v>
      </c>
      <c r="R472" s="6">
        <v>28</v>
      </c>
      <c r="S472" s="6">
        <v>40</v>
      </c>
      <c r="T472" s="6">
        <v>10</v>
      </c>
      <c r="U472" s="6">
        <v>118</v>
      </c>
      <c r="V472" s="6">
        <v>93</v>
      </c>
      <c r="W472" s="6" t="s">
        <v>3546</v>
      </c>
      <c r="X472" s="6" t="s">
        <v>4441</v>
      </c>
      <c r="Y472" s="6" t="s">
        <v>2527</v>
      </c>
      <c r="Z472" s="6" t="s">
        <v>3058</v>
      </c>
      <c r="AA472" s="6">
        <v>13.616860000000001</v>
      </c>
      <c r="AB472" s="6">
        <v>8</v>
      </c>
      <c r="AC472" s="6">
        <v>396</v>
      </c>
      <c r="AG472"/>
    </row>
    <row r="473" spans="1:33">
      <c r="A473" s="6">
        <v>1152</v>
      </c>
      <c r="B473" s="6">
        <v>10600170</v>
      </c>
      <c r="C473" s="6" t="s">
        <v>4442</v>
      </c>
      <c r="D473" s="6" t="s">
        <v>71</v>
      </c>
      <c r="E473" s="6" t="s">
        <v>205</v>
      </c>
      <c r="F473" s="6" t="s">
        <v>18</v>
      </c>
      <c r="G473" s="6">
        <v>420</v>
      </c>
      <c r="H473" s="6">
        <v>39</v>
      </c>
      <c r="I473" s="6">
        <v>57</v>
      </c>
      <c r="J473" s="6">
        <v>53</v>
      </c>
      <c r="K473" s="6">
        <v>271</v>
      </c>
      <c r="L473" s="6">
        <v>206</v>
      </c>
      <c r="M473" s="6">
        <v>15</v>
      </c>
      <c r="N473" s="6">
        <v>27</v>
      </c>
      <c r="O473" s="6">
        <v>22</v>
      </c>
      <c r="P473" s="6">
        <v>142</v>
      </c>
      <c r="Q473" s="6">
        <v>214</v>
      </c>
      <c r="R473" s="6">
        <v>24</v>
      </c>
      <c r="S473" s="6">
        <v>30</v>
      </c>
      <c r="T473" s="6">
        <v>31</v>
      </c>
      <c r="U473" s="6">
        <v>129</v>
      </c>
      <c r="V473" s="6">
        <v>94</v>
      </c>
      <c r="W473" s="6" t="s">
        <v>3546</v>
      </c>
      <c r="X473" s="6" t="s">
        <v>4443</v>
      </c>
      <c r="Y473" s="6" t="s">
        <v>3478</v>
      </c>
      <c r="Z473" s="6" t="s">
        <v>3058</v>
      </c>
      <c r="AA473" s="6">
        <v>36.187902000000001</v>
      </c>
      <c r="AB473" s="6">
        <v>9</v>
      </c>
      <c r="AC473" s="6">
        <v>420</v>
      </c>
      <c r="AG473"/>
    </row>
    <row r="474" spans="1:33">
      <c r="A474" s="6">
        <v>1153</v>
      </c>
      <c r="B474" s="6">
        <v>10600180</v>
      </c>
      <c r="C474" s="6" t="s">
        <v>4444</v>
      </c>
      <c r="D474" s="6" t="s">
        <v>71</v>
      </c>
      <c r="E474" s="6" t="s">
        <v>205</v>
      </c>
      <c r="F474" s="6" t="s">
        <v>18</v>
      </c>
      <c r="G474" s="6">
        <v>92</v>
      </c>
      <c r="H474" s="6">
        <v>16</v>
      </c>
      <c r="I474" s="6">
        <v>14</v>
      </c>
      <c r="J474" s="6">
        <v>13</v>
      </c>
      <c r="K474" s="6">
        <v>49</v>
      </c>
      <c r="L474" s="6">
        <v>52</v>
      </c>
      <c r="M474" s="6">
        <v>12</v>
      </c>
      <c r="N474" s="6">
        <v>6</v>
      </c>
      <c r="O474" s="6">
        <v>8</v>
      </c>
      <c r="P474" s="6">
        <v>26</v>
      </c>
      <c r="Q474" s="6">
        <v>40</v>
      </c>
      <c r="R474" s="6">
        <v>4</v>
      </c>
      <c r="S474" s="6">
        <v>8</v>
      </c>
      <c r="T474" s="6">
        <v>5</v>
      </c>
      <c r="U474" s="6">
        <v>23</v>
      </c>
      <c r="V474" s="6">
        <v>16</v>
      </c>
      <c r="W474" s="6" t="s">
        <v>3546</v>
      </c>
      <c r="X474" s="6" t="s">
        <v>4445</v>
      </c>
      <c r="Y474" s="6" t="s">
        <v>3478</v>
      </c>
      <c r="Z474" s="6" t="s">
        <v>3058</v>
      </c>
      <c r="AA474" s="6">
        <v>11.16587</v>
      </c>
      <c r="AB474" s="6">
        <v>9</v>
      </c>
      <c r="AC474" s="6">
        <v>92</v>
      </c>
      <c r="AG474"/>
    </row>
    <row r="475" spans="1:33">
      <c r="A475" s="6">
        <v>1154</v>
      </c>
      <c r="B475" s="6">
        <v>10600260</v>
      </c>
      <c r="C475" s="6" t="s">
        <v>4446</v>
      </c>
      <c r="D475" s="6" t="s">
        <v>71</v>
      </c>
      <c r="E475" s="6" t="s">
        <v>205</v>
      </c>
      <c r="F475" s="6" t="s">
        <v>18</v>
      </c>
      <c r="G475" s="6">
        <v>569</v>
      </c>
      <c r="H475" s="6">
        <v>41</v>
      </c>
      <c r="I475" s="6">
        <v>80</v>
      </c>
      <c r="J475" s="6">
        <v>71</v>
      </c>
      <c r="K475" s="6">
        <v>377</v>
      </c>
      <c r="L475" s="6">
        <v>290</v>
      </c>
      <c r="M475" s="6">
        <v>19</v>
      </c>
      <c r="N475" s="6">
        <v>43</v>
      </c>
      <c r="O475" s="6">
        <v>38</v>
      </c>
      <c r="P475" s="6">
        <v>190</v>
      </c>
      <c r="Q475" s="6">
        <v>279</v>
      </c>
      <c r="R475" s="6">
        <v>22</v>
      </c>
      <c r="S475" s="6">
        <v>37</v>
      </c>
      <c r="T475" s="6">
        <v>33</v>
      </c>
      <c r="U475" s="6">
        <v>187</v>
      </c>
      <c r="V475" s="6">
        <v>131</v>
      </c>
      <c r="W475" s="6" t="s">
        <v>3546</v>
      </c>
      <c r="X475" s="6" t="s">
        <v>4447</v>
      </c>
      <c r="Y475" s="6" t="s">
        <v>205</v>
      </c>
      <c r="Z475" s="6" t="s">
        <v>3058</v>
      </c>
      <c r="AA475" s="6">
        <v>41.458435999999999</v>
      </c>
      <c r="AB475" s="6">
        <v>9</v>
      </c>
      <c r="AC475" s="6">
        <v>569</v>
      </c>
      <c r="AG475"/>
    </row>
    <row r="476" spans="1:33">
      <c r="A476" s="6">
        <v>1155</v>
      </c>
      <c r="B476" s="6">
        <v>10600270</v>
      </c>
      <c r="C476" s="6" t="s">
        <v>4448</v>
      </c>
      <c r="D476" s="6" t="s">
        <v>71</v>
      </c>
      <c r="E476" s="6" t="s">
        <v>205</v>
      </c>
      <c r="F476" s="6" t="s">
        <v>18</v>
      </c>
      <c r="G476" s="6">
        <v>626</v>
      </c>
      <c r="H476" s="6">
        <v>53</v>
      </c>
      <c r="I476" s="6">
        <v>90</v>
      </c>
      <c r="J476" s="6">
        <v>94</v>
      </c>
      <c r="K476" s="6">
        <v>389</v>
      </c>
      <c r="L476" s="6">
        <v>324</v>
      </c>
      <c r="M476" s="6">
        <v>28</v>
      </c>
      <c r="N476" s="6">
        <v>49</v>
      </c>
      <c r="O476" s="6">
        <v>48</v>
      </c>
      <c r="P476" s="6">
        <v>199</v>
      </c>
      <c r="Q476" s="6">
        <v>302</v>
      </c>
      <c r="R476" s="6">
        <v>25</v>
      </c>
      <c r="S476" s="6">
        <v>41</v>
      </c>
      <c r="T476" s="6">
        <v>46</v>
      </c>
      <c r="U476" s="6">
        <v>190</v>
      </c>
      <c r="V476" s="6">
        <v>145</v>
      </c>
      <c r="W476" s="6" t="s">
        <v>3546</v>
      </c>
      <c r="X476" s="6" t="s">
        <v>4449</v>
      </c>
      <c r="Y476" s="6" t="s">
        <v>205</v>
      </c>
      <c r="Z476" s="6" t="s">
        <v>3058</v>
      </c>
      <c r="AA476" s="6">
        <v>76.450115999999994</v>
      </c>
      <c r="AB476" s="6">
        <v>9</v>
      </c>
      <c r="AC476" s="6">
        <v>626</v>
      </c>
      <c r="AG476"/>
    </row>
    <row r="477" spans="1:33">
      <c r="A477" s="6">
        <v>1156</v>
      </c>
      <c r="B477" s="6">
        <v>10600280</v>
      </c>
      <c r="C477" s="6" t="s">
        <v>4450</v>
      </c>
      <c r="D477" s="6" t="s">
        <v>71</v>
      </c>
      <c r="E477" s="6" t="s">
        <v>205</v>
      </c>
      <c r="F477" s="6" t="s">
        <v>18</v>
      </c>
      <c r="G477" s="6">
        <v>199</v>
      </c>
      <c r="H477" s="6">
        <v>19</v>
      </c>
      <c r="I477" s="6">
        <v>27</v>
      </c>
      <c r="J477" s="6">
        <v>27</v>
      </c>
      <c r="K477" s="6">
        <v>126</v>
      </c>
      <c r="L477" s="6">
        <v>114</v>
      </c>
      <c r="M477" s="6">
        <v>13</v>
      </c>
      <c r="N477" s="6">
        <v>15</v>
      </c>
      <c r="O477" s="6">
        <v>15</v>
      </c>
      <c r="P477" s="6">
        <v>71</v>
      </c>
      <c r="Q477" s="6">
        <v>85</v>
      </c>
      <c r="R477" s="6">
        <v>6</v>
      </c>
      <c r="S477" s="6">
        <v>12</v>
      </c>
      <c r="T477" s="6">
        <v>12</v>
      </c>
      <c r="U477" s="6">
        <v>55</v>
      </c>
      <c r="V477" s="6">
        <v>41</v>
      </c>
      <c r="W477" s="6" t="s">
        <v>3546</v>
      </c>
      <c r="X477" s="6" t="s">
        <v>4451</v>
      </c>
      <c r="Y477" s="6" t="s">
        <v>205</v>
      </c>
      <c r="Z477" s="6" t="s">
        <v>3058</v>
      </c>
      <c r="AA477" s="6">
        <v>4.3441270000000003</v>
      </c>
      <c r="AB477" s="6">
        <v>9</v>
      </c>
      <c r="AC477" s="6">
        <v>199</v>
      </c>
      <c r="AG477"/>
    </row>
    <row r="478" spans="1:33">
      <c r="A478" s="6">
        <v>1165</v>
      </c>
      <c r="B478" s="6">
        <v>10600060</v>
      </c>
      <c r="C478" s="6" t="s">
        <v>4452</v>
      </c>
      <c r="D478" s="6" t="s">
        <v>71</v>
      </c>
      <c r="E478" s="6" t="s">
        <v>205</v>
      </c>
      <c r="F478" s="6" t="s">
        <v>18</v>
      </c>
      <c r="G478" s="6">
        <v>668</v>
      </c>
      <c r="H478" s="6">
        <v>73</v>
      </c>
      <c r="I478" s="6">
        <v>99</v>
      </c>
      <c r="J478" s="6">
        <v>95</v>
      </c>
      <c r="K478" s="6">
        <v>401</v>
      </c>
      <c r="L478" s="6">
        <v>357</v>
      </c>
      <c r="M478" s="6">
        <v>33</v>
      </c>
      <c r="N478" s="6">
        <v>59</v>
      </c>
      <c r="O478" s="6">
        <v>54</v>
      </c>
      <c r="P478" s="6">
        <v>211</v>
      </c>
      <c r="Q478" s="6">
        <v>311</v>
      </c>
      <c r="R478" s="6">
        <v>40</v>
      </c>
      <c r="S478" s="6">
        <v>40</v>
      </c>
      <c r="T478" s="6">
        <v>41</v>
      </c>
      <c r="U478" s="6">
        <v>190</v>
      </c>
      <c r="V478" s="6">
        <v>139</v>
      </c>
      <c r="W478" s="6" t="s">
        <v>3546</v>
      </c>
      <c r="X478" s="6" t="s">
        <v>4453</v>
      </c>
      <c r="Y478" s="6" t="s">
        <v>205</v>
      </c>
      <c r="Z478" s="6" t="s">
        <v>3058</v>
      </c>
      <c r="AA478" s="6">
        <v>76.532253999999995</v>
      </c>
      <c r="AB478" s="6">
        <v>9</v>
      </c>
      <c r="AC478" s="6">
        <v>668</v>
      </c>
      <c r="AG478"/>
    </row>
    <row r="479" spans="1:33">
      <c r="A479" s="6">
        <v>1166</v>
      </c>
      <c r="B479" s="6">
        <v>10600210</v>
      </c>
      <c r="C479" s="6" t="s">
        <v>4454</v>
      </c>
      <c r="D479" s="6" t="s">
        <v>71</v>
      </c>
      <c r="E479" s="6" t="s">
        <v>205</v>
      </c>
      <c r="F479" s="6" t="s">
        <v>18</v>
      </c>
      <c r="G479" s="6">
        <v>538</v>
      </c>
      <c r="H479" s="6">
        <v>69</v>
      </c>
      <c r="I479" s="6">
        <v>104</v>
      </c>
      <c r="J479" s="6">
        <v>75</v>
      </c>
      <c r="K479" s="6">
        <v>290</v>
      </c>
      <c r="L479" s="6">
        <v>260</v>
      </c>
      <c r="M479" s="6">
        <v>40</v>
      </c>
      <c r="N479" s="6">
        <v>47</v>
      </c>
      <c r="O479" s="6">
        <v>31</v>
      </c>
      <c r="P479" s="6">
        <v>142</v>
      </c>
      <c r="Q479" s="6">
        <v>278</v>
      </c>
      <c r="R479" s="6">
        <v>29</v>
      </c>
      <c r="S479" s="6">
        <v>57</v>
      </c>
      <c r="T479" s="6">
        <v>44</v>
      </c>
      <c r="U479" s="6">
        <v>148</v>
      </c>
      <c r="V479" s="6">
        <v>109</v>
      </c>
      <c r="W479" s="6" t="s">
        <v>3546</v>
      </c>
      <c r="X479" s="6" t="s">
        <v>4455</v>
      </c>
      <c r="Y479" s="6" t="s">
        <v>3478</v>
      </c>
      <c r="Z479" s="6" t="s">
        <v>3058</v>
      </c>
      <c r="AA479" s="6">
        <v>20.279153999999998</v>
      </c>
      <c r="AB479" s="6">
        <v>9</v>
      </c>
      <c r="AC479" s="6">
        <v>538</v>
      </c>
      <c r="AG479"/>
    </row>
    <row r="480" spans="1:33">
      <c r="A480" s="6">
        <v>1167</v>
      </c>
      <c r="B480" s="6">
        <v>10600190</v>
      </c>
      <c r="C480" s="6" t="s">
        <v>4456</v>
      </c>
      <c r="D480" s="6" t="s">
        <v>71</v>
      </c>
      <c r="E480" s="6" t="s">
        <v>205</v>
      </c>
      <c r="F480" s="6" t="s">
        <v>18</v>
      </c>
      <c r="G480" s="6">
        <v>375</v>
      </c>
      <c r="H480" s="6">
        <v>45</v>
      </c>
      <c r="I480" s="6">
        <v>50</v>
      </c>
      <c r="J480" s="6">
        <v>51</v>
      </c>
      <c r="K480" s="6">
        <v>229</v>
      </c>
      <c r="L480" s="6">
        <v>189</v>
      </c>
      <c r="M480" s="6">
        <v>17</v>
      </c>
      <c r="N480" s="6">
        <v>23</v>
      </c>
      <c r="O480" s="6">
        <v>28</v>
      </c>
      <c r="P480" s="6">
        <v>121</v>
      </c>
      <c r="Q480" s="6">
        <v>186</v>
      </c>
      <c r="R480" s="6">
        <v>28</v>
      </c>
      <c r="S480" s="6">
        <v>27</v>
      </c>
      <c r="T480" s="6">
        <v>23</v>
      </c>
      <c r="U480" s="6">
        <v>108</v>
      </c>
      <c r="V480" s="6">
        <v>63</v>
      </c>
      <c r="W480" s="6" t="s">
        <v>3546</v>
      </c>
      <c r="X480" s="6" t="s">
        <v>4457</v>
      </c>
      <c r="Y480" s="6" t="s">
        <v>205</v>
      </c>
      <c r="Z480" s="6" t="s">
        <v>3058</v>
      </c>
      <c r="AA480" s="6">
        <v>31.787921000000001</v>
      </c>
      <c r="AB480" s="6">
        <v>9</v>
      </c>
      <c r="AC480" s="6">
        <v>375</v>
      </c>
      <c r="AG480"/>
    </row>
    <row r="481" spans="1:33">
      <c r="A481" s="6">
        <v>1168</v>
      </c>
      <c r="B481" s="6">
        <v>10600230</v>
      </c>
      <c r="C481" s="6" t="s">
        <v>4458</v>
      </c>
      <c r="D481" s="6" t="s">
        <v>71</v>
      </c>
      <c r="E481" s="6" t="s">
        <v>205</v>
      </c>
      <c r="F481" s="6" t="s">
        <v>18</v>
      </c>
      <c r="G481" s="6">
        <v>626</v>
      </c>
      <c r="H481" s="6">
        <v>83</v>
      </c>
      <c r="I481" s="6">
        <v>139</v>
      </c>
      <c r="J481" s="6">
        <v>58</v>
      </c>
      <c r="K481" s="6">
        <v>346</v>
      </c>
      <c r="L481" s="6">
        <v>322</v>
      </c>
      <c r="M481" s="6">
        <v>42</v>
      </c>
      <c r="N481" s="6">
        <v>67</v>
      </c>
      <c r="O481" s="6">
        <v>26</v>
      </c>
      <c r="P481" s="6">
        <v>187</v>
      </c>
      <c r="Q481" s="6">
        <v>304</v>
      </c>
      <c r="R481" s="6">
        <v>41</v>
      </c>
      <c r="S481" s="6">
        <v>72</v>
      </c>
      <c r="T481" s="6">
        <v>32</v>
      </c>
      <c r="U481" s="6">
        <v>159</v>
      </c>
      <c r="V481" s="6">
        <v>122</v>
      </c>
      <c r="W481" s="6" t="s">
        <v>3546</v>
      </c>
      <c r="X481" s="6" t="s">
        <v>4459</v>
      </c>
      <c r="Y481" s="6" t="s">
        <v>3473</v>
      </c>
      <c r="Z481" s="6" t="s">
        <v>3058</v>
      </c>
      <c r="AA481" s="6">
        <v>4.6231260000000001</v>
      </c>
      <c r="AB481" s="6">
        <v>9</v>
      </c>
      <c r="AC481" s="6">
        <v>626</v>
      </c>
      <c r="AG481"/>
    </row>
    <row r="482" spans="1:33">
      <c r="A482" s="6">
        <v>1169</v>
      </c>
      <c r="B482" s="6">
        <v>10600220</v>
      </c>
      <c r="C482" s="6" t="s">
        <v>4460</v>
      </c>
      <c r="D482" s="6" t="s">
        <v>71</v>
      </c>
      <c r="E482" s="6" t="s">
        <v>205</v>
      </c>
      <c r="F482" s="6" t="s">
        <v>18</v>
      </c>
      <c r="G482" s="6">
        <v>154</v>
      </c>
      <c r="H482" s="6">
        <v>22</v>
      </c>
      <c r="I482" s="6">
        <v>18</v>
      </c>
      <c r="J482" s="6">
        <v>18</v>
      </c>
      <c r="K482" s="6">
        <v>96</v>
      </c>
      <c r="L482" s="6">
        <v>74</v>
      </c>
      <c r="M482" s="6">
        <v>11</v>
      </c>
      <c r="N482" s="6">
        <v>5</v>
      </c>
      <c r="O482" s="6">
        <v>11</v>
      </c>
      <c r="P482" s="6">
        <v>47</v>
      </c>
      <c r="Q482" s="6">
        <v>80</v>
      </c>
      <c r="R482" s="6">
        <v>11</v>
      </c>
      <c r="S482" s="6">
        <v>13</v>
      </c>
      <c r="T482" s="6">
        <v>7</v>
      </c>
      <c r="U482" s="6">
        <v>49</v>
      </c>
      <c r="V482" s="6">
        <v>36</v>
      </c>
      <c r="W482" s="6" t="s">
        <v>3546</v>
      </c>
      <c r="X482" s="6" t="s">
        <v>4461</v>
      </c>
      <c r="Y482" s="6" t="s">
        <v>3478</v>
      </c>
      <c r="Z482" s="6" t="s">
        <v>3058</v>
      </c>
      <c r="AA482" s="6">
        <v>3.732818</v>
      </c>
      <c r="AB482" s="6">
        <v>9</v>
      </c>
      <c r="AC482" s="6">
        <v>154</v>
      </c>
      <c r="AG482"/>
    </row>
    <row r="483" spans="1:33">
      <c r="A483" s="6">
        <v>1170</v>
      </c>
      <c r="B483" s="6">
        <v>10600240</v>
      </c>
      <c r="C483" s="6" t="s">
        <v>4462</v>
      </c>
      <c r="D483" s="6" t="s">
        <v>71</v>
      </c>
      <c r="E483" s="6" t="s">
        <v>205</v>
      </c>
      <c r="F483" s="6" t="s">
        <v>18</v>
      </c>
      <c r="G483" s="6">
        <v>597</v>
      </c>
      <c r="H483" s="6">
        <v>86</v>
      </c>
      <c r="I483" s="6">
        <v>109</v>
      </c>
      <c r="J483" s="6">
        <v>56</v>
      </c>
      <c r="K483" s="6">
        <v>346</v>
      </c>
      <c r="L483" s="6">
        <v>287</v>
      </c>
      <c r="M483" s="6">
        <v>43</v>
      </c>
      <c r="N483" s="6">
        <v>49</v>
      </c>
      <c r="O483" s="6">
        <v>30</v>
      </c>
      <c r="P483" s="6">
        <v>165</v>
      </c>
      <c r="Q483" s="6">
        <v>310</v>
      </c>
      <c r="R483" s="6">
        <v>43</v>
      </c>
      <c r="S483" s="6">
        <v>60</v>
      </c>
      <c r="T483" s="6">
        <v>26</v>
      </c>
      <c r="U483" s="6">
        <v>181</v>
      </c>
      <c r="V483" s="6">
        <v>145</v>
      </c>
      <c r="W483" s="6" t="s">
        <v>3546</v>
      </c>
      <c r="X483" s="6" t="s">
        <v>4463</v>
      </c>
      <c r="Y483" s="6" t="s">
        <v>3478</v>
      </c>
      <c r="Z483" s="6" t="s">
        <v>3058</v>
      </c>
      <c r="AA483" s="6">
        <v>6.3489870000000002</v>
      </c>
      <c r="AB483" s="6">
        <v>9</v>
      </c>
      <c r="AC483" s="6">
        <v>597</v>
      </c>
      <c r="AG483"/>
    </row>
    <row r="484" spans="1:33">
      <c r="A484" s="6">
        <v>1171</v>
      </c>
      <c r="B484" s="6">
        <v>10600110</v>
      </c>
      <c r="C484" s="6" t="s">
        <v>4464</v>
      </c>
      <c r="D484" s="6" t="s">
        <v>71</v>
      </c>
      <c r="E484" s="6" t="s">
        <v>205</v>
      </c>
      <c r="F484" s="6" t="s">
        <v>18</v>
      </c>
      <c r="G484" s="6">
        <v>575</v>
      </c>
      <c r="H484" s="6">
        <v>80</v>
      </c>
      <c r="I484" s="6">
        <v>117</v>
      </c>
      <c r="J484" s="6">
        <v>67</v>
      </c>
      <c r="K484" s="6">
        <v>311</v>
      </c>
      <c r="L484" s="6">
        <v>282</v>
      </c>
      <c r="M484" s="6">
        <v>43</v>
      </c>
      <c r="N484" s="6">
        <v>51</v>
      </c>
      <c r="O484" s="6">
        <v>29</v>
      </c>
      <c r="P484" s="6">
        <v>159</v>
      </c>
      <c r="Q484" s="6">
        <v>293</v>
      </c>
      <c r="R484" s="6">
        <v>37</v>
      </c>
      <c r="S484" s="6">
        <v>66</v>
      </c>
      <c r="T484" s="6">
        <v>38</v>
      </c>
      <c r="U484" s="6">
        <v>152</v>
      </c>
      <c r="V484" s="6">
        <v>110</v>
      </c>
      <c r="W484" s="6" t="s">
        <v>3546</v>
      </c>
      <c r="X484" s="6" t="s">
        <v>4465</v>
      </c>
      <c r="Y484" s="6" t="s">
        <v>205</v>
      </c>
      <c r="Z484" s="6" t="s">
        <v>3058</v>
      </c>
      <c r="AA484" s="6">
        <v>39.377389000000001</v>
      </c>
      <c r="AB484" s="6">
        <v>9</v>
      </c>
      <c r="AC484" s="6">
        <v>575</v>
      </c>
      <c r="AG484"/>
    </row>
    <row r="485" spans="1:33">
      <c r="A485" s="6">
        <v>1172</v>
      </c>
      <c r="B485" s="6">
        <v>10627019</v>
      </c>
      <c r="C485" s="6" t="s">
        <v>4466</v>
      </c>
      <c r="D485" s="6" t="s">
        <v>71</v>
      </c>
      <c r="E485" s="6" t="s">
        <v>205</v>
      </c>
      <c r="F485" s="6" t="s">
        <v>2621</v>
      </c>
      <c r="G485" s="6">
        <v>255</v>
      </c>
      <c r="H485" s="6">
        <v>24</v>
      </c>
      <c r="I485" s="6">
        <v>40</v>
      </c>
      <c r="J485" s="6">
        <v>37</v>
      </c>
      <c r="K485" s="6">
        <v>154</v>
      </c>
      <c r="L485" s="6">
        <v>126</v>
      </c>
      <c r="M485" s="6">
        <v>12</v>
      </c>
      <c r="N485" s="6">
        <v>18</v>
      </c>
      <c r="O485" s="6">
        <v>22</v>
      </c>
      <c r="P485" s="6">
        <v>74</v>
      </c>
      <c r="Q485" s="6">
        <v>129</v>
      </c>
      <c r="R485" s="6">
        <v>12</v>
      </c>
      <c r="S485" s="6">
        <v>22</v>
      </c>
      <c r="T485" s="6">
        <v>15</v>
      </c>
      <c r="U485" s="6">
        <v>80</v>
      </c>
      <c r="V485" s="6">
        <v>56</v>
      </c>
      <c r="W485" s="6" t="s">
        <v>3559</v>
      </c>
      <c r="X485" s="6" t="s">
        <v>4467</v>
      </c>
      <c r="Y485" s="6" t="s">
        <v>205</v>
      </c>
      <c r="Z485" s="6" t="s">
        <v>3058</v>
      </c>
      <c r="AA485" s="6">
        <v>141.797843</v>
      </c>
      <c r="AB485" s="6">
        <v>9</v>
      </c>
      <c r="AC485" s="6">
        <v>255</v>
      </c>
      <c r="AG485"/>
    </row>
    <row r="486" spans="1:33">
      <c r="A486" s="6">
        <v>1175</v>
      </c>
      <c r="B486" s="6">
        <v>10627082</v>
      </c>
      <c r="C486" s="6" t="s">
        <v>4468</v>
      </c>
      <c r="D486" s="6" t="s">
        <v>71</v>
      </c>
      <c r="E486" s="6" t="s">
        <v>205</v>
      </c>
      <c r="F486" s="6" t="s">
        <v>2621</v>
      </c>
      <c r="G486" s="6">
        <v>126</v>
      </c>
      <c r="H486" s="6">
        <v>9</v>
      </c>
      <c r="I486" s="6">
        <v>18</v>
      </c>
      <c r="J486" s="6">
        <v>22</v>
      </c>
      <c r="K486" s="6">
        <v>77</v>
      </c>
      <c r="L486" s="6">
        <v>78</v>
      </c>
      <c r="M486" s="6">
        <v>7</v>
      </c>
      <c r="N486" s="6">
        <v>13</v>
      </c>
      <c r="O486" s="6">
        <v>14</v>
      </c>
      <c r="P486" s="6">
        <v>44</v>
      </c>
      <c r="Q486" s="6">
        <v>48</v>
      </c>
      <c r="R486" s="6">
        <v>2</v>
      </c>
      <c r="S486" s="6">
        <v>5</v>
      </c>
      <c r="T486" s="6">
        <v>8</v>
      </c>
      <c r="U486" s="6">
        <v>33</v>
      </c>
      <c r="V486" s="6">
        <v>28</v>
      </c>
      <c r="W486" s="6" t="s">
        <v>3559</v>
      </c>
      <c r="X486" s="6" t="s">
        <v>4469</v>
      </c>
      <c r="Y486" s="6" t="s">
        <v>205</v>
      </c>
      <c r="Z486" s="6" t="s">
        <v>3058</v>
      </c>
      <c r="AA486" s="6">
        <v>462.29706499999998</v>
      </c>
      <c r="AB486" s="6">
        <v>9</v>
      </c>
      <c r="AC486" s="6">
        <v>126</v>
      </c>
      <c r="AG486"/>
    </row>
    <row r="487" spans="1:33">
      <c r="A487" s="6">
        <v>1176</v>
      </c>
      <c r="B487" s="6">
        <v>10627132</v>
      </c>
      <c r="C487" s="6" t="s">
        <v>4470</v>
      </c>
      <c r="D487" s="6" t="s">
        <v>71</v>
      </c>
      <c r="E487" s="6" t="s">
        <v>205</v>
      </c>
      <c r="F487" s="6" t="s">
        <v>2621</v>
      </c>
      <c r="G487" s="6">
        <v>391</v>
      </c>
      <c r="H487" s="6">
        <v>31</v>
      </c>
      <c r="I487" s="6">
        <v>57</v>
      </c>
      <c r="J487" s="6">
        <v>60</v>
      </c>
      <c r="K487" s="6">
        <v>243</v>
      </c>
      <c r="L487" s="6">
        <v>204</v>
      </c>
      <c r="M487" s="6">
        <v>18</v>
      </c>
      <c r="N487" s="6">
        <v>26</v>
      </c>
      <c r="O487" s="6">
        <v>27</v>
      </c>
      <c r="P487" s="6">
        <v>133</v>
      </c>
      <c r="Q487" s="6">
        <v>187</v>
      </c>
      <c r="R487" s="6">
        <v>13</v>
      </c>
      <c r="S487" s="6">
        <v>31</v>
      </c>
      <c r="T487" s="6">
        <v>33</v>
      </c>
      <c r="U487" s="6">
        <v>110</v>
      </c>
      <c r="V487" s="6">
        <v>80</v>
      </c>
      <c r="W487" s="6" t="s">
        <v>3559</v>
      </c>
      <c r="X487" s="6" t="s">
        <v>4471</v>
      </c>
      <c r="Y487" s="6" t="s">
        <v>205</v>
      </c>
      <c r="Z487" s="6" t="s">
        <v>3058</v>
      </c>
      <c r="AA487" s="6">
        <v>99.469127999999998</v>
      </c>
      <c r="AB487" s="6">
        <v>9</v>
      </c>
      <c r="AC487" s="6">
        <v>391</v>
      </c>
      <c r="AG487"/>
    </row>
    <row r="488" spans="1:33">
      <c r="A488" s="6">
        <v>1177</v>
      </c>
      <c r="B488" s="6">
        <v>10627122</v>
      </c>
      <c r="C488" s="6" t="s">
        <v>4472</v>
      </c>
      <c r="D488" s="6" t="s">
        <v>71</v>
      </c>
      <c r="E488" s="6" t="s">
        <v>205</v>
      </c>
      <c r="F488" s="6" t="s">
        <v>2621</v>
      </c>
      <c r="G488" s="6">
        <v>355</v>
      </c>
      <c r="H488" s="6">
        <v>59</v>
      </c>
      <c r="I488" s="6">
        <v>74</v>
      </c>
      <c r="J488" s="6">
        <v>46</v>
      </c>
      <c r="K488" s="6">
        <v>176</v>
      </c>
      <c r="L488" s="6">
        <v>179</v>
      </c>
      <c r="M488" s="6">
        <v>33</v>
      </c>
      <c r="N488" s="6">
        <v>43</v>
      </c>
      <c r="O488" s="6">
        <v>23</v>
      </c>
      <c r="P488" s="6">
        <v>80</v>
      </c>
      <c r="Q488" s="6">
        <v>176</v>
      </c>
      <c r="R488" s="6">
        <v>26</v>
      </c>
      <c r="S488" s="6">
        <v>31</v>
      </c>
      <c r="T488" s="6">
        <v>23</v>
      </c>
      <c r="U488" s="6">
        <v>96</v>
      </c>
      <c r="V488" s="6">
        <v>68</v>
      </c>
      <c r="W488" s="6" t="s">
        <v>3559</v>
      </c>
      <c r="X488" s="6" t="s">
        <v>4473</v>
      </c>
      <c r="Y488" s="6" t="s">
        <v>205</v>
      </c>
      <c r="Z488" s="6" t="s">
        <v>3058</v>
      </c>
      <c r="AA488" s="6">
        <v>132.050601</v>
      </c>
      <c r="AB488" s="6">
        <v>9</v>
      </c>
      <c r="AC488" s="6">
        <v>355</v>
      </c>
      <c r="AG488"/>
    </row>
    <row r="489" spans="1:33">
      <c r="A489" s="6">
        <v>1180</v>
      </c>
      <c r="B489" s="6">
        <v>10627092</v>
      </c>
      <c r="C489" s="6" t="s">
        <v>4474</v>
      </c>
      <c r="D489" s="6" t="s">
        <v>71</v>
      </c>
      <c r="E489" s="6" t="s">
        <v>205</v>
      </c>
      <c r="F489" s="6" t="s">
        <v>2621</v>
      </c>
      <c r="G489" s="6">
        <v>358</v>
      </c>
      <c r="H489" s="6">
        <v>54</v>
      </c>
      <c r="I489" s="6">
        <v>75</v>
      </c>
      <c r="J489" s="6">
        <v>52</v>
      </c>
      <c r="K489" s="6">
        <v>177</v>
      </c>
      <c r="L489" s="6">
        <v>166</v>
      </c>
      <c r="M489" s="6">
        <v>26</v>
      </c>
      <c r="N489" s="6">
        <v>33</v>
      </c>
      <c r="O489" s="6">
        <v>24</v>
      </c>
      <c r="P489" s="6">
        <v>83</v>
      </c>
      <c r="Q489" s="6">
        <v>192</v>
      </c>
      <c r="R489" s="6">
        <v>28</v>
      </c>
      <c r="S489" s="6">
        <v>42</v>
      </c>
      <c r="T489" s="6">
        <v>28</v>
      </c>
      <c r="U489" s="6">
        <v>94</v>
      </c>
      <c r="V489" s="6">
        <v>73</v>
      </c>
      <c r="W489" s="6" t="s">
        <v>3559</v>
      </c>
      <c r="X489" s="6" t="s">
        <v>4475</v>
      </c>
      <c r="Y489" s="6" t="s">
        <v>205</v>
      </c>
      <c r="Z489" s="6" t="s">
        <v>3058</v>
      </c>
      <c r="AA489" s="6">
        <v>188.75817000000001</v>
      </c>
      <c r="AB489" s="6">
        <v>9</v>
      </c>
      <c r="AC489" s="6">
        <v>358</v>
      </c>
      <c r="AG489"/>
    </row>
    <row r="490" spans="1:33">
      <c r="A490" s="6">
        <v>1181</v>
      </c>
      <c r="B490" s="6">
        <v>10600100</v>
      </c>
      <c r="C490" s="6" t="s">
        <v>4476</v>
      </c>
      <c r="D490" s="6" t="s">
        <v>71</v>
      </c>
      <c r="E490" s="6" t="s">
        <v>205</v>
      </c>
      <c r="F490" s="6" t="s">
        <v>18</v>
      </c>
      <c r="G490" s="6">
        <v>481</v>
      </c>
      <c r="H490" s="6">
        <v>45</v>
      </c>
      <c r="I490" s="6">
        <v>71</v>
      </c>
      <c r="J490" s="6">
        <v>57</v>
      </c>
      <c r="K490" s="6">
        <v>308</v>
      </c>
      <c r="L490" s="6">
        <v>231</v>
      </c>
      <c r="M490" s="6">
        <v>21</v>
      </c>
      <c r="N490" s="6">
        <v>33</v>
      </c>
      <c r="O490" s="6">
        <v>24</v>
      </c>
      <c r="P490" s="6">
        <v>153</v>
      </c>
      <c r="Q490" s="6">
        <v>250</v>
      </c>
      <c r="R490" s="6">
        <v>24</v>
      </c>
      <c r="S490" s="6">
        <v>38</v>
      </c>
      <c r="T490" s="6">
        <v>33</v>
      </c>
      <c r="U490" s="6">
        <v>155</v>
      </c>
      <c r="V490" s="6">
        <v>107</v>
      </c>
      <c r="W490" s="6" t="s">
        <v>3546</v>
      </c>
      <c r="X490" s="6" t="s">
        <v>4477</v>
      </c>
      <c r="Y490" s="6" t="s">
        <v>205</v>
      </c>
      <c r="Z490" s="6" t="s">
        <v>3058</v>
      </c>
      <c r="AA490" s="6">
        <v>100.573635</v>
      </c>
      <c r="AB490" s="6">
        <v>9</v>
      </c>
      <c r="AC490" s="6">
        <v>481</v>
      </c>
      <c r="AG490"/>
    </row>
    <row r="491" spans="1:33">
      <c r="A491" s="6">
        <v>1182</v>
      </c>
      <c r="B491" s="6">
        <v>10600140</v>
      </c>
      <c r="C491" s="6" t="s">
        <v>3580</v>
      </c>
      <c r="D491" s="6" t="s">
        <v>71</v>
      </c>
      <c r="E491" s="6" t="s">
        <v>205</v>
      </c>
      <c r="F491" s="6" t="s">
        <v>18</v>
      </c>
      <c r="G491" s="6">
        <v>435</v>
      </c>
      <c r="H491" s="6">
        <v>21</v>
      </c>
      <c r="I491" s="6">
        <v>41</v>
      </c>
      <c r="J491" s="6">
        <v>75</v>
      </c>
      <c r="K491" s="6">
        <v>298</v>
      </c>
      <c r="L491" s="6">
        <v>206</v>
      </c>
      <c r="M491" s="6">
        <v>8</v>
      </c>
      <c r="N491" s="6">
        <v>13</v>
      </c>
      <c r="O491" s="6">
        <v>34</v>
      </c>
      <c r="P491" s="6">
        <v>151</v>
      </c>
      <c r="Q491" s="6">
        <v>229</v>
      </c>
      <c r="R491" s="6">
        <v>13</v>
      </c>
      <c r="S491" s="6">
        <v>28</v>
      </c>
      <c r="T491" s="6">
        <v>41</v>
      </c>
      <c r="U491" s="6">
        <v>147</v>
      </c>
      <c r="V491" s="6">
        <v>91</v>
      </c>
      <c r="W491" s="6" t="s">
        <v>3546</v>
      </c>
      <c r="X491" s="6" t="s">
        <v>4478</v>
      </c>
      <c r="Y491" s="6" t="s">
        <v>205</v>
      </c>
      <c r="Z491" s="6" t="s">
        <v>3058</v>
      </c>
      <c r="AA491" s="6">
        <v>84.555200999999997</v>
      </c>
      <c r="AB491" s="6">
        <v>9</v>
      </c>
      <c r="AC491" s="6">
        <v>435</v>
      </c>
      <c r="AG491"/>
    </row>
    <row r="492" spans="1:33">
      <c r="A492" s="6">
        <v>1183</v>
      </c>
      <c r="B492" s="6">
        <v>10617007</v>
      </c>
      <c r="C492" s="6" t="s">
        <v>4479</v>
      </c>
      <c r="D492" s="6" t="s">
        <v>71</v>
      </c>
      <c r="E492" s="6" t="s">
        <v>205</v>
      </c>
      <c r="F492" s="6" t="s">
        <v>18</v>
      </c>
      <c r="G492" s="6">
        <v>1309</v>
      </c>
      <c r="H492" s="6">
        <v>156</v>
      </c>
      <c r="I492" s="6">
        <v>213</v>
      </c>
      <c r="J492" s="6">
        <v>178</v>
      </c>
      <c r="K492" s="6">
        <v>762</v>
      </c>
      <c r="L492" s="6">
        <v>662</v>
      </c>
      <c r="M492" s="6">
        <v>81</v>
      </c>
      <c r="N492" s="6">
        <v>117</v>
      </c>
      <c r="O492" s="6">
        <v>87</v>
      </c>
      <c r="P492" s="6">
        <v>377</v>
      </c>
      <c r="Q492" s="6">
        <v>647</v>
      </c>
      <c r="R492" s="6">
        <v>75</v>
      </c>
      <c r="S492" s="6">
        <v>96</v>
      </c>
      <c r="T492" s="6">
        <v>91</v>
      </c>
      <c r="U492" s="6">
        <v>385</v>
      </c>
      <c r="V492" s="6">
        <v>232</v>
      </c>
      <c r="W492" s="6" t="s">
        <v>3559</v>
      </c>
      <c r="X492" s="6" t="s">
        <v>4480</v>
      </c>
      <c r="Y492" s="6" t="s">
        <v>205</v>
      </c>
      <c r="Z492" s="6" t="s">
        <v>3058</v>
      </c>
      <c r="AA492" s="6">
        <v>704.51704199999995</v>
      </c>
      <c r="AB492" s="6">
        <v>9</v>
      </c>
      <c r="AC492" s="6">
        <v>1309</v>
      </c>
      <c r="AG492"/>
    </row>
    <row r="493" spans="1:33">
      <c r="A493" s="6">
        <v>1184</v>
      </c>
      <c r="B493" s="6">
        <v>10700110</v>
      </c>
      <c r="C493" s="6" t="s">
        <v>4481</v>
      </c>
      <c r="D493" s="6" t="s">
        <v>71</v>
      </c>
      <c r="E493" s="6" t="s">
        <v>206</v>
      </c>
      <c r="F493" s="6" t="s">
        <v>18</v>
      </c>
      <c r="G493" s="6">
        <v>496</v>
      </c>
      <c r="H493" s="6">
        <v>52</v>
      </c>
      <c r="I493" s="6">
        <v>77</v>
      </c>
      <c r="J493" s="6">
        <v>67</v>
      </c>
      <c r="K493" s="6">
        <v>300</v>
      </c>
      <c r="L493" s="6">
        <v>252</v>
      </c>
      <c r="M493" s="6">
        <v>27</v>
      </c>
      <c r="N493" s="6">
        <v>41</v>
      </c>
      <c r="O493" s="6">
        <v>31</v>
      </c>
      <c r="P493" s="6">
        <v>153</v>
      </c>
      <c r="Q493" s="6">
        <v>244</v>
      </c>
      <c r="R493" s="6">
        <v>25</v>
      </c>
      <c r="S493" s="6">
        <v>36</v>
      </c>
      <c r="T493" s="6">
        <v>36</v>
      </c>
      <c r="U493" s="6">
        <v>147</v>
      </c>
      <c r="V493" s="6">
        <v>81</v>
      </c>
      <c r="W493" s="6" t="s">
        <v>3546</v>
      </c>
      <c r="X493" s="6" t="s">
        <v>4482</v>
      </c>
      <c r="Y493" s="6" t="s">
        <v>3488</v>
      </c>
      <c r="Z493" s="6" t="s">
        <v>3058</v>
      </c>
      <c r="AA493" s="6">
        <v>311.56479000000002</v>
      </c>
      <c r="AB493" s="6">
        <v>10</v>
      </c>
      <c r="AC493" s="6">
        <v>496</v>
      </c>
      <c r="AG493"/>
    </row>
    <row r="494" spans="1:33">
      <c r="A494" s="6">
        <v>1185</v>
      </c>
      <c r="B494" s="6">
        <v>10700460</v>
      </c>
      <c r="C494" s="6" t="s">
        <v>4483</v>
      </c>
      <c r="D494" s="6" t="s">
        <v>71</v>
      </c>
      <c r="E494" s="6" t="s">
        <v>206</v>
      </c>
      <c r="F494" s="6" t="s">
        <v>18</v>
      </c>
      <c r="G494" s="6">
        <v>484</v>
      </c>
      <c r="H494" s="6">
        <v>25</v>
      </c>
      <c r="I494" s="6">
        <v>57</v>
      </c>
      <c r="J494" s="6">
        <v>78</v>
      </c>
      <c r="K494" s="6">
        <v>324</v>
      </c>
      <c r="L494" s="6">
        <v>261</v>
      </c>
      <c r="M494" s="6">
        <v>14</v>
      </c>
      <c r="N494" s="6">
        <v>29</v>
      </c>
      <c r="O494" s="6">
        <v>43</v>
      </c>
      <c r="P494" s="6">
        <v>175</v>
      </c>
      <c r="Q494" s="6">
        <v>223</v>
      </c>
      <c r="R494" s="6">
        <v>11</v>
      </c>
      <c r="S494" s="6">
        <v>28</v>
      </c>
      <c r="T494" s="6">
        <v>35</v>
      </c>
      <c r="U494" s="6">
        <v>149</v>
      </c>
      <c r="V494" s="6">
        <v>105</v>
      </c>
      <c r="W494" s="6" t="s">
        <v>3546</v>
      </c>
      <c r="X494" s="6" t="s">
        <v>4484</v>
      </c>
      <c r="Y494" s="6" t="s">
        <v>3476</v>
      </c>
      <c r="Z494" s="6" t="s">
        <v>3058</v>
      </c>
      <c r="AA494" s="6">
        <v>127.058826</v>
      </c>
      <c r="AB494" s="6">
        <v>10</v>
      </c>
      <c r="AC494" s="6">
        <v>484</v>
      </c>
      <c r="AG494"/>
    </row>
    <row r="495" spans="1:33">
      <c r="A495" s="6">
        <v>1186</v>
      </c>
      <c r="B495" s="6">
        <v>10700520</v>
      </c>
      <c r="C495" s="6" t="s">
        <v>4485</v>
      </c>
      <c r="D495" s="6" t="s">
        <v>71</v>
      </c>
      <c r="E495" s="6" t="s">
        <v>206</v>
      </c>
      <c r="F495" s="6" t="s">
        <v>18</v>
      </c>
      <c r="G495" s="6">
        <v>608</v>
      </c>
      <c r="H495" s="6">
        <v>45</v>
      </c>
      <c r="I495" s="6">
        <v>65</v>
      </c>
      <c r="J495" s="6">
        <v>41</v>
      </c>
      <c r="K495" s="6">
        <v>457</v>
      </c>
      <c r="L495" s="6">
        <v>349</v>
      </c>
      <c r="M495" s="6">
        <v>23</v>
      </c>
      <c r="N495" s="6">
        <v>36</v>
      </c>
      <c r="O495" s="6">
        <v>21</v>
      </c>
      <c r="P495" s="6">
        <v>269</v>
      </c>
      <c r="Q495" s="6">
        <v>259</v>
      </c>
      <c r="R495" s="6">
        <v>22</v>
      </c>
      <c r="S495" s="6">
        <v>29</v>
      </c>
      <c r="T495" s="6">
        <v>20</v>
      </c>
      <c r="U495" s="6">
        <v>188</v>
      </c>
      <c r="V495" s="6">
        <v>76</v>
      </c>
      <c r="W495" s="6" t="s">
        <v>3546</v>
      </c>
      <c r="X495" s="6" t="s">
        <v>4486</v>
      </c>
      <c r="Y495" s="6" t="s">
        <v>210</v>
      </c>
      <c r="Z495" s="6" t="s">
        <v>3058</v>
      </c>
      <c r="AA495" s="6">
        <v>6.3972480000000003</v>
      </c>
      <c r="AB495" s="6">
        <v>10</v>
      </c>
      <c r="AC495" s="6">
        <v>608</v>
      </c>
      <c r="AG495"/>
    </row>
    <row r="496" spans="1:33">
      <c r="A496" s="6">
        <v>1187</v>
      </c>
      <c r="B496" s="6">
        <v>10700530</v>
      </c>
      <c r="C496" s="6" t="s">
        <v>3702</v>
      </c>
      <c r="D496" s="6" t="s">
        <v>71</v>
      </c>
      <c r="E496" s="6" t="s">
        <v>206</v>
      </c>
      <c r="F496" s="6" t="s">
        <v>18</v>
      </c>
      <c r="G496" s="6">
        <v>633</v>
      </c>
      <c r="H496" s="6">
        <v>42</v>
      </c>
      <c r="I496" s="6">
        <v>98</v>
      </c>
      <c r="J496" s="6">
        <v>93</v>
      </c>
      <c r="K496" s="6">
        <v>400</v>
      </c>
      <c r="L496" s="6">
        <v>326</v>
      </c>
      <c r="M496" s="6">
        <v>27</v>
      </c>
      <c r="N496" s="6">
        <v>54</v>
      </c>
      <c r="O496" s="6">
        <v>50</v>
      </c>
      <c r="P496" s="6">
        <v>195</v>
      </c>
      <c r="Q496" s="6">
        <v>307</v>
      </c>
      <c r="R496" s="6">
        <v>15</v>
      </c>
      <c r="S496" s="6">
        <v>44</v>
      </c>
      <c r="T496" s="6">
        <v>43</v>
      </c>
      <c r="U496" s="6">
        <v>205</v>
      </c>
      <c r="V496" s="6">
        <v>150</v>
      </c>
      <c r="W496" s="6" t="s">
        <v>3546</v>
      </c>
      <c r="X496" s="6" t="s">
        <v>4487</v>
      </c>
      <c r="Y496" s="6" t="s">
        <v>206</v>
      </c>
      <c r="Z496" s="6" t="s">
        <v>3058</v>
      </c>
      <c r="AA496" s="6">
        <v>2766.1163919999999</v>
      </c>
      <c r="AB496" s="6">
        <v>10</v>
      </c>
      <c r="AC496" s="6">
        <v>633</v>
      </c>
      <c r="AG496"/>
    </row>
    <row r="497" spans="1:33">
      <c r="A497" s="6">
        <v>1188</v>
      </c>
      <c r="B497" s="6">
        <v>10700040</v>
      </c>
      <c r="C497" s="6" t="s">
        <v>4488</v>
      </c>
      <c r="D497" s="6" t="s">
        <v>71</v>
      </c>
      <c r="E497" s="6" t="s">
        <v>206</v>
      </c>
      <c r="F497" s="6" t="s">
        <v>18</v>
      </c>
      <c r="G497" s="6">
        <v>513</v>
      </c>
      <c r="H497" s="6">
        <v>39</v>
      </c>
      <c r="I497" s="6">
        <v>57</v>
      </c>
      <c r="J497" s="6">
        <v>69</v>
      </c>
      <c r="K497" s="6">
        <v>348</v>
      </c>
      <c r="L497" s="6">
        <v>252</v>
      </c>
      <c r="M497" s="6">
        <v>20</v>
      </c>
      <c r="N497" s="6">
        <v>26</v>
      </c>
      <c r="O497" s="6">
        <v>33</v>
      </c>
      <c r="P497" s="6">
        <v>173</v>
      </c>
      <c r="Q497" s="6">
        <v>261</v>
      </c>
      <c r="R497" s="6">
        <v>19</v>
      </c>
      <c r="S497" s="6">
        <v>31</v>
      </c>
      <c r="T497" s="6">
        <v>36</v>
      </c>
      <c r="U497" s="6">
        <v>175</v>
      </c>
      <c r="V497" s="6">
        <v>123</v>
      </c>
      <c r="W497" s="6" t="s">
        <v>3546</v>
      </c>
      <c r="X497" s="6" t="s">
        <v>4489</v>
      </c>
      <c r="Y497" s="6" t="s">
        <v>3488</v>
      </c>
      <c r="Z497" s="6" t="s">
        <v>3058</v>
      </c>
      <c r="AA497" s="6">
        <v>95.535291000000001</v>
      </c>
      <c r="AB497" s="6">
        <v>10</v>
      </c>
      <c r="AC497" s="6">
        <v>513</v>
      </c>
      <c r="AG497"/>
    </row>
    <row r="498" spans="1:33">
      <c r="A498" s="6">
        <v>1189</v>
      </c>
      <c r="B498" s="6">
        <v>10700050</v>
      </c>
      <c r="C498" s="6" t="s">
        <v>4488</v>
      </c>
      <c r="D498" s="6" t="s">
        <v>71</v>
      </c>
      <c r="E498" s="6" t="s">
        <v>206</v>
      </c>
      <c r="F498" s="6" t="s">
        <v>18</v>
      </c>
      <c r="G498" s="6">
        <v>512</v>
      </c>
      <c r="H498" s="6">
        <v>30</v>
      </c>
      <c r="I498" s="6">
        <v>61</v>
      </c>
      <c r="J498" s="6">
        <v>74</v>
      </c>
      <c r="K498" s="6">
        <v>347</v>
      </c>
      <c r="L498" s="6">
        <v>273</v>
      </c>
      <c r="M498" s="6">
        <v>15</v>
      </c>
      <c r="N498" s="6">
        <v>36</v>
      </c>
      <c r="O498" s="6">
        <v>41</v>
      </c>
      <c r="P498" s="6">
        <v>181</v>
      </c>
      <c r="Q498" s="6">
        <v>239</v>
      </c>
      <c r="R498" s="6">
        <v>15</v>
      </c>
      <c r="S498" s="6">
        <v>25</v>
      </c>
      <c r="T498" s="6">
        <v>33</v>
      </c>
      <c r="U498" s="6">
        <v>166</v>
      </c>
      <c r="V498" s="6">
        <v>114</v>
      </c>
      <c r="W498" s="6" t="s">
        <v>3546</v>
      </c>
      <c r="X498" s="6" t="s">
        <v>4490</v>
      </c>
      <c r="Y498" s="6" t="s">
        <v>3488</v>
      </c>
      <c r="Z498" s="6" t="s">
        <v>3058</v>
      </c>
      <c r="AA498" s="6">
        <v>108.787953</v>
      </c>
      <c r="AB498" s="6">
        <v>10</v>
      </c>
      <c r="AC498" s="6">
        <v>512</v>
      </c>
      <c r="AG498"/>
    </row>
    <row r="499" spans="1:33">
      <c r="A499" s="6">
        <v>1190</v>
      </c>
      <c r="B499" s="6">
        <v>10700020</v>
      </c>
      <c r="C499" s="6" t="s">
        <v>4491</v>
      </c>
      <c r="D499" s="6" t="s">
        <v>71</v>
      </c>
      <c r="E499" s="6" t="s">
        <v>206</v>
      </c>
      <c r="F499" s="6" t="s">
        <v>18</v>
      </c>
      <c r="G499" s="6">
        <v>560</v>
      </c>
      <c r="H499" s="6">
        <v>33</v>
      </c>
      <c r="I499" s="6">
        <v>66</v>
      </c>
      <c r="J499" s="6">
        <v>71</v>
      </c>
      <c r="K499" s="6">
        <v>390</v>
      </c>
      <c r="L499" s="6">
        <v>287</v>
      </c>
      <c r="M499" s="6">
        <v>15</v>
      </c>
      <c r="N499" s="6">
        <v>37</v>
      </c>
      <c r="O499" s="6">
        <v>37</v>
      </c>
      <c r="P499" s="6">
        <v>198</v>
      </c>
      <c r="Q499" s="6">
        <v>273</v>
      </c>
      <c r="R499" s="6">
        <v>18</v>
      </c>
      <c r="S499" s="6">
        <v>29</v>
      </c>
      <c r="T499" s="6">
        <v>34</v>
      </c>
      <c r="U499" s="6">
        <v>192</v>
      </c>
      <c r="V499" s="6">
        <v>126</v>
      </c>
      <c r="W499" s="6" t="s">
        <v>3546</v>
      </c>
      <c r="X499" s="6" t="s">
        <v>4492</v>
      </c>
      <c r="Y499" s="6" t="s">
        <v>3488</v>
      </c>
      <c r="Z499" s="6" t="s">
        <v>3058</v>
      </c>
      <c r="AA499" s="6">
        <v>126.539751</v>
      </c>
      <c r="AB499" s="6">
        <v>10</v>
      </c>
      <c r="AC499" s="6">
        <v>560</v>
      </c>
      <c r="AG499"/>
    </row>
    <row r="500" spans="1:33">
      <c r="A500" s="6">
        <v>1191</v>
      </c>
      <c r="B500" s="6">
        <v>10700090</v>
      </c>
      <c r="C500" s="6" t="s">
        <v>4493</v>
      </c>
      <c r="D500" s="6" t="s">
        <v>71</v>
      </c>
      <c r="E500" s="6" t="s">
        <v>206</v>
      </c>
      <c r="F500" s="6" t="s">
        <v>18</v>
      </c>
      <c r="G500" s="6">
        <v>915</v>
      </c>
      <c r="H500" s="6">
        <v>85</v>
      </c>
      <c r="I500" s="6">
        <v>138</v>
      </c>
      <c r="J500" s="6">
        <v>140</v>
      </c>
      <c r="K500" s="6">
        <v>552</v>
      </c>
      <c r="L500" s="6">
        <v>467</v>
      </c>
      <c r="M500" s="6">
        <v>32</v>
      </c>
      <c r="N500" s="6">
        <v>80</v>
      </c>
      <c r="O500" s="6">
        <v>70</v>
      </c>
      <c r="P500" s="6">
        <v>285</v>
      </c>
      <c r="Q500" s="6">
        <v>448</v>
      </c>
      <c r="R500" s="6">
        <v>53</v>
      </c>
      <c r="S500" s="6">
        <v>58</v>
      </c>
      <c r="T500" s="6">
        <v>70</v>
      </c>
      <c r="U500" s="6">
        <v>267</v>
      </c>
      <c r="V500" s="6">
        <v>177</v>
      </c>
      <c r="W500" s="6" t="s">
        <v>3546</v>
      </c>
      <c r="X500" s="6" t="s">
        <v>4494</v>
      </c>
      <c r="Y500" s="6" t="s">
        <v>3488</v>
      </c>
      <c r="Z500" s="6" t="s">
        <v>3058</v>
      </c>
      <c r="AA500" s="6">
        <v>92.062730999999999</v>
      </c>
      <c r="AB500" s="6">
        <v>10</v>
      </c>
      <c r="AC500" s="6">
        <v>915</v>
      </c>
      <c r="AG500"/>
    </row>
    <row r="501" spans="1:33">
      <c r="A501" s="6">
        <v>1192</v>
      </c>
      <c r="B501" s="6">
        <v>10700000</v>
      </c>
      <c r="C501" s="6" t="s">
        <v>4495</v>
      </c>
      <c r="D501" s="6" t="s">
        <v>71</v>
      </c>
      <c r="E501" s="6" t="s">
        <v>206</v>
      </c>
      <c r="F501" s="6" t="s">
        <v>18</v>
      </c>
      <c r="G501" s="6">
        <v>687</v>
      </c>
      <c r="H501" s="6">
        <v>67</v>
      </c>
      <c r="I501" s="6">
        <v>81</v>
      </c>
      <c r="J501" s="6">
        <v>63</v>
      </c>
      <c r="K501" s="6">
        <v>476</v>
      </c>
      <c r="L501" s="6">
        <v>357</v>
      </c>
      <c r="M501" s="6">
        <v>37</v>
      </c>
      <c r="N501" s="6">
        <v>37</v>
      </c>
      <c r="O501" s="6">
        <v>35</v>
      </c>
      <c r="P501" s="6">
        <v>248</v>
      </c>
      <c r="Q501" s="6">
        <v>330</v>
      </c>
      <c r="R501" s="6">
        <v>30</v>
      </c>
      <c r="S501" s="6">
        <v>44</v>
      </c>
      <c r="T501" s="6">
        <v>28</v>
      </c>
      <c r="U501" s="6">
        <v>228</v>
      </c>
      <c r="V501" s="6">
        <v>162</v>
      </c>
      <c r="W501" s="6" t="s">
        <v>3546</v>
      </c>
      <c r="X501" s="6" t="s">
        <v>4496</v>
      </c>
      <c r="Y501" s="6" t="s">
        <v>3488</v>
      </c>
      <c r="Z501" s="6" t="s">
        <v>3058</v>
      </c>
      <c r="AA501" s="6">
        <v>55.279390999999997</v>
      </c>
      <c r="AB501" s="6">
        <v>10</v>
      </c>
      <c r="AC501" s="6">
        <v>687</v>
      </c>
      <c r="AG501"/>
    </row>
    <row r="502" spans="1:33">
      <c r="A502" s="6">
        <v>1193</v>
      </c>
      <c r="B502" s="6">
        <v>10700010</v>
      </c>
      <c r="C502" s="6" t="s">
        <v>4497</v>
      </c>
      <c r="D502" s="6" t="s">
        <v>71</v>
      </c>
      <c r="E502" s="6" t="s">
        <v>206</v>
      </c>
      <c r="F502" s="6" t="s">
        <v>18</v>
      </c>
      <c r="G502" s="6">
        <v>873</v>
      </c>
      <c r="H502" s="6">
        <v>91</v>
      </c>
      <c r="I502" s="6">
        <v>127</v>
      </c>
      <c r="J502" s="6">
        <v>109</v>
      </c>
      <c r="K502" s="6">
        <v>546</v>
      </c>
      <c r="L502" s="6">
        <v>433</v>
      </c>
      <c r="M502" s="6">
        <v>44</v>
      </c>
      <c r="N502" s="6">
        <v>63</v>
      </c>
      <c r="O502" s="6">
        <v>47</v>
      </c>
      <c r="P502" s="6">
        <v>279</v>
      </c>
      <c r="Q502" s="6">
        <v>440</v>
      </c>
      <c r="R502" s="6">
        <v>47</v>
      </c>
      <c r="S502" s="6">
        <v>64</v>
      </c>
      <c r="T502" s="6">
        <v>62</v>
      </c>
      <c r="U502" s="6">
        <v>267</v>
      </c>
      <c r="V502" s="6">
        <v>181</v>
      </c>
      <c r="W502" s="6" t="s">
        <v>3546</v>
      </c>
      <c r="X502" s="6" t="s">
        <v>4498</v>
      </c>
      <c r="Y502" s="6" t="s">
        <v>3488</v>
      </c>
      <c r="Z502" s="6" t="s">
        <v>3058</v>
      </c>
      <c r="AA502" s="6">
        <v>171.985174</v>
      </c>
      <c r="AB502" s="6">
        <v>10</v>
      </c>
      <c r="AC502" s="6">
        <v>873</v>
      </c>
      <c r="AG502"/>
    </row>
    <row r="503" spans="1:33">
      <c r="A503" s="6">
        <v>1194</v>
      </c>
      <c r="B503" s="6">
        <v>10700130</v>
      </c>
      <c r="C503" s="6" t="s">
        <v>4499</v>
      </c>
      <c r="D503" s="6" t="s">
        <v>71</v>
      </c>
      <c r="E503" s="6" t="s">
        <v>206</v>
      </c>
      <c r="F503" s="6" t="s">
        <v>18</v>
      </c>
      <c r="G503" s="6">
        <v>1164</v>
      </c>
      <c r="H503" s="6">
        <v>104</v>
      </c>
      <c r="I503" s="6">
        <v>184</v>
      </c>
      <c r="J503" s="6">
        <v>149</v>
      </c>
      <c r="K503" s="6">
        <v>727</v>
      </c>
      <c r="L503" s="6">
        <v>604</v>
      </c>
      <c r="M503" s="6">
        <v>64</v>
      </c>
      <c r="N503" s="6">
        <v>85</v>
      </c>
      <c r="O503" s="6">
        <v>81</v>
      </c>
      <c r="P503" s="6">
        <v>374</v>
      </c>
      <c r="Q503" s="6">
        <v>560</v>
      </c>
      <c r="R503" s="6">
        <v>40</v>
      </c>
      <c r="S503" s="6">
        <v>99</v>
      </c>
      <c r="T503" s="6">
        <v>68</v>
      </c>
      <c r="U503" s="6">
        <v>353</v>
      </c>
      <c r="V503" s="6">
        <v>241</v>
      </c>
      <c r="W503" s="6" t="s">
        <v>3546</v>
      </c>
      <c r="X503" s="6" t="s">
        <v>4500</v>
      </c>
      <c r="Y503" s="6" t="s">
        <v>3488</v>
      </c>
      <c r="Z503" s="6" t="s">
        <v>3058</v>
      </c>
      <c r="AA503" s="6">
        <v>266.663004</v>
      </c>
      <c r="AB503" s="6">
        <v>10</v>
      </c>
      <c r="AC503" s="6">
        <v>1164</v>
      </c>
      <c r="AG503"/>
    </row>
    <row r="504" spans="1:33">
      <c r="A504" s="6">
        <v>1195</v>
      </c>
      <c r="B504" s="6">
        <v>10700140</v>
      </c>
      <c r="C504" s="6" t="s">
        <v>4501</v>
      </c>
      <c r="D504" s="6" t="s">
        <v>71</v>
      </c>
      <c r="E504" s="6" t="s">
        <v>206</v>
      </c>
      <c r="F504" s="6" t="s">
        <v>18</v>
      </c>
      <c r="G504" s="6">
        <v>350</v>
      </c>
      <c r="H504" s="6">
        <v>31</v>
      </c>
      <c r="I504" s="6">
        <v>41</v>
      </c>
      <c r="J504" s="6">
        <v>50</v>
      </c>
      <c r="K504" s="6">
        <v>228</v>
      </c>
      <c r="L504" s="6">
        <v>192</v>
      </c>
      <c r="M504" s="6">
        <v>20</v>
      </c>
      <c r="N504" s="6">
        <v>21</v>
      </c>
      <c r="O504" s="6">
        <v>27</v>
      </c>
      <c r="P504" s="6">
        <v>124</v>
      </c>
      <c r="Q504" s="6">
        <v>158</v>
      </c>
      <c r="R504" s="6">
        <v>11</v>
      </c>
      <c r="S504" s="6">
        <v>20</v>
      </c>
      <c r="T504" s="6">
        <v>23</v>
      </c>
      <c r="U504" s="6">
        <v>104</v>
      </c>
      <c r="V504" s="6">
        <v>78</v>
      </c>
      <c r="W504" s="6" t="s">
        <v>3546</v>
      </c>
      <c r="X504" s="6" t="s">
        <v>4502</v>
      </c>
      <c r="Y504" s="6" t="s">
        <v>3488</v>
      </c>
      <c r="Z504" s="6" t="s">
        <v>3058</v>
      </c>
      <c r="AA504" s="6">
        <v>66.957481000000001</v>
      </c>
      <c r="AB504" s="6">
        <v>10</v>
      </c>
      <c r="AC504" s="6">
        <v>350</v>
      </c>
      <c r="AG504"/>
    </row>
    <row r="505" spans="1:33">
      <c r="A505" s="6">
        <v>1196</v>
      </c>
      <c r="B505" s="6">
        <v>10700080</v>
      </c>
      <c r="C505" s="6" t="s">
        <v>4503</v>
      </c>
      <c r="D505" s="6" t="s">
        <v>71</v>
      </c>
      <c r="E505" s="6" t="s">
        <v>206</v>
      </c>
      <c r="F505" s="6" t="s">
        <v>18</v>
      </c>
      <c r="G505" s="6">
        <v>767</v>
      </c>
      <c r="H505" s="6">
        <v>73</v>
      </c>
      <c r="I505" s="6">
        <v>101</v>
      </c>
      <c r="J505" s="6">
        <v>108</v>
      </c>
      <c r="K505" s="6">
        <v>485</v>
      </c>
      <c r="L505" s="6">
        <v>419</v>
      </c>
      <c r="M505" s="6">
        <v>36</v>
      </c>
      <c r="N505" s="6">
        <v>47</v>
      </c>
      <c r="O505" s="6">
        <v>61</v>
      </c>
      <c r="P505" s="6">
        <v>275</v>
      </c>
      <c r="Q505" s="6">
        <v>348</v>
      </c>
      <c r="R505" s="6">
        <v>37</v>
      </c>
      <c r="S505" s="6">
        <v>54</v>
      </c>
      <c r="T505" s="6">
        <v>47</v>
      </c>
      <c r="U505" s="6">
        <v>210</v>
      </c>
      <c r="V505" s="6">
        <v>168</v>
      </c>
      <c r="W505" s="6" t="s">
        <v>3546</v>
      </c>
      <c r="X505" s="6" t="s">
        <v>4504</v>
      </c>
      <c r="Y505" s="6" t="s">
        <v>3488</v>
      </c>
      <c r="Z505" s="6" t="s">
        <v>3058</v>
      </c>
      <c r="AA505" s="6">
        <v>53.361556</v>
      </c>
      <c r="AB505" s="6">
        <v>10</v>
      </c>
      <c r="AC505" s="6">
        <v>767</v>
      </c>
      <c r="AG505"/>
    </row>
    <row r="506" spans="1:33">
      <c r="A506" s="6">
        <v>1197</v>
      </c>
      <c r="B506" s="6">
        <v>10700150</v>
      </c>
      <c r="C506" s="6" t="s">
        <v>4505</v>
      </c>
      <c r="D506" s="6" t="s">
        <v>71</v>
      </c>
      <c r="E506" s="6" t="s">
        <v>206</v>
      </c>
      <c r="F506" s="6" t="s">
        <v>18</v>
      </c>
      <c r="G506" s="6">
        <v>628</v>
      </c>
      <c r="H506" s="6">
        <v>69</v>
      </c>
      <c r="I506" s="6">
        <v>114</v>
      </c>
      <c r="J506" s="6">
        <v>72</v>
      </c>
      <c r="K506" s="6">
        <v>373</v>
      </c>
      <c r="L506" s="6">
        <v>330</v>
      </c>
      <c r="M506" s="6">
        <v>34</v>
      </c>
      <c r="N506" s="6">
        <v>56</v>
      </c>
      <c r="O506" s="6">
        <v>42</v>
      </c>
      <c r="P506" s="6">
        <v>198</v>
      </c>
      <c r="Q506" s="6">
        <v>298</v>
      </c>
      <c r="R506" s="6">
        <v>35</v>
      </c>
      <c r="S506" s="6">
        <v>58</v>
      </c>
      <c r="T506" s="6">
        <v>30</v>
      </c>
      <c r="U506" s="6">
        <v>175</v>
      </c>
      <c r="V506" s="6">
        <v>135</v>
      </c>
      <c r="W506" s="6" t="s">
        <v>3546</v>
      </c>
      <c r="X506" s="6" t="s">
        <v>4506</v>
      </c>
      <c r="Y506" s="6" t="s">
        <v>3488</v>
      </c>
      <c r="Z506" s="6" t="s">
        <v>3058</v>
      </c>
      <c r="AA506" s="6">
        <v>22.768996999999999</v>
      </c>
      <c r="AB506" s="6">
        <v>10</v>
      </c>
      <c r="AC506" s="6">
        <v>628</v>
      </c>
      <c r="AG506"/>
    </row>
    <row r="507" spans="1:33">
      <c r="A507" s="6">
        <v>1198</v>
      </c>
      <c r="B507" s="6">
        <v>10700160</v>
      </c>
      <c r="C507" s="6" t="s">
        <v>4507</v>
      </c>
      <c r="D507" s="6" t="s">
        <v>71</v>
      </c>
      <c r="E507" s="6" t="s">
        <v>206</v>
      </c>
      <c r="F507" s="6" t="s">
        <v>18</v>
      </c>
      <c r="G507" s="6">
        <v>586</v>
      </c>
      <c r="H507" s="6">
        <v>52</v>
      </c>
      <c r="I507" s="6">
        <v>80</v>
      </c>
      <c r="J507" s="6">
        <v>77</v>
      </c>
      <c r="K507" s="6">
        <v>377</v>
      </c>
      <c r="L507" s="6">
        <v>314</v>
      </c>
      <c r="M507" s="6">
        <v>26</v>
      </c>
      <c r="N507" s="6">
        <v>45</v>
      </c>
      <c r="O507" s="6">
        <v>42</v>
      </c>
      <c r="P507" s="6">
        <v>201</v>
      </c>
      <c r="Q507" s="6">
        <v>272</v>
      </c>
      <c r="R507" s="6">
        <v>26</v>
      </c>
      <c r="S507" s="6">
        <v>35</v>
      </c>
      <c r="T507" s="6">
        <v>35</v>
      </c>
      <c r="U507" s="6">
        <v>176</v>
      </c>
      <c r="V507" s="6">
        <v>137</v>
      </c>
      <c r="W507" s="6" t="s">
        <v>3546</v>
      </c>
      <c r="X507" s="6" t="s">
        <v>4508</v>
      </c>
      <c r="Y507" s="6" t="s">
        <v>3488</v>
      </c>
      <c r="Z507" s="6" t="s">
        <v>3058</v>
      </c>
      <c r="AA507" s="6">
        <v>84.345603999999994</v>
      </c>
      <c r="AB507" s="6">
        <v>10</v>
      </c>
      <c r="AC507" s="6">
        <v>586</v>
      </c>
      <c r="AG507"/>
    </row>
    <row r="508" spans="1:33">
      <c r="A508" s="6">
        <v>1199</v>
      </c>
      <c r="B508" s="6">
        <v>10700170</v>
      </c>
      <c r="C508" s="6" t="s">
        <v>4509</v>
      </c>
      <c r="D508" s="6" t="s">
        <v>71</v>
      </c>
      <c r="E508" s="6" t="s">
        <v>206</v>
      </c>
      <c r="F508" s="6" t="s">
        <v>18</v>
      </c>
      <c r="G508" s="6">
        <v>339</v>
      </c>
      <c r="H508" s="6">
        <v>26</v>
      </c>
      <c r="I508" s="6">
        <v>49</v>
      </c>
      <c r="J508" s="6">
        <v>47</v>
      </c>
      <c r="K508" s="6">
        <v>217</v>
      </c>
      <c r="L508" s="6">
        <v>194</v>
      </c>
      <c r="M508" s="6">
        <v>14</v>
      </c>
      <c r="N508" s="6">
        <v>27</v>
      </c>
      <c r="O508" s="6">
        <v>30</v>
      </c>
      <c r="P508" s="6">
        <v>123</v>
      </c>
      <c r="Q508" s="6">
        <v>145</v>
      </c>
      <c r="R508" s="6">
        <v>12</v>
      </c>
      <c r="S508" s="6">
        <v>22</v>
      </c>
      <c r="T508" s="6">
        <v>17</v>
      </c>
      <c r="U508" s="6">
        <v>94</v>
      </c>
      <c r="V508" s="6">
        <v>71</v>
      </c>
      <c r="W508" s="6" t="s">
        <v>3546</v>
      </c>
      <c r="X508" s="6" t="s">
        <v>4510</v>
      </c>
      <c r="Y508" s="6" t="s">
        <v>3488</v>
      </c>
      <c r="Z508" s="6" t="s">
        <v>3058</v>
      </c>
      <c r="AA508" s="6">
        <v>23.014823</v>
      </c>
      <c r="AB508" s="6">
        <v>10</v>
      </c>
      <c r="AC508" s="6">
        <v>339</v>
      </c>
      <c r="AG508"/>
    </row>
    <row r="509" spans="1:33">
      <c r="A509" s="6">
        <v>1200</v>
      </c>
      <c r="B509" s="6">
        <v>10700180</v>
      </c>
      <c r="C509" s="6" t="s">
        <v>4511</v>
      </c>
      <c r="D509" s="6" t="s">
        <v>71</v>
      </c>
      <c r="E509" s="6" t="s">
        <v>206</v>
      </c>
      <c r="F509" s="6" t="s">
        <v>18</v>
      </c>
      <c r="G509" s="6">
        <v>321</v>
      </c>
      <c r="H509" s="6">
        <v>33</v>
      </c>
      <c r="I509" s="6">
        <v>41</v>
      </c>
      <c r="J509" s="6">
        <v>41</v>
      </c>
      <c r="K509" s="6">
        <v>206</v>
      </c>
      <c r="L509" s="6">
        <v>163</v>
      </c>
      <c r="M509" s="6">
        <v>19</v>
      </c>
      <c r="N509" s="6">
        <v>20</v>
      </c>
      <c r="O509" s="6">
        <v>22</v>
      </c>
      <c r="P509" s="6">
        <v>102</v>
      </c>
      <c r="Q509" s="6">
        <v>158</v>
      </c>
      <c r="R509" s="6">
        <v>14</v>
      </c>
      <c r="S509" s="6">
        <v>21</v>
      </c>
      <c r="T509" s="6">
        <v>19</v>
      </c>
      <c r="U509" s="6">
        <v>104</v>
      </c>
      <c r="V509" s="6">
        <v>66</v>
      </c>
      <c r="W509" s="6" t="s">
        <v>3546</v>
      </c>
      <c r="X509" s="6" t="s">
        <v>4512</v>
      </c>
      <c r="Y509" s="6" t="s">
        <v>3488</v>
      </c>
      <c r="Z509" s="6" t="s">
        <v>3058</v>
      </c>
      <c r="AA509" s="6">
        <v>13.756641999999999</v>
      </c>
      <c r="AB509" s="6">
        <v>10</v>
      </c>
      <c r="AC509" s="6">
        <v>321</v>
      </c>
      <c r="AG509"/>
    </row>
    <row r="510" spans="1:33">
      <c r="A510" s="6">
        <v>1201</v>
      </c>
      <c r="B510" s="6">
        <v>10700190</v>
      </c>
      <c r="C510" s="6" t="s">
        <v>4513</v>
      </c>
      <c r="D510" s="6" t="s">
        <v>71</v>
      </c>
      <c r="E510" s="6" t="s">
        <v>206</v>
      </c>
      <c r="F510" s="6" t="s">
        <v>18</v>
      </c>
      <c r="G510" s="6">
        <v>242</v>
      </c>
      <c r="H510" s="6">
        <v>17</v>
      </c>
      <c r="I510" s="6">
        <v>33</v>
      </c>
      <c r="J510" s="6">
        <v>37</v>
      </c>
      <c r="K510" s="6">
        <v>155</v>
      </c>
      <c r="L510" s="6">
        <v>125</v>
      </c>
      <c r="M510" s="6">
        <v>9</v>
      </c>
      <c r="N510" s="6">
        <v>17</v>
      </c>
      <c r="O510" s="6">
        <v>19</v>
      </c>
      <c r="P510" s="6">
        <v>80</v>
      </c>
      <c r="Q510" s="6">
        <v>117</v>
      </c>
      <c r="R510" s="6">
        <v>8</v>
      </c>
      <c r="S510" s="6">
        <v>16</v>
      </c>
      <c r="T510" s="6">
        <v>18</v>
      </c>
      <c r="U510" s="6">
        <v>75</v>
      </c>
      <c r="V510" s="6">
        <v>51</v>
      </c>
      <c r="W510" s="6" t="s">
        <v>3546</v>
      </c>
      <c r="X510" s="6" t="s">
        <v>4514</v>
      </c>
      <c r="Y510" s="6" t="s">
        <v>206</v>
      </c>
      <c r="Z510" s="6" t="s">
        <v>3058</v>
      </c>
      <c r="AA510" s="6">
        <v>9.3167589999999993</v>
      </c>
      <c r="AB510" s="6">
        <v>10</v>
      </c>
      <c r="AC510" s="6">
        <v>242</v>
      </c>
      <c r="AG510"/>
    </row>
    <row r="511" spans="1:33">
      <c r="A511" s="6">
        <v>1202</v>
      </c>
      <c r="B511" s="6">
        <v>10700200</v>
      </c>
      <c r="C511" s="6" t="s">
        <v>4515</v>
      </c>
      <c r="D511" s="6" t="s">
        <v>71</v>
      </c>
      <c r="E511" s="6" t="s">
        <v>206</v>
      </c>
      <c r="F511" s="6" t="s">
        <v>18</v>
      </c>
      <c r="G511" s="6">
        <v>131</v>
      </c>
      <c r="H511" s="6">
        <v>5</v>
      </c>
      <c r="I511" s="6">
        <v>10</v>
      </c>
      <c r="J511" s="6">
        <v>28</v>
      </c>
      <c r="K511" s="6">
        <v>88</v>
      </c>
      <c r="L511" s="6">
        <v>69</v>
      </c>
      <c r="M511" s="6">
        <v>2</v>
      </c>
      <c r="N511" s="6">
        <v>5</v>
      </c>
      <c r="O511" s="6">
        <v>15</v>
      </c>
      <c r="P511" s="6">
        <v>47</v>
      </c>
      <c r="Q511" s="6">
        <v>62</v>
      </c>
      <c r="R511" s="6">
        <v>3</v>
      </c>
      <c r="S511" s="6">
        <v>5</v>
      </c>
      <c r="T511" s="6">
        <v>13</v>
      </c>
      <c r="U511" s="6">
        <v>41</v>
      </c>
      <c r="V511" s="6">
        <v>30</v>
      </c>
      <c r="W511" s="6" t="s">
        <v>3546</v>
      </c>
      <c r="X511" s="6" t="s">
        <v>4516</v>
      </c>
      <c r="Y511" s="6" t="s">
        <v>3488</v>
      </c>
      <c r="Z511" s="6" t="s">
        <v>3058</v>
      </c>
      <c r="AA511" s="6">
        <v>6.5282270000000002</v>
      </c>
      <c r="AB511" s="6">
        <v>10</v>
      </c>
      <c r="AC511" s="6">
        <v>131</v>
      </c>
      <c r="AG511"/>
    </row>
    <row r="512" spans="1:33">
      <c r="A512" s="6">
        <v>1203</v>
      </c>
      <c r="B512" s="6">
        <v>10700220</v>
      </c>
      <c r="C512" s="6" t="s">
        <v>4517</v>
      </c>
      <c r="D512" s="6" t="s">
        <v>71</v>
      </c>
      <c r="E512" s="6" t="s">
        <v>206</v>
      </c>
      <c r="F512" s="6" t="s">
        <v>18</v>
      </c>
      <c r="G512" s="6">
        <v>958</v>
      </c>
      <c r="H512" s="6">
        <v>85</v>
      </c>
      <c r="I512" s="6">
        <v>118</v>
      </c>
      <c r="J512" s="6">
        <v>122</v>
      </c>
      <c r="K512" s="6">
        <v>633</v>
      </c>
      <c r="L512" s="6">
        <v>464</v>
      </c>
      <c r="M512" s="6">
        <v>34</v>
      </c>
      <c r="N512" s="6">
        <v>57</v>
      </c>
      <c r="O512" s="6">
        <v>59</v>
      </c>
      <c r="P512" s="6">
        <v>314</v>
      </c>
      <c r="Q512" s="6">
        <v>494</v>
      </c>
      <c r="R512" s="6">
        <v>51</v>
      </c>
      <c r="S512" s="6">
        <v>61</v>
      </c>
      <c r="T512" s="6">
        <v>63</v>
      </c>
      <c r="U512" s="6">
        <v>319</v>
      </c>
      <c r="V512" s="6">
        <v>213</v>
      </c>
      <c r="W512" s="6" t="s">
        <v>3546</v>
      </c>
      <c r="X512" s="6" t="s">
        <v>4518</v>
      </c>
      <c r="Y512" s="6" t="s">
        <v>3488</v>
      </c>
      <c r="Z512" s="6" t="s">
        <v>3058</v>
      </c>
      <c r="AA512" s="6">
        <v>260.01871399999999</v>
      </c>
      <c r="AB512" s="6">
        <v>10</v>
      </c>
      <c r="AC512" s="6">
        <v>958</v>
      </c>
      <c r="AG512"/>
    </row>
    <row r="513" spans="1:33">
      <c r="A513" s="6">
        <v>1204</v>
      </c>
      <c r="B513" s="6">
        <v>10700210</v>
      </c>
      <c r="C513" s="6" t="s">
        <v>4519</v>
      </c>
      <c r="D513" s="6" t="s">
        <v>71</v>
      </c>
      <c r="E513" s="6" t="s">
        <v>206</v>
      </c>
      <c r="F513" s="6" t="s">
        <v>18</v>
      </c>
      <c r="G513" s="6">
        <v>538</v>
      </c>
      <c r="H513" s="6">
        <v>41</v>
      </c>
      <c r="I513" s="6">
        <v>73</v>
      </c>
      <c r="J513" s="6">
        <v>56</v>
      </c>
      <c r="K513" s="6">
        <v>368</v>
      </c>
      <c r="L513" s="6">
        <v>271</v>
      </c>
      <c r="M513" s="6">
        <v>18</v>
      </c>
      <c r="N513" s="6">
        <v>37</v>
      </c>
      <c r="O513" s="6">
        <v>30</v>
      </c>
      <c r="P513" s="6">
        <v>186</v>
      </c>
      <c r="Q513" s="6">
        <v>267</v>
      </c>
      <c r="R513" s="6">
        <v>23</v>
      </c>
      <c r="S513" s="6">
        <v>36</v>
      </c>
      <c r="T513" s="6">
        <v>26</v>
      </c>
      <c r="U513" s="6">
        <v>182</v>
      </c>
      <c r="V513" s="6">
        <v>129</v>
      </c>
      <c r="W513" s="6" t="s">
        <v>3546</v>
      </c>
      <c r="X513" s="6" t="s">
        <v>4520</v>
      </c>
      <c r="Y513" s="6" t="s">
        <v>3488</v>
      </c>
      <c r="Z513" s="6" t="s">
        <v>3058</v>
      </c>
      <c r="AA513" s="6">
        <v>160.08607499999999</v>
      </c>
      <c r="AB513" s="6">
        <v>10</v>
      </c>
      <c r="AC513" s="6">
        <v>538</v>
      </c>
      <c r="AG513"/>
    </row>
    <row r="514" spans="1:33">
      <c r="A514" s="6">
        <v>1205</v>
      </c>
      <c r="B514" s="6">
        <v>10700230</v>
      </c>
      <c r="C514" s="6" t="s">
        <v>4521</v>
      </c>
      <c r="D514" s="6" t="s">
        <v>71</v>
      </c>
      <c r="E514" s="6" t="s">
        <v>206</v>
      </c>
      <c r="F514" s="6" t="s">
        <v>18</v>
      </c>
      <c r="G514" s="6">
        <v>863</v>
      </c>
      <c r="H514" s="6">
        <v>78</v>
      </c>
      <c r="I514" s="6">
        <v>108</v>
      </c>
      <c r="J514" s="6">
        <v>116</v>
      </c>
      <c r="K514" s="6">
        <v>561</v>
      </c>
      <c r="L514" s="6">
        <v>451</v>
      </c>
      <c r="M514" s="6">
        <v>42</v>
      </c>
      <c r="N514" s="6">
        <v>62</v>
      </c>
      <c r="O514" s="6">
        <v>59</v>
      </c>
      <c r="P514" s="6">
        <v>288</v>
      </c>
      <c r="Q514" s="6">
        <v>412</v>
      </c>
      <c r="R514" s="6">
        <v>36</v>
      </c>
      <c r="S514" s="6">
        <v>46</v>
      </c>
      <c r="T514" s="6">
        <v>57</v>
      </c>
      <c r="U514" s="6">
        <v>273</v>
      </c>
      <c r="V514" s="6">
        <v>186</v>
      </c>
      <c r="W514" s="6" t="s">
        <v>3546</v>
      </c>
      <c r="X514" s="6" t="s">
        <v>4522</v>
      </c>
      <c r="Y514" s="6" t="s">
        <v>3488</v>
      </c>
      <c r="Z514" s="6" t="s">
        <v>3058</v>
      </c>
      <c r="AA514" s="6">
        <v>269.32496200000003</v>
      </c>
      <c r="AB514" s="6">
        <v>10</v>
      </c>
      <c r="AC514" s="6">
        <v>863</v>
      </c>
      <c r="AG514"/>
    </row>
    <row r="515" spans="1:33">
      <c r="A515" s="6">
        <v>1206</v>
      </c>
      <c r="B515" s="6">
        <v>10700120</v>
      </c>
      <c r="C515" s="6" t="s">
        <v>4523</v>
      </c>
      <c r="D515" s="6" t="s">
        <v>71</v>
      </c>
      <c r="E515" s="6" t="s">
        <v>206</v>
      </c>
      <c r="F515" s="6" t="s">
        <v>18</v>
      </c>
      <c r="G515" s="6">
        <v>552</v>
      </c>
      <c r="H515" s="6">
        <v>58</v>
      </c>
      <c r="I515" s="6">
        <v>108</v>
      </c>
      <c r="J515" s="6">
        <v>77</v>
      </c>
      <c r="K515" s="6">
        <v>309</v>
      </c>
      <c r="L515" s="6">
        <v>319</v>
      </c>
      <c r="M515" s="6">
        <v>32</v>
      </c>
      <c r="N515" s="6">
        <v>59</v>
      </c>
      <c r="O515" s="6">
        <v>52</v>
      </c>
      <c r="P515" s="6">
        <v>176</v>
      </c>
      <c r="Q515" s="6">
        <v>233</v>
      </c>
      <c r="R515" s="6">
        <v>26</v>
      </c>
      <c r="S515" s="6">
        <v>49</v>
      </c>
      <c r="T515" s="6">
        <v>25</v>
      </c>
      <c r="U515" s="6">
        <v>133</v>
      </c>
      <c r="V515" s="6">
        <v>90</v>
      </c>
      <c r="W515" s="6" t="s">
        <v>3546</v>
      </c>
      <c r="X515" s="6" t="s">
        <v>4524</v>
      </c>
      <c r="Y515" s="6" t="s">
        <v>3488</v>
      </c>
      <c r="Z515" s="6" t="s">
        <v>3058</v>
      </c>
      <c r="AA515" s="6">
        <v>4695.2674930000003</v>
      </c>
      <c r="AB515" s="6">
        <v>10</v>
      </c>
      <c r="AC515" s="6">
        <v>552</v>
      </c>
      <c r="AG515"/>
    </row>
    <row r="516" spans="1:33">
      <c r="A516" s="6">
        <v>1207</v>
      </c>
      <c r="B516" s="6">
        <v>10700620</v>
      </c>
      <c r="C516" s="6" t="s">
        <v>4525</v>
      </c>
      <c r="D516" s="6" t="s">
        <v>71</v>
      </c>
      <c r="E516" s="6" t="s">
        <v>206</v>
      </c>
      <c r="F516" s="6" t="s">
        <v>18</v>
      </c>
      <c r="G516" s="6">
        <v>999</v>
      </c>
      <c r="H516" s="6">
        <v>88</v>
      </c>
      <c r="I516" s="6">
        <v>152</v>
      </c>
      <c r="J516" s="6">
        <v>133</v>
      </c>
      <c r="K516" s="6">
        <v>626</v>
      </c>
      <c r="L516" s="6">
        <v>522</v>
      </c>
      <c r="M516" s="6">
        <v>52</v>
      </c>
      <c r="N516" s="6">
        <v>76</v>
      </c>
      <c r="O516" s="6">
        <v>69</v>
      </c>
      <c r="P516" s="6">
        <v>325</v>
      </c>
      <c r="Q516" s="6">
        <v>477</v>
      </c>
      <c r="R516" s="6">
        <v>36</v>
      </c>
      <c r="S516" s="6">
        <v>76</v>
      </c>
      <c r="T516" s="6">
        <v>64</v>
      </c>
      <c r="U516" s="6">
        <v>301</v>
      </c>
      <c r="V516" s="6">
        <v>213</v>
      </c>
      <c r="W516" s="6" t="s">
        <v>3546</v>
      </c>
      <c r="X516" s="6" t="s">
        <v>4526</v>
      </c>
      <c r="Y516" s="6" t="s">
        <v>3488</v>
      </c>
      <c r="Z516" s="6" t="s">
        <v>3058</v>
      </c>
      <c r="AA516" s="6">
        <v>122.236135</v>
      </c>
      <c r="AB516" s="6">
        <v>10</v>
      </c>
      <c r="AC516" s="6">
        <v>999</v>
      </c>
      <c r="AG516"/>
    </row>
    <row r="517" spans="1:33">
      <c r="A517" s="6">
        <v>1208</v>
      </c>
      <c r="B517" s="6">
        <v>10700270</v>
      </c>
      <c r="C517" s="6" t="s">
        <v>4527</v>
      </c>
      <c r="D517" s="6" t="s">
        <v>71</v>
      </c>
      <c r="E517" s="6" t="s">
        <v>206</v>
      </c>
      <c r="F517" s="6" t="s">
        <v>18</v>
      </c>
      <c r="G517" s="6">
        <v>760</v>
      </c>
      <c r="H517" s="6">
        <v>48</v>
      </c>
      <c r="I517" s="6">
        <v>86</v>
      </c>
      <c r="J517" s="6">
        <v>113</v>
      </c>
      <c r="K517" s="6">
        <v>513</v>
      </c>
      <c r="L517" s="6">
        <v>376</v>
      </c>
      <c r="M517" s="6">
        <v>25</v>
      </c>
      <c r="N517" s="6">
        <v>43</v>
      </c>
      <c r="O517" s="6">
        <v>63</v>
      </c>
      <c r="P517" s="6">
        <v>245</v>
      </c>
      <c r="Q517" s="6">
        <v>384</v>
      </c>
      <c r="R517" s="6">
        <v>23</v>
      </c>
      <c r="S517" s="6">
        <v>43</v>
      </c>
      <c r="T517" s="6">
        <v>50</v>
      </c>
      <c r="U517" s="6">
        <v>268</v>
      </c>
      <c r="V517" s="6">
        <v>167</v>
      </c>
      <c r="W517" s="6" t="s">
        <v>3546</v>
      </c>
      <c r="X517" s="6" t="s">
        <v>4528</v>
      </c>
      <c r="Y517" s="6" t="s">
        <v>206</v>
      </c>
      <c r="Z517" s="6" t="s">
        <v>3058</v>
      </c>
      <c r="AA517" s="6">
        <v>266.10792900000001</v>
      </c>
      <c r="AB517" s="6">
        <v>10</v>
      </c>
      <c r="AC517" s="6">
        <v>760</v>
      </c>
      <c r="AG517"/>
    </row>
    <row r="518" spans="1:33">
      <c r="A518" s="6">
        <v>1209</v>
      </c>
      <c r="B518" s="6">
        <v>10700300</v>
      </c>
      <c r="C518" s="6" t="s">
        <v>4529</v>
      </c>
      <c r="D518" s="6" t="s">
        <v>71</v>
      </c>
      <c r="E518" s="6" t="s">
        <v>206</v>
      </c>
      <c r="F518" s="6" t="s">
        <v>18</v>
      </c>
      <c r="G518" s="6">
        <v>586</v>
      </c>
      <c r="H518" s="6">
        <v>39</v>
      </c>
      <c r="I518" s="6">
        <v>69</v>
      </c>
      <c r="J518" s="6">
        <v>77</v>
      </c>
      <c r="K518" s="6">
        <v>401</v>
      </c>
      <c r="L518" s="6">
        <v>311</v>
      </c>
      <c r="M518" s="6">
        <v>22</v>
      </c>
      <c r="N518" s="6">
        <v>27</v>
      </c>
      <c r="O518" s="6">
        <v>45</v>
      </c>
      <c r="P518" s="6">
        <v>217</v>
      </c>
      <c r="Q518" s="6">
        <v>275</v>
      </c>
      <c r="R518" s="6">
        <v>17</v>
      </c>
      <c r="S518" s="6">
        <v>42</v>
      </c>
      <c r="T518" s="6">
        <v>32</v>
      </c>
      <c r="U518" s="6">
        <v>184</v>
      </c>
      <c r="V518" s="6">
        <v>124</v>
      </c>
      <c r="W518" s="6" t="s">
        <v>3546</v>
      </c>
      <c r="X518" s="6" t="s">
        <v>4530</v>
      </c>
      <c r="Y518" s="6" t="s">
        <v>206</v>
      </c>
      <c r="Z518" s="6" t="s">
        <v>3058</v>
      </c>
      <c r="AA518" s="6">
        <v>122.186089</v>
      </c>
      <c r="AB518" s="6">
        <v>10</v>
      </c>
      <c r="AC518" s="6">
        <v>586</v>
      </c>
      <c r="AG518"/>
    </row>
    <row r="519" spans="1:33">
      <c r="A519" s="6">
        <v>1210</v>
      </c>
      <c r="B519" s="6">
        <v>10700320</v>
      </c>
      <c r="C519" s="6" t="s">
        <v>4531</v>
      </c>
      <c r="D519" s="6" t="s">
        <v>71</v>
      </c>
      <c r="E519" s="6" t="s">
        <v>206</v>
      </c>
      <c r="F519" s="6" t="s">
        <v>18</v>
      </c>
      <c r="G519" s="6">
        <v>674</v>
      </c>
      <c r="H519" s="6">
        <v>56</v>
      </c>
      <c r="I519" s="6">
        <v>78</v>
      </c>
      <c r="J519" s="6">
        <v>70</v>
      </c>
      <c r="K519" s="6">
        <v>470</v>
      </c>
      <c r="L519" s="6">
        <v>333</v>
      </c>
      <c r="M519" s="6">
        <v>28</v>
      </c>
      <c r="N519" s="6">
        <v>37</v>
      </c>
      <c r="O519" s="6">
        <v>29</v>
      </c>
      <c r="P519" s="6">
        <v>239</v>
      </c>
      <c r="Q519" s="6">
        <v>341</v>
      </c>
      <c r="R519" s="6">
        <v>28</v>
      </c>
      <c r="S519" s="6">
        <v>41</v>
      </c>
      <c r="T519" s="6">
        <v>41</v>
      </c>
      <c r="U519" s="6">
        <v>231</v>
      </c>
      <c r="V519" s="6">
        <v>134</v>
      </c>
      <c r="W519" s="6" t="s">
        <v>3546</v>
      </c>
      <c r="X519" s="6" t="s">
        <v>4532</v>
      </c>
      <c r="Y519" s="6" t="s">
        <v>206</v>
      </c>
      <c r="Z519" s="6" t="s">
        <v>3058</v>
      </c>
      <c r="AA519" s="6">
        <v>3218.2892860000002</v>
      </c>
      <c r="AB519" s="6">
        <v>10</v>
      </c>
      <c r="AC519" s="6">
        <v>674</v>
      </c>
      <c r="AG519"/>
    </row>
    <row r="520" spans="1:33">
      <c r="A520" s="6">
        <v>1211</v>
      </c>
      <c r="B520" s="6">
        <v>10700330</v>
      </c>
      <c r="C520" s="6" t="s">
        <v>4533</v>
      </c>
      <c r="D520" s="6" t="s">
        <v>71</v>
      </c>
      <c r="E520" s="6" t="s">
        <v>206</v>
      </c>
      <c r="F520" s="6" t="s">
        <v>18</v>
      </c>
      <c r="G520" s="6">
        <v>786</v>
      </c>
      <c r="H520" s="6">
        <v>83</v>
      </c>
      <c r="I520" s="6">
        <v>81</v>
      </c>
      <c r="J520" s="6">
        <v>91</v>
      </c>
      <c r="K520" s="6">
        <v>531</v>
      </c>
      <c r="L520" s="6">
        <v>388</v>
      </c>
      <c r="M520" s="6">
        <v>43</v>
      </c>
      <c r="N520" s="6">
        <v>36</v>
      </c>
      <c r="O520" s="6">
        <v>38</v>
      </c>
      <c r="P520" s="6">
        <v>271</v>
      </c>
      <c r="Q520" s="6">
        <v>398</v>
      </c>
      <c r="R520" s="6">
        <v>40</v>
      </c>
      <c r="S520" s="6">
        <v>45</v>
      </c>
      <c r="T520" s="6">
        <v>53</v>
      </c>
      <c r="U520" s="6">
        <v>260</v>
      </c>
      <c r="V520" s="6">
        <v>142</v>
      </c>
      <c r="W520" s="6" t="s">
        <v>3546</v>
      </c>
      <c r="X520" s="6" t="s">
        <v>4534</v>
      </c>
      <c r="Y520" s="6" t="s">
        <v>206</v>
      </c>
      <c r="Z520" s="6" t="s">
        <v>3058</v>
      </c>
      <c r="AA520" s="6">
        <v>1483.421321</v>
      </c>
      <c r="AB520" s="6">
        <v>10</v>
      </c>
      <c r="AC520" s="6">
        <v>786</v>
      </c>
      <c r="AG520"/>
    </row>
    <row r="521" spans="1:33">
      <c r="A521" s="6">
        <v>1212</v>
      </c>
      <c r="B521" s="6">
        <v>10700340</v>
      </c>
      <c r="C521" s="6" t="s">
        <v>4535</v>
      </c>
      <c r="D521" s="6" t="s">
        <v>71</v>
      </c>
      <c r="E521" s="6" t="s">
        <v>206</v>
      </c>
      <c r="F521" s="6" t="s">
        <v>18</v>
      </c>
      <c r="G521" s="6">
        <v>564</v>
      </c>
      <c r="H521" s="6">
        <v>46</v>
      </c>
      <c r="I521" s="6">
        <v>67</v>
      </c>
      <c r="J521" s="6">
        <v>79</v>
      </c>
      <c r="K521" s="6">
        <v>372</v>
      </c>
      <c r="L521" s="6">
        <v>291</v>
      </c>
      <c r="M521" s="6">
        <v>24</v>
      </c>
      <c r="N521" s="6">
        <v>27</v>
      </c>
      <c r="O521" s="6">
        <v>46</v>
      </c>
      <c r="P521" s="6">
        <v>194</v>
      </c>
      <c r="Q521" s="6">
        <v>273</v>
      </c>
      <c r="R521" s="6">
        <v>22</v>
      </c>
      <c r="S521" s="6">
        <v>40</v>
      </c>
      <c r="T521" s="6">
        <v>33</v>
      </c>
      <c r="U521" s="6">
        <v>178</v>
      </c>
      <c r="V521" s="6">
        <v>109</v>
      </c>
      <c r="W521" s="6" t="s">
        <v>3546</v>
      </c>
      <c r="X521" s="6" t="s">
        <v>4536</v>
      </c>
      <c r="Y521" s="6" t="s">
        <v>206</v>
      </c>
      <c r="Z521" s="6" t="s">
        <v>3058</v>
      </c>
      <c r="AA521" s="6">
        <v>368.19978500000002</v>
      </c>
      <c r="AB521" s="6">
        <v>10</v>
      </c>
      <c r="AC521" s="6">
        <v>564</v>
      </c>
      <c r="AG521"/>
    </row>
    <row r="522" spans="1:33">
      <c r="A522" s="6">
        <v>1213</v>
      </c>
      <c r="B522" s="6">
        <v>10700360</v>
      </c>
      <c r="C522" s="6" t="s">
        <v>4537</v>
      </c>
      <c r="D522" s="6" t="s">
        <v>71</v>
      </c>
      <c r="E522" s="6" t="s">
        <v>206</v>
      </c>
      <c r="F522" s="6" t="s">
        <v>18</v>
      </c>
      <c r="G522" s="6">
        <v>409</v>
      </c>
      <c r="H522" s="6">
        <v>40</v>
      </c>
      <c r="I522" s="6">
        <v>57</v>
      </c>
      <c r="J522" s="6">
        <v>65</v>
      </c>
      <c r="K522" s="6">
        <v>247</v>
      </c>
      <c r="L522" s="6">
        <v>185</v>
      </c>
      <c r="M522" s="6">
        <v>24</v>
      </c>
      <c r="N522" s="6">
        <v>23</v>
      </c>
      <c r="O522" s="6">
        <v>21</v>
      </c>
      <c r="P522" s="6">
        <v>117</v>
      </c>
      <c r="Q522" s="6">
        <v>224</v>
      </c>
      <c r="R522" s="6">
        <v>16</v>
      </c>
      <c r="S522" s="6">
        <v>34</v>
      </c>
      <c r="T522" s="6">
        <v>44</v>
      </c>
      <c r="U522" s="6">
        <v>130</v>
      </c>
      <c r="V522" s="6">
        <v>76</v>
      </c>
      <c r="W522" s="6" t="s">
        <v>3546</v>
      </c>
      <c r="X522" s="6" t="s">
        <v>4538</v>
      </c>
      <c r="Y522" s="6" t="s">
        <v>206</v>
      </c>
      <c r="Z522" s="6" t="s">
        <v>3058</v>
      </c>
      <c r="AA522" s="6">
        <v>132.58522500000001</v>
      </c>
      <c r="AB522" s="6">
        <v>10</v>
      </c>
      <c r="AC522" s="6">
        <v>409</v>
      </c>
      <c r="AG522"/>
    </row>
    <row r="523" spans="1:33">
      <c r="A523" s="6">
        <v>1214</v>
      </c>
      <c r="B523" s="6">
        <v>10700350</v>
      </c>
      <c r="C523" s="6" t="s">
        <v>4539</v>
      </c>
      <c r="D523" s="6" t="s">
        <v>71</v>
      </c>
      <c r="E523" s="6" t="s">
        <v>206</v>
      </c>
      <c r="F523" s="6" t="s">
        <v>18</v>
      </c>
      <c r="G523" s="6">
        <v>484</v>
      </c>
      <c r="H523" s="6">
        <v>34</v>
      </c>
      <c r="I523" s="6">
        <v>59</v>
      </c>
      <c r="J523" s="6">
        <v>54</v>
      </c>
      <c r="K523" s="6">
        <v>337</v>
      </c>
      <c r="L523" s="6">
        <v>251</v>
      </c>
      <c r="M523" s="6">
        <v>15</v>
      </c>
      <c r="N523" s="6">
        <v>35</v>
      </c>
      <c r="O523" s="6">
        <v>21</v>
      </c>
      <c r="P523" s="6">
        <v>180</v>
      </c>
      <c r="Q523" s="6">
        <v>233</v>
      </c>
      <c r="R523" s="6">
        <v>19</v>
      </c>
      <c r="S523" s="6">
        <v>24</v>
      </c>
      <c r="T523" s="6">
        <v>33</v>
      </c>
      <c r="U523" s="6">
        <v>157</v>
      </c>
      <c r="V523" s="6">
        <v>90</v>
      </c>
      <c r="W523" s="6" t="s">
        <v>3546</v>
      </c>
      <c r="X523" s="6" t="s">
        <v>4540</v>
      </c>
      <c r="Y523" s="6" t="s">
        <v>206</v>
      </c>
      <c r="Z523" s="6" t="s">
        <v>3058</v>
      </c>
      <c r="AA523" s="6">
        <v>108.115236</v>
      </c>
      <c r="AB523" s="6">
        <v>10</v>
      </c>
      <c r="AC523" s="6">
        <v>484</v>
      </c>
      <c r="AG523"/>
    </row>
    <row r="524" spans="1:33">
      <c r="A524" s="6">
        <v>1230</v>
      </c>
      <c r="B524" s="6">
        <v>10700430</v>
      </c>
      <c r="C524" s="6" t="s">
        <v>4541</v>
      </c>
      <c r="D524" s="6" t="s">
        <v>71</v>
      </c>
      <c r="E524" s="6" t="s">
        <v>206</v>
      </c>
      <c r="F524" s="6" t="s">
        <v>18</v>
      </c>
      <c r="G524" s="6">
        <v>313</v>
      </c>
      <c r="H524" s="6">
        <v>27</v>
      </c>
      <c r="I524" s="6">
        <v>48</v>
      </c>
      <c r="J524" s="6">
        <v>43</v>
      </c>
      <c r="K524" s="6">
        <v>195</v>
      </c>
      <c r="L524" s="6">
        <v>168</v>
      </c>
      <c r="M524" s="6">
        <v>17</v>
      </c>
      <c r="N524" s="6">
        <v>21</v>
      </c>
      <c r="O524" s="6">
        <v>25</v>
      </c>
      <c r="P524" s="6">
        <v>105</v>
      </c>
      <c r="Q524" s="6">
        <v>145</v>
      </c>
      <c r="R524" s="6">
        <v>10</v>
      </c>
      <c r="S524" s="6">
        <v>27</v>
      </c>
      <c r="T524" s="6">
        <v>18</v>
      </c>
      <c r="U524" s="6">
        <v>90</v>
      </c>
      <c r="V524" s="6">
        <v>65</v>
      </c>
      <c r="W524" s="6" t="s">
        <v>3546</v>
      </c>
      <c r="X524" s="6" t="s">
        <v>4542</v>
      </c>
      <c r="Y524" s="6" t="s">
        <v>3476</v>
      </c>
      <c r="Z524" s="6" t="s">
        <v>3058</v>
      </c>
      <c r="AA524" s="6">
        <v>39.693711</v>
      </c>
      <c r="AB524" s="6">
        <v>10</v>
      </c>
      <c r="AC524" s="6">
        <v>313</v>
      </c>
      <c r="AG524"/>
    </row>
    <row r="525" spans="1:33">
      <c r="A525" s="6">
        <v>1231</v>
      </c>
      <c r="B525" s="6">
        <v>10700640</v>
      </c>
      <c r="C525" s="6" t="s">
        <v>2417</v>
      </c>
      <c r="D525" s="6" t="s">
        <v>71</v>
      </c>
      <c r="E525" s="6" t="s">
        <v>206</v>
      </c>
      <c r="F525" s="6" t="s">
        <v>18</v>
      </c>
      <c r="G525" s="6">
        <v>521</v>
      </c>
      <c r="H525" s="6">
        <v>49</v>
      </c>
      <c r="I525" s="6">
        <v>84</v>
      </c>
      <c r="J525" s="6">
        <v>80</v>
      </c>
      <c r="K525" s="6">
        <v>308</v>
      </c>
      <c r="L525" s="6">
        <v>274</v>
      </c>
      <c r="M525" s="6">
        <v>29</v>
      </c>
      <c r="N525" s="6">
        <v>47</v>
      </c>
      <c r="O525" s="6">
        <v>37</v>
      </c>
      <c r="P525" s="6">
        <v>161</v>
      </c>
      <c r="Q525" s="6">
        <v>247</v>
      </c>
      <c r="R525" s="6">
        <v>20</v>
      </c>
      <c r="S525" s="6">
        <v>37</v>
      </c>
      <c r="T525" s="6">
        <v>43</v>
      </c>
      <c r="U525" s="6">
        <v>147</v>
      </c>
      <c r="V525" s="6">
        <v>94</v>
      </c>
      <c r="W525" s="6" t="s">
        <v>3546</v>
      </c>
      <c r="X525" s="6" t="s">
        <v>4543</v>
      </c>
      <c r="Y525" s="6" t="s">
        <v>3476</v>
      </c>
      <c r="Z525" s="6" t="s">
        <v>3058</v>
      </c>
      <c r="AA525" s="6">
        <v>15.425990000000001</v>
      </c>
      <c r="AB525" s="6">
        <v>10</v>
      </c>
      <c r="AC525" s="6">
        <v>521</v>
      </c>
      <c r="AG525"/>
    </row>
    <row r="526" spans="1:33">
      <c r="A526" s="6">
        <v>1232</v>
      </c>
      <c r="B526" s="6">
        <v>10700610</v>
      </c>
      <c r="C526" s="6" t="s">
        <v>4544</v>
      </c>
      <c r="D526" s="6" t="s">
        <v>71</v>
      </c>
      <c r="E526" s="6" t="s">
        <v>206</v>
      </c>
      <c r="F526" s="6" t="s">
        <v>18</v>
      </c>
      <c r="G526" s="6">
        <v>338</v>
      </c>
      <c r="H526" s="6">
        <v>46</v>
      </c>
      <c r="I526" s="6">
        <v>78</v>
      </c>
      <c r="J526" s="6">
        <v>57</v>
      </c>
      <c r="K526" s="6">
        <v>157</v>
      </c>
      <c r="L526" s="6">
        <v>182</v>
      </c>
      <c r="M526" s="6">
        <v>29</v>
      </c>
      <c r="N526" s="6">
        <v>45</v>
      </c>
      <c r="O526" s="6">
        <v>30</v>
      </c>
      <c r="P526" s="6">
        <v>78</v>
      </c>
      <c r="Q526" s="6">
        <v>156</v>
      </c>
      <c r="R526" s="6">
        <v>17</v>
      </c>
      <c r="S526" s="6">
        <v>33</v>
      </c>
      <c r="T526" s="6">
        <v>27</v>
      </c>
      <c r="U526" s="6">
        <v>79</v>
      </c>
      <c r="V526" s="6">
        <v>76</v>
      </c>
      <c r="W526" s="6" t="s">
        <v>3546</v>
      </c>
      <c r="X526" s="6" t="s">
        <v>4545</v>
      </c>
      <c r="Y526" s="6" t="s">
        <v>3488</v>
      </c>
      <c r="Z526" s="6" t="s">
        <v>3058</v>
      </c>
      <c r="AA526" s="6">
        <v>7501.9212969999999</v>
      </c>
      <c r="AB526" s="6">
        <v>10</v>
      </c>
      <c r="AC526" s="6">
        <v>338</v>
      </c>
      <c r="AG526"/>
    </row>
    <row r="527" spans="1:33">
      <c r="A527" s="6">
        <v>1233</v>
      </c>
      <c r="B527" s="6">
        <v>10700650</v>
      </c>
      <c r="C527" s="6" t="s">
        <v>4546</v>
      </c>
      <c r="D527" s="6" t="s">
        <v>71</v>
      </c>
      <c r="E527" s="6" t="s">
        <v>206</v>
      </c>
      <c r="F527" s="6" t="s">
        <v>18</v>
      </c>
      <c r="G527" s="6">
        <v>222</v>
      </c>
      <c r="H527" s="6">
        <v>7</v>
      </c>
      <c r="I527" s="6">
        <v>41</v>
      </c>
      <c r="J527" s="6">
        <v>45</v>
      </c>
      <c r="K527" s="6">
        <v>129</v>
      </c>
      <c r="L527" s="6">
        <v>78</v>
      </c>
      <c r="M527" s="6">
        <v>5</v>
      </c>
      <c r="N527" s="6">
        <v>22</v>
      </c>
      <c r="O527" s="6">
        <v>22</v>
      </c>
      <c r="P527" s="6">
        <v>29</v>
      </c>
      <c r="Q527" s="6">
        <v>144</v>
      </c>
      <c r="R527" s="6">
        <v>2</v>
      </c>
      <c r="S527" s="6">
        <v>19</v>
      </c>
      <c r="T527" s="6">
        <v>23</v>
      </c>
      <c r="U527" s="6">
        <v>100</v>
      </c>
      <c r="V527" s="6">
        <v>77</v>
      </c>
      <c r="W527" s="6" t="s">
        <v>3546</v>
      </c>
      <c r="X527" s="6" t="s">
        <v>4547</v>
      </c>
      <c r="Y527" s="6" t="s">
        <v>3488</v>
      </c>
      <c r="Z527" s="6" t="s">
        <v>3058</v>
      </c>
      <c r="AA527" s="6">
        <v>6832.9162269999997</v>
      </c>
      <c r="AB527" s="6">
        <v>10</v>
      </c>
      <c r="AC527" s="6">
        <v>222</v>
      </c>
      <c r="AG527"/>
    </row>
    <row r="528" spans="1:33">
      <c r="A528" s="6">
        <v>1234</v>
      </c>
      <c r="B528" s="6">
        <v>10700510</v>
      </c>
      <c r="C528" s="6" t="s">
        <v>4548</v>
      </c>
      <c r="D528" s="6" t="s">
        <v>71</v>
      </c>
      <c r="E528" s="6" t="s">
        <v>206</v>
      </c>
      <c r="F528" s="6" t="s">
        <v>18</v>
      </c>
      <c r="G528" s="6">
        <v>338</v>
      </c>
      <c r="H528" s="6">
        <v>34</v>
      </c>
      <c r="I528" s="6">
        <v>51</v>
      </c>
      <c r="J528" s="6">
        <v>47</v>
      </c>
      <c r="K528" s="6">
        <v>206</v>
      </c>
      <c r="L528" s="6">
        <v>173</v>
      </c>
      <c r="M528" s="6">
        <v>19</v>
      </c>
      <c r="N528" s="6">
        <v>26</v>
      </c>
      <c r="O528" s="6">
        <v>25</v>
      </c>
      <c r="P528" s="6">
        <v>103</v>
      </c>
      <c r="Q528" s="6">
        <v>165</v>
      </c>
      <c r="R528" s="6">
        <v>15</v>
      </c>
      <c r="S528" s="6">
        <v>25</v>
      </c>
      <c r="T528" s="6">
        <v>22</v>
      </c>
      <c r="U528" s="6">
        <v>103</v>
      </c>
      <c r="V528" s="6">
        <v>62</v>
      </c>
      <c r="W528" s="6" t="s">
        <v>3546</v>
      </c>
      <c r="X528" s="6" t="s">
        <v>4549</v>
      </c>
      <c r="Y528" s="6" t="s">
        <v>3476</v>
      </c>
      <c r="Z528" s="6" t="s">
        <v>3058</v>
      </c>
      <c r="AA528" s="6">
        <v>112.50697700000001</v>
      </c>
      <c r="AB528" s="6">
        <v>10</v>
      </c>
      <c r="AC528" s="6">
        <v>338</v>
      </c>
      <c r="AG528"/>
    </row>
    <row r="529" spans="1:33">
      <c r="A529" s="6">
        <v>1235</v>
      </c>
      <c r="B529" s="6">
        <v>10700100</v>
      </c>
      <c r="C529" s="6" t="s">
        <v>4550</v>
      </c>
      <c r="D529" s="6" t="s">
        <v>71</v>
      </c>
      <c r="E529" s="6" t="s">
        <v>206</v>
      </c>
      <c r="F529" s="6" t="s">
        <v>18</v>
      </c>
      <c r="G529" s="6">
        <v>738</v>
      </c>
      <c r="H529" s="6">
        <v>69</v>
      </c>
      <c r="I529" s="6">
        <v>89</v>
      </c>
      <c r="J529" s="6">
        <v>104</v>
      </c>
      <c r="K529" s="6">
        <v>476</v>
      </c>
      <c r="L529" s="6">
        <v>374</v>
      </c>
      <c r="M529" s="6">
        <v>38</v>
      </c>
      <c r="N529" s="6">
        <v>37</v>
      </c>
      <c r="O529" s="6">
        <v>46</v>
      </c>
      <c r="P529" s="6">
        <v>253</v>
      </c>
      <c r="Q529" s="6">
        <v>364</v>
      </c>
      <c r="R529" s="6">
        <v>31</v>
      </c>
      <c r="S529" s="6">
        <v>52</v>
      </c>
      <c r="T529" s="6">
        <v>58</v>
      </c>
      <c r="U529" s="6">
        <v>223</v>
      </c>
      <c r="V529" s="6">
        <v>148</v>
      </c>
      <c r="W529" s="6" t="s">
        <v>3546</v>
      </c>
      <c r="X529" s="6" t="s">
        <v>4551</v>
      </c>
      <c r="Y529" s="6" t="s">
        <v>3488</v>
      </c>
      <c r="Z529" s="6" t="s">
        <v>3058</v>
      </c>
      <c r="AA529" s="6">
        <v>90.166488999999999</v>
      </c>
      <c r="AB529" s="6">
        <v>10</v>
      </c>
      <c r="AC529" s="6">
        <v>738</v>
      </c>
      <c r="AG529"/>
    </row>
    <row r="530" spans="1:33">
      <c r="A530" s="6">
        <v>1236</v>
      </c>
      <c r="B530" s="6">
        <v>10700250</v>
      </c>
      <c r="C530" s="6" t="s">
        <v>4552</v>
      </c>
      <c r="D530" s="6" t="s">
        <v>71</v>
      </c>
      <c r="E530" s="6" t="s">
        <v>206</v>
      </c>
      <c r="F530" s="6" t="s">
        <v>18</v>
      </c>
      <c r="G530" s="6">
        <v>613</v>
      </c>
      <c r="H530" s="6">
        <v>59</v>
      </c>
      <c r="I530" s="6">
        <v>86</v>
      </c>
      <c r="J530" s="6">
        <v>71</v>
      </c>
      <c r="K530" s="6">
        <v>397</v>
      </c>
      <c r="L530" s="6">
        <v>323</v>
      </c>
      <c r="M530" s="6">
        <v>25</v>
      </c>
      <c r="N530" s="6">
        <v>54</v>
      </c>
      <c r="O530" s="6">
        <v>37</v>
      </c>
      <c r="P530" s="6">
        <v>207</v>
      </c>
      <c r="Q530" s="6">
        <v>290</v>
      </c>
      <c r="R530" s="6">
        <v>34</v>
      </c>
      <c r="S530" s="6">
        <v>32</v>
      </c>
      <c r="T530" s="6">
        <v>34</v>
      </c>
      <c r="U530" s="6">
        <v>190</v>
      </c>
      <c r="V530" s="6">
        <v>135</v>
      </c>
      <c r="W530" s="6" t="s">
        <v>3546</v>
      </c>
      <c r="X530" s="6" t="s">
        <v>4553</v>
      </c>
      <c r="Y530" s="6" t="s">
        <v>3488</v>
      </c>
      <c r="Z530" s="6" t="s">
        <v>3058</v>
      </c>
      <c r="AA530" s="6">
        <v>240.94731300000001</v>
      </c>
      <c r="AB530" s="6">
        <v>10</v>
      </c>
      <c r="AC530" s="6">
        <v>613</v>
      </c>
      <c r="AG530"/>
    </row>
    <row r="531" spans="1:33">
      <c r="A531" s="6">
        <v>1237</v>
      </c>
      <c r="B531" s="6">
        <v>10800040</v>
      </c>
      <c r="C531" s="6" t="s">
        <v>4554</v>
      </c>
      <c r="D531" s="6" t="s">
        <v>71</v>
      </c>
      <c r="E531" s="6" t="s">
        <v>207</v>
      </c>
      <c r="F531" s="6" t="s">
        <v>18</v>
      </c>
      <c r="G531" s="6">
        <v>463</v>
      </c>
      <c r="H531" s="6">
        <v>55</v>
      </c>
      <c r="I531" s="6">
        <v>101</v>
      </c>
      <c r="J531" s="6">
        <v>39</v>
      </c>
      <c r="K531" s="6">
        <v>268</v>
      </c>
      <c r="L531" s="6">
        <v>251</v>
      </c>
      <c r="M531" s="6">
        <v>30</v>
      </c>
      <c r="N531" s="6">
        <v>51</v>
      </c>
      <c r="O531" s="6">
        <v>22</v>
      </c>
      <c r="P531" s="6">
        <v>148</v>
      </c>
      <c r="Q531" s="6">
        <v>212</v>
      </c>
      <c r="R531" s="6">
        <v>25</v>
      </c>
      <c r="S531" s="6">
        <v>50</v>
      </c>
      <c r="T531" s="6">
        <v>17</v>
      </c>
      <c r="U531" s="6">
        <v>120</v>
      </c>
      <c r="V531" s="6">
        <v>88</v>
      </c>
      <c r="W531" s="6" t="s">
        <v>3546</v>
      </c>
      <c r="X531" s="6" t="s">
        <v>4555</v>
      </c>
      <c r="Y531" s="6" t="s">
        <v>203</v>
      </c>
      <c r="Z531" s="6" t="s">
        <v>3058</v>
      </c>
      <c r="AA531" s="6">
        <v>18.301482</v>
      </c>
      <c r="AB531" s="6">
        <v>12</v>
      </c>
      <c r="AC531" s="6">
        <v>463</v>
      </c>
      <c r="AG531"/>
    </row>
    <row r="532" spans="1:33">
      <c r="A532" s="6">
        <v>1240</v>
      </c>
      <c r="B532" s="6">
        <v>10800020</v>
      </c>
      <c r="C532" s="6" t="s">
        <v>4556</v>
      </c>
      <c r="D532" s="6" t="s">
        <v>71</v>
      </c>
      <c r="E532" s="6" t="s">
        <v>207</v>
      </c>
      <c r="F532" s="6" t="s">
        <v>18</v>
      </c>
      <c r="G532" s="6">
        <v>565</v>
      </c>
      <c r="H532" s="6">
        <v>36</v>
      </c>
      <c r="I532" s="6">
        <v>94</v>
      </c>
      <c r="J532" s="6">
        <v>89</v>
      </c>
      <c r="K532" s="6">
        <v>346</v>
      </c>
      <c r="L532" s="6">
        <v>332</v>
      </c>
      <c r="M532" s="6">
        <v>25</v>
      </c>
      <c r="N532" s="6">
        <v>50</v>
      </c>
      <c r="O532" s="6">
        <v>56</v>
      </c>
      <c r="P532" s="6">
        <v>201</v>
      </c>
      <c r="Q532" s="6">
        <v>233</v>
      </c>
      <c r="R532" s="6">
        <v>11</v>
      </c>
      <c r="S532" s="6">
        <v>44</v>
      </c>
      <c r="T532" s="6">
        <v>33</v>
      </c>
      <c r="U532" s="6">
        <v>145</v>
      </c>
      <c r="V532" s="6">
        <v>109</v>
      </c>
      <c r="W532" s="6" t="s">
        <v>3546</v>
      </c>
      <c r="X532" s="6" t="s">
        <v>4557</v>
      </c>
      <c r="Y532" s="6" t="s">
        <v>203</v>
      </c>
      <c r="Z532" s="6" t="s">
        <v>3058</v>
      </c>
      <c r="AA532" s="6">
        <v>25.355813000000001</v>
      </c>
      <c r="AB532" s="6">
        <v>12</v>
      </c>
      <c r="AC532" s="6">
        <v>565</v>
      </c>
      <c r="AG532"/>
    </row>
    <row r="533" spans="1:33">
      <c r="A533" s="6">
        <v>1242</v>
      </c>
      <c r="B533" s="6">
        <v>110300130</v>
      </c>
      <c r="C533" s="6" t="s">
        <v>4558</v>
      </c>
      <c r="D533" s="6" t="s">
        <v>73</v>
      </c>
      <c r="E533" s="6" t="s">
        <v>218</v>
      </c>
      <c r="F533" s="6" t="s">
        <v>18</v>
      </c>
      <c r="G533" s="6">
        <v>298</v>
      </c>
      <c r="H533" s="6">
        <v>21</v>
      </c>
      <c r="I533" s="6">
        <v>71</v>
      </c>
      <c r="J533" s="6">
        <v>27</v>
      </c>
      <c r="K533" s="6">
        <v>179</v>
      </c>
      <c r="L533" s="6">
        <v>149</v>
      </c>
      <c r="M533" s="6">
        <v>8</v>
      </c>
      <c r="N533" s="6">
        <v>35</v>
      </c>
      <c r="O533" s="6">
        <v>14</v>
      </c>
      <c r="P533" s="6">
        <v>92</v>
      </c>
      <c r="Q533" s="6">
        <v>149</v>
      </c>
      <c r="R533" s="6">
        <v>13</v>
      </c>
      <c r="S533" s="6">
        <v>36</v>
      </c>
      <c r="T533" s="6">
        <v>13</v>
      </c>
      <c r="U533" s="6">
        <v>87</v>
      </c>
      <c r="V533" s="6">
        <v>52</v>
      </c>
      <c r="W533" s="6" t="s">
        <v>3546</v>
      </c>
      <c r="X533" s="6" t="s">
        <v>4559</v>
      </c>
      <c r="Y533" s="6" t="s">
        <v>475</v>
      </c>
      <c r="Z533" s="6" t="s">
        <v>3058</v>
      </c>
      <c r="AA533" s="6">
        <v>23.179908000000001</v>
      </c>
      <c r="AB533" s="6">
        <v>8</v>
      </c>
      <c r="AC533" s="6">
        <v>298</v>
      </c>
      <c r="AG533"/>
    </row>
    <row r="534" spans="1:33">
      <c r="A534" s="6">
        <v>1243</v>
      </c>
      <c r="B534" s="6">
        <v>110317099</v>
      </c>
      <c r="C534" s="6" t="s">
        <v>4560</v>
      </c>
      <c r="D534" s="6" t="s">
        <v>73</v>
      </c>
      <c r="E534" s="6" t="s">
        <v>218</v>
      </c>
      <c r="F534" s="6" t="s">
        <v>18</v>
      </c>
      <c r="G534" s="6">
        <v>490</v>
      </c>
      <c r="H534" s="6">
        <v>48</v>
      </c>
      <c r="I534" s="6">
        <v>67</v>
      </c>
      <c r="J534" s="6">
        <v>79</v>
      </c>
      <c r="K534" s="6">
        <v>296</v>
      </c>
      <c r="L534" s="6">
        <v>254</v>
      </c>
      <c r="M534" s="6">
        <v>23</v>
      </c>
      <c r="N534" s="6">
        <v>30</v>
      </c>
      <c r="O534" s="6">
        <v>46</v>
      </c>
      <c r="P534" s="6">
        <v>155</v>
      </c>
      <c r="Q534" s="6">
        <v>236</v>
      </c>
      <c r="R534" s="6">
        <v>25</v>
      </c>
      <c r="S534" s="6">
        <v>37</v>
      </c>
      <c r="T534" s="6">
        <v>33</v>
      </c>
      <c r="U534" s="6">
        <v>141</v>
      </c>
      <c r="V534" s="6">
        <v>103</v>
      </c>
      <c r="W534" s="6" t="s">
        <v>3598</v>
      </c>
      <c r="X534" s="6" t="s">
        <v>4561</v>
      </c>
      <c r="Y534" s="6" t="s">
        <v>218</v>
      </c>
      <c r="Z534" s="6" t="s">
        <v>3058</v>
      </c>
      <c r="AA534" s="6">
        <v>291.34042699999998</v>
      </c>
      <c r="AB534" s="6">
        <v>8</v>
      </c>
      <c r="AC534" s="6">
        <v>490</v>
      </c>
      <c r="AG534"/>
    </row>
    <row r="535" spans="1:33">
      <c r="A535" s="6">
        <v>1244</v>
      </c>
      <c r="B535" s="6">
        <v>110300020</v>
      </c>
      <c r="C535" s="6" t="s">
        <v>4562</v>
      </c>
      <c r="D535" s="6" t="s">
        <v>73</v>
      </c>
      <c r="E535" s="6" t="s">
        <v>218</v>
      </c>
      <c r="F535" s="6" t="s">
        <v>18</v>
      </c>
      <c r="G535" s="6">
        <v>531</v>
      </c>
      <c r="H535" s="6">
        <v>46</v>
      </c>
      <c r="I535" s="6">
        <v>96</v>
      </c>
      <c r="J535" s="6">
        <v>82</v>
      </c>
      <c r="K535" s="6">
        <v>307</v>
      </c>
      <c r="L535" s="6">
        <v>283</v>
      </c>
      <c r="M535" s="6">
        <v>29</v>
      </c>
      <c r="N535" s="6">
        <v>54</v>
      </c>
      <c r="O535" s="6">
        <v>40</v>
      </c>
      <c r="P535" s="6">
        <v>160</v>
      </c>
      <c r="Q535" s="6">
        <v>248</v>
      </c>
      <c r="R535" s="6">
        <v>17</v>
      </c>
      <c r="S535" s="6">
        <v>42</v>
      </c>
      <c r="T535" s="6">
        <v>42</v>
      </c>
      <c r="U535" s="6">
        <v>147</v>
      </c>
      <c r="V535" s="6">
        <v>109</v>
      </c>
      <c r="W535" s="6" t="s">
        <v>3546</v>
      </c>
      <c r="X535" s="6" t="s">
        <v>4563</v>
      </c>
      <c r="Y535" s="6" t="s">
        <v>1161</v>
      </c>
      <c r="Z535" s="6" t="s">
        <v>3058</v>
      </c>
      <c r="AA535" s="6">
        <v>18.181560000000001</v>
      </c>
      <c r="AB535" s="6">
        <v>8</v>
      </c>
      <c r="AC535" s="6">
        <v>531</v>
      </c>
      <c r="AG535"/>
    </row>
    <row r="536" spans="1:33">
      <c r="A536" s="6">
        <v>1245</v>
      </c>
      <c r="B536" s="6">
        <v>110200030</v>
      </c>
      <c r="C536" s="6" t="s">
        <v>4564</v>
      </c>
      <c r="D536" s="6" t="s">
        <v>73</v>
      </c>
      <c r="E536" s="6" t="s">
        <v>217</v>
      </c>
      <c r="F536" s="6" t="s">
        <v>18</v>
      </c>
      <c r="G536" s="6">
        <v>349</v>
      </c>
      <c r="H536" s="6">
        <v>29</v>
      </c>
      <c r="I536" s="6">
        <v>65</v>
      </c>
      <c r="J536" s="6">
        <v>48</v>
      </c>
      <c r="K536" s="6">
        <v>207</v>
      </c>
      <c r="L536" s="6">
        <v>187</v>
      </c>
      <c r="M536" s="6">
        <v>15</v>
      </c>
      <c r="N536" s="6">
        <v>41</v>
      </c>
      <c r="O536" s="6">
        <v>16</v>
      </c>
      <c r="P536" s="6">
        <v>115</v>
      </c>
      <c r="Q536" s="6">
        <v>162</v>
      </c>
      <c r="R536" s="6">
        <v>14</v>
      </c>
      <c r="S536" s="6">
        <v>24</v>
      </c>
      <c r="T536" s="6">
        <v>32</v>
      </c>
      <c r="U536" s="6">
        <v>92</v>
      </c>
      <c r="V536" s="6">
        <v>67</v>
      </c>
      <c r="W536" s="6" t="s">
        <v>3546</v>
      </c>
      <c r="X536" s="6" t="s">
        <v>4565</v>
      </c>
      <c r="Y536" s="6" t="s">
        <v>217</v>
      </c>
      <c r="Z536" s="6" t="s">
        <v>3058</v>
      </c>
      <c r="AA536" s="6">
        <v>25.467321999999999</v>
      </c>
      <c r="AB536" s="6">
        <v>8</v>
      </c>
      <c r="AC536" s="6">
        <v>349</v>
      </c>
      <c r="AG536"/>
    </row>
    <row r="537" spans="1:33">
      <c r="A537" s="6">
        <v>1246</v>
      </c>
      <c r="B537" s="6">
        <v>110300000</v>
      </c>
      <c r="C537" s="6" t="s">
        <v>4566</v>
      </c>
      <c r="D537" s="6" t="s">
        <v>73</v>
      </c>
      <c r="E537" s="6" t="s">
        <v>218</v>
      </c>
      <c r="F537" s="6" t="s">
        <v>18</v>
      </c>
      <c r="G537" s="6">
        <v>673</v>
      </c>
      <c r="H537" s="6">
        <v>98</v>
      </c>
      <c r="I537" s="6">
        <v>120</v>
      </c>
      <c r="J537" s="6">
        <v>80</v>
      </c>
      <c r="K537" s="6">
        <v>375</v>
      </c>
      <c r="L537" s="6">
        <v>337</v>
      </c>
      <c r="M537" s="6">
        <v>55</v>
      </c>
      <c r="N537" s="6">
        <v>64</v>
      </c>
      <c r="O537" s="6">
        <v>37</v>
      </c>
      <c r="P537" s="6">
        <v>181</v>
      </c>
      <c r="Q537" s="6">
        <v>336</v>
      </c>
      <c r="R537" s="6">
        <v>43</v>
      </c>
      <c r="S537" s="6">
        <v>56</v>
      </c>
      <c r="T537" s="6">
        <v>43</v>
      </c>
      <c r="U537" s="6">
        <v>194</v>
      </c>
      <c r="V537" s="6">
        <v>128</v>
      </c>
      <c r="W537" s="6" t="s">
        <v>3546</v>
      </c>
      <c r="X537" s="6" t="s">
        <v>4567</v>
      </c>
      <c r="Y537" s="6" t="s">
        <v>1161</v>
      </c>
      <c r="Z537" s="6" t="s">
        <v>3058</v>
      </c>
      <c r="AA537" s="6">
        <v>11.039496</v>
      </c>
      <c r="AB537" s="6">
        <v>8</v>
      </c>
      <c r="AC537" s="6">
        <v>673</v>
      </c>
      <c r="AG537"/>
    </row>
    <row r="538" spans="1:33">
      <c r="A538" s="6">
        <v>1247</v>
      </c>
      <c r="B538" s="6">
        <v>110400050</v>
      </c>
      <c r="C538" s="6" t="s">
        <v>4568</v>
      </c>
      <c r="D538" s="6" t="s">
        <v>73</v>
      </c>
      <c r="E538" s="6" t="s">
        <v>219</v>
      </c>
      <c r="F538" s="6" t="s">
        <v>18</v>
      </c>
      <c r="G538" s="6">
        <v>309</v>
      </c>
      <c r="H538" s="6">
        <v>34</v>
      </c>
      <c r="I538" s="6">
        <v>45</v>
      </c>
      <c r="J538" s="6">
        <v>22</v>
      </c>
      <c r="K538" s="6">
        <v>208</v>
      </c>
      <c r="L538" s="6">
        <v>163</v>
      </c>
      <c r="M538" s="6">
        <v>19</v>
      </c>
      <c r="N538" s="6">
        <v>21</v>
      </c>
      <c r="O538" s="6">
        <v>9</v>
      </c>
      <c r="P538" s="6">
        <v>114</v>
      </c>
      <c r="Q538" s="6">
        <v>146</v>
      </c>
      <c r="R538" s="6">
        <v>15</v>
      </c>
      <c r="S538" s="6">
        <v>24</v>
      </c>
      <c r="T538" s="6">
        <v>13</v>
      </c>
      <c r="U538" s="6">
        <v>94</v>
      </c>
      <c r="V538" s="6">
        <v>56</v>
      </c>
      <c r="W538" s="6" t="s">
        <v>3546</v>
      </c>
      <c r="X538" s="6" t="s">
        <v>4569</v>
      </c>
      <c r="Y538" s="6" t="s">
        <v>3097</v>
      </c>
      <c r="Z538" s="6" t="s">
        <v>3058</v>
      </c>
      <c r="AA538" s="6">
        <v>4.4564260000000004</v>
      </c>
      <c r="AB538" s="6">
        <v>8</v>
      </c>
      <c r="AC538" s="6">
        <v>309</v>
      </c>
      <c r="AG538"/>
    </row>
    <row r="539" spans="1:33">
      <c r="A539" s="6">
        <v>1328</v>
      </c>
      <c r="B539" s="6">
        <v>10300090</v>
      </c>
      <c r="C539" s="6" t="s">
        <v>4570</v>
      </c>
      <c r="D539" s="6" t="s">
        <v>71</v>
      </c>
      <c r="E539" s="6" t="s">
        <v>202</v>
      </c>
      <c r="F539" s="6" t="s">
        <v>18</v>
      </c>
      <c r="G539" s="6">
        <v>867</v>
      </c>
      <c r="H539" s="6">
        <v>84</v>
      </c>
      <c r="I539" s="6">
        <v>135</v>
      </c>
      <c r="J539" s="6">
        <v>132</v>
      </c>
      <c r="K539" s="6">
        <v>516</v>
      </c>
      <c r="L539" s="6">
        <v>423</v>
      </c>
      <c r="M539" s="6">
        <v>41</v>
      </c>
      <c r="N539" s="6">
        <v>71</v>
      </c>
      <c r="O539" s="6">
        <v>69</v>
      </c>
      <c r="P539" s="6">
        <v>242</v>
      </c>
      <c r="Q539" s="6">
        <v>444</v>
      </c>
      <c r="R539" s="6">
        <v>43</v>
      </c>
      <c r="S539" s="6">
        <v>64</v>
      </c>
      <c r="T539" s="6">
        <v>63</v>
      </c>
      <c r="U539" s="6">
        <v>274</v>
      </c>
      <c r="V539" s="6">
        <v>165</v>
      </c>
      <c r="W539" s="6" t="s">
        <v>3546</v>
      </c>
      <c r="X539" s="6" t="s">
        <v>4571</v>
      </c>
      <c r="Y539" s="6" t="s">
        <v>3481</v>
      </c>
      <c r="Z539" s="6" t="s">
        <v>3058</v>
      </c>
      <c r="AA539" s="6">
        <v>112.278989</v>
      </c>
      <c r="AB539" s="6">
        <v>11</v>
      </c>
      <c r="AC539" s="6">
        <v>867</v>
      </c>
      <c r="AG539"/>
    </row>
    <row r="540" spans="1:33">
      <c r="A540" s="6">
        <v>1334</v>
      </c>
      <c r="B540" s="6">
        <v>70400050</v>
      </c>
      <c r="C540" s="6" t="s">
        <v>4572</v>
      </c>
      <c r="D540" s="6" t="s">
        <v>65</v>
      </c>
      <c r="E540" s="6" t="s">
        <v>65</v>
      </c>
      <c r="F540" s="6" t="s">
        <v>18</v>
      </c>
      <c r="G540" s="6">
        <v>791</v>
      </c>
      <c r="H540" s="6">
        <v>97</v>
      </c>
      <c r="I540" s="6">
        <v>154</v>
      </c>
      <c r="J540" s="6">
        <v>84</v>
      </c>
      <c r="K540" s="6">
        <v>456</v>
      </c>
      <c r="L540" s="6">
        <v>430</v>
      </c>
      <c r="M540" s="6">
        <v>56</v>
      </c>
      <c r="N540" s="6">
        <v>81</v>
      </c>
      <c r="O540" s="6">
        <v>49</v>
      </c>
      <c r="P540" s="6">
        <v>244</v>
      </c>
      <c r="Q540" s="6">
        <v>361</v>
      </c>
      <c r="R540" s="6">
        <v>41</v>
      </c>
      <c r="S540" s="6">
        <v>73</v>
      </c>
      <c r="T540" s="6">
        <v>35</v>
      </c>
      <c r="U540" s="6">
        <v>212</v>
      </c>
      <c r="V540" s="6">
        <v>145</v>
      </c>
      <c r="W540" s="6" t="s">
        <v>3546</v>
      </c>
      <c r="X540" s="6" t="s">
        <v>4573</v>
      </c>
      <c r="Y540" s="6" t="s">
        <v>277</v>
      </c>
      <c r="Z540" s="6" t="s">
        <v>3180</v>
      </c>
      <c r="AA540" s="6">
        <v>13.121252</v>
      </c>
      <c r="AB540" s="6">
        <v>6</v>
      </c>
      <c r="AC540" s="6">
        <v>791</v>
      </c>
      <c r="AG540"/>
    </row>
    <row r="541" spans="1:33">
      <c r="A541" s="6">
        <v>1346</v>
      </c>
      <c r="B541" s="6">
        <v>20200040</v>
      </c>
      <c r="C541" s="6" t="s">
        <v>4574</v>
      </c>
      <c r="D541" s="6" t="s">
        <v>63</v>
      </c>
      <c r="E541" s="6" t="s">
        <v>158</v>
      </c>
      <c r="F541" s="6" t="s">
        <v>18</v>
      </c>
      <c r="G541" s="6">
        <v>499</v>
      </c>
      <c r="H541" s="6">
        <v>69</v>
      </c>
      <c r="I541" s="6">
        <v>97</v>
      </c>
      <c r="J541" s="6">
        <v>60</v>
      </c>
      <c r="K541" s="6">
        <v>273</v>
      </c>
      <c r="L541" s="6">
        <v>251</v>
      </c>
      <c r="M541" s="6">
        <v>27</v>
      </c>
      <c r="N541" s="6">
        <v>56</v>
      </c>
      <c r="O541" s="6">
        <v>32</v>
      </c>
      <c r="P541" s="6">
        <v>136</v>
      </c>
      <c r="Q541" s="6">
        <v>248</v>
      </c>
      <c r="R541" s="6">
        <v>42</v>
      </c>
      <c r="S541" s="6">
        <v>41</v>
      </c>
      <c r="T541" s="6">
        <v>28</v>
      </c>
      <c r="U541" s="6">
        <v>137</v>
      </c>
      <c r="V541" s="6">
        <v>101</v>
      </c>
      <c r="W541" s="6" t="s">
        <v>3546</v>
      </c>
      <c r="X541" s="6" t="s">
        <v>4575</v>
      </c>
      <c r="Y541" s="6" t="s">
        <v>158</v>
      </c>
      <c r="Z541" s="6" t="s">
        <v>3180</v>
      </c>
      <c r="AA541" s="6">
        <v>12.603709</v>
      </c>
      <c r="AB541" s="6">
        <v>6</v>
      </c>
      <c r="AC541" s="6">
        <v>499</v>
      </c>
      <c r="AG541"/>
    </row>
    <row r="542" spans="1:33">
      <c r="A542" s="6">
        <v>1347</v>
      </c>
      <c r="B542" s="6">
        <v>20200050</v>
      </c>
      <c r="C542" s="6" t="s">
        <v>4576</v>
      </c>
      <c r="D542" s="6" t="s">
        <v>63</v>
      </c>
      <c r="E542" s="6" t="s">
        <v>158</v>
      </c>
      <c r="F542" s="6" t="s">
        <v>18</v>
      </c>
      <c r="G542" s="6">
        <v>612</v>
      </c>
      <c r="H542" s="6">
        <v>82</v>
      </c>
      <c r="I542" s="6">
        <v>123</v>
      </c>
      <c r="J542" s="6">
        <v>81</v>
      </c>
      <c r="K542" s="6">
        <v>326</v>
      </c>
      <c r="L542" s="6">
        <v>333</v>
      </c>
      <c r="M542" s="6">
        <v>50</v>
      </c>
      <c r="N542" s="6">
        <v>72</v>
      </c>
      <c r="O542" s="6">
        <v>41</v>
      </c>
      <c r="P542" s="6">
        <v>170</v>
      </c>
      <c r="Q542" s="6">
        <v>279</v>
      </c>
      <c r="R542" s="6">
        <v>32</v>
      </c>
      <c r="S542" s="6">
        <v>51</v>
      </c>
      <c r="T542" s="6">
        <v>40</v>
      </c>
      <c r="U542" s="6">
        <v>156</v>
      </c>
      <c r="V542" s="6">
        <v>119</v>
      </c>
      <c r="W542" s="6" t="s">
        <v>3546</v>
      </c>
      <c r="X542" s="6" t="s">
        <v>4577</v>
      </c>
      <c r="Y542" s="6" t="s">
        <v>158</v>
      </c>
      <c r="Z542" s="6" t="s">
        <v>3180</v>
      </c>
      <c r="AA542" s="6">
        <v>35.205323</v>
      </c>
      <c r="AB542" s="6">
        <v>6</v>
      </c>
      <c r="AC542" s="6">
        <v>612</v>
      </c>
      <c r="AG542"/>
    </row>
    <row r="543" spans="1:33">
      <c r="A543" s="6">
        <v>1348</v>
      </c>
      <c r="B543" s="6">
        <v>20200060</v>
      </c>
      <c r="C543" s="6" t="s">
        <v>4578</v>
      </c>
      <c r="D543" s="6" t="s">
        <v>63</v>
      </c>
      <c r="E543" s="6" t="s">
        <v>158</v>
      </c>
      <c r="F543" s="6" t="s">
        <v>18</v>
      </c>
      <c r="G543" s="6">
        <v>508</v>
      </c>
      <c r="H543" s="6">
        <v>53</v>
      </c>
      <c r="I543" s="6">
        <v>84</v>
      </c>
      <c r="J543" s="6">
        <v>32</v>
      </c>
      <c r="K543" s="6">
        <v>339</v>
      </c>
      <c r="L543" s="6">
        <v>268</v>
      </c>
      <c r="M543" s="6">
        <v>26</v>
      </c>
      <c r="N543" s="6">
        <v>53</v>
      </c>
      <c r="O543" s="6">
        <v>18</v>
      </c>
      <c r="P543" s="6">
        <v>171</v>
      </c>
      <c r="Q543" s="6">
        <v>240</v>
      </c>
      <c r="R543" s="6">
        <v>27</v>
      </c>
      <c r="S543" s="6">
        <v>31</v>
      </c>
      <c r="T543" s="6">
        <v>14</v>
      </c>
      <c r="U543" s="6">
        <v>168</v>
      </c>
      <c r="V543" s="6">
        <v>116</v>
      </c>
      <c r="W543" s="6" t="s">
        <v>3546</v>
      </c>
      <c r="X543" s="6" t="s">
        <v>4579</v>
      </c>
      <c r="Y543" s="6" t="s">
        <v>292</v>
      </c>
      <c r="Z543" s="6" t="s">
        <v>3180</v>
      </c>
      <c r="AA543" s="6">
        <v>10.071353</v>
      </c>
      <c r="AB543" s="6">
        <v>6</v>
      </c>
      <c r="AC543" s="6">
        <v>508</v>
      </c>
      <c r="AG543"/>
    </row>
    <row r="544" spans="1:33">
      <c r="A544" s="6">
        <v>1349</v>
      </c>
      <c r="B544" s="6">
        <v>20200010</v>
      </c>
      <c r="C544" s="6" t="s">
        <v>4580</v>
      </c>
      <c r="D544" s="6" t="s">
        <v>63</v>
      </c>
      <c r="E544" s="6" t="s">
        <v>158</v>
      </c>
      <c r="F544" s="6" t="s">
        <v>18</v>
      </c>
      <c r="G544" s="6">
        <v>489</v>
      </c>
      <c r="H544" s="6">
        <v>52</v>
      </c>
      <c r="I544" s="6">
        <v>92</v>
      </c>
      <c r="J544" s="6">
        <v>74</v>
      </c>
      <c r="K544" s="6">
        <v>271</v>
      </c>
      <c r="L544" s="6">
        <v>257</v>
      </c>
      <c r="M544" s="6">
        <v>32</v>
      </c>
      <c r="N544" s="6">
        <v>48</v>
      </c>
      <c r="O544" s="6">
        <v>41</v>
      </c>
      <c r="P544" s="6">
        <v>136</v>
      </c>
      <c r="Q544" s="6">
        <v>232</v>
      </c>
      <c r="R544" s="6">
        <v>20</v>
      </c>
      <c r="S544" s="6">
        <v>44</v>
      </c>
      <c r="T544" s="6">
        <v>33</v>
      </c>
      <c r="U544" s="6">
        <v>135</v>
      </c>
      <c r="V544" s="6">
        <v>109</v>
      </c>
      <c r="W544" s="6" t="s">
        <v>3546</v>
      </c>
      <c r="X544" s="6" t="s">
        <v>4581</v>
      </c>
      <c r="Y544" s="6" t="s">
        <v>1463</v>
      </c>
      <c r="Z544" s="6" t="s">
        <v>3180</v>
      </c>
      <c r="AA544" s="6">
        <v>27.123100999999998</v>
      </c>
      <c r="AB544" s="6">
        <v>6</v>
      </c>
      <c r="AC544" s="6">
        <v>489</v>
      </c>
      <c r="AG544"/>
    </row>
    <row r="545" spans="1:33">
      <c r="A545" s="6">
        <v>1350</v>
      </c>
      <c r="B545" s="6">
        <v>20200000</v>
      </c>
      <c r="C545" s="6" t="s">
        <v>4582</v>
      </c>
      <c r="D545" s="6" t="s">
        <v>63</v>
      </c>
      <c r="E545" s="6" t="s">
        <v>158</v>
      </c>
      <c r="F545" s="6" t="s">
        <v>18</v>
      </c>
      <c r="G545" s="6">
        <v>472</v>
      </c>
      <c r="H545" s="6">
        <v>70</v>
      </c>
      <c r="I545" s="6">
        <v>111</v>
      </c>
      <c r="J545" s="6">
        <v>49</v>
      </c>
      <c r="K545" s="6">
        <v>242</v>
      </c>
      <c r="L545" s="6">
        <v>224</v>
      </c>
      <c r="M545" s="6">
        <v>34</v>
      </c>
      <c r="N545" s="6">
        <v>56</v>
      </c>
      <c r="O545" s="6">
        <v>18</v>
      </c>
      <c r="P545" s="6">
        <v>116</v>
      </c>
      <c r="Q545" s="6">
        <v>248</v>
      </c>
      <c r="R545" s="6">
        <v>36</v>
      </c>
      <c r="S545" s="6">
        <v>55</v>
      </c>
      <c r="T545" s="6">
        <v>31</v>
      </c>
      <c r="U545" s="6">
        <v>126</v>
      </c>
      <c r="V545" s="6">
        <v>102</v>
      </c>
      <c r="W545" s="6" t="s">
        <v>3546</v>
      </c>
      <c r="X545" s="6" t="s">
        <v>4583</v>
      </c>
      <c r="Y545" s="6" t="s">
        <v>1463</v>
      </c>
      <c r="Z545" s="6" t="s">
        <v>3180</v>
      </c>
      <c r="AA545" s="6">
        <v>14.377995</v>
      </c>
      <c r="AB545" s="6">
        <v>6</v>
      </c>
      <c r="AC545" s="6">
        <v>472</v>
      </c>
      <c r="AG545"/>
    </row>
    <row r="546" spans="1:33">
      <c r="A546" s="6">
        <v>1351</v>
      </c>
      <c r="B546" s="6">
        <v>20100100</v>
      </c>
      <c r="C546" s="6" t="s">
        <v>4584</v>
      </c>
      <c r="D546" s="6" t="s">
        <v>63</v>
      </c>
      <c r="E546" s="6" t="s">
        <v>63</v>
      </c>
      <c r="F546" s="6" t="s">
        <v>18</v>
      </c>
      <c r="G546" s="6">
        <v>594</v>
      </c>
      <c r="H546" s="6">
        <v>51</v>
      </c>
      <c r="I546" s="6">
        <v>113</v>
      </c>
      <c r="J546" s="6">
        <v>76</v>
      </c>
      <c r="K546" s="6">
        <v>354</v>
      </c>
      <c r="L546" s="6">
        <v>290</v>
      </c>
      <c r="M546" s="6">
        <v>25</v>
      </c>
      <c r="N546" s="6">
        <v>57</v>
      </c>
      <c r="O546" s="6">
        <v>37</v>
      </c>
      <c r="P546" s="6">
        <v>171</v>
      </c>
      <c r="Q546" s="6">
        <v>304</v>
      </c>
      <c r="R546" s="6">
        <v>26</v>
      </c>
      <c r="S546" s="6">
        <v>56</v>
      </c>
      <c r="T546" s="6">
        <v>39</v>
      </c>
      <c r="U546" s="6">
        <v>183</v>
      </c>
      <c r="V546" s="6">
        <v>149</v>
      </c>
      <c r="W546" s="6" t="s">
        <v>3546</v>
      </c>
      <c r="X546" s="6" t="s">
        <v>4585</v>
      </c>
      <c r="Y546" s="6" t="s">
        <v>63</v>
      </c>
      <c r="Z546" s="6" t="s">
        <v>3180</v>
      </c>
      <c r="AA546" s="6">
        <v>11.579200999999999</v>
      </c>
      <c r="AB546" s="6">
        <v>6</v>
      </c>
      <c r="AC546" s="6">
        <v>594</v>
      </c>
      <c r="AG546"/>
    </row>
    <row r="547" spans="1:33">
      <c r="A547" s="6">
        <v>1354</v>
      </c>
      <c r="B547" s="6">
        <v>20100080</v>
      </c>
      <c r="C547" s="6" t="s">
        <v>4586</v>
      </c>
      <c r="D547" s="6" t="s">
        <v>63</v>
      </c>
      <c r="E547" s="6" t="s">
        <v>63</v>
      </c>
      <c r="F547" s="6" t="s">
        <v>18</v>
      </c>
      <c r="G547" s="6">
        <v>672</v>
      </c>
      <c r="H547" s="6">
        <v>69</v>
      </c>
      <c r="I547" s="6">
        <v>109</v>
      </c>
      <c r="J547" s="6">
        <v>140</v>
      </c>
      <c r="K547" s="6">
        <v>354</v>
      </c>
      <c r="L547" s="6">
        <v>328</v>
      </c>
      <c r="M547" s="6">
        <v>33</v>
      </c>
      <c r="N547" s="6">
        <v>56</v>
      </c>
      <c r="O547" s="6">
        <v>71</v>
      </c>
      <c r="P547" s="6">
        <v>168</v>
      </c>
      <c r="Q547" s="6">
        <v>344</v>
      </c>
      <c r="R547" s="6">
        <v>36</v>
      </c>
      <c r="S547" s="6">
        <v>53</v>
      </c>
      <c r="T547" s="6">
        <v>69</v>
      </c>
      <c r="U547" s="6">
        <v>186</v>
      </c>
      <c r="V547" s="6">
        <v>136</v>
      </c>
      <c r="W547" s="6" t="s">
        <v>3546</v>
      </c>
      <c r="X547" s="6" t="s">
        <v>4587</v>
      </c>
      <c r="Y547" s="6" t="s">
        <v>63</v>
      </c>
      <c r="Z547" s="6" t="s">
        <v>3180</v>
      </c>
      <c r="AA547" s="6">
        <v>44.054468999999997</v>
      </c>
      <c r="AB547" s="6">
        <v>6</v>
      </c>
      <c r="AC547" s="6">
        <v>672</v>
      </c>
      <c r="AG547"/>
    </row>
    <row r="548" spans="1:33">
      <c r="A548" s="6">
        <v>1355</v>
      </c>
      <c r="B548" s="6">
        <v>20100090</v>
      </c>
      <c r="C548" s="6" t="s">
        <v>4588</v>
      </c>
      <c r="D548" s="6" t="s">
        <v>63</v>
      </c>
      <c r="E548" s="6" t="s">
        <v>63</v>
      </c>
      <c r="F548" s="6" t="s">
        <v>18</v>
      </c>
      <c r="G548" s="6">
        <v>620</v>
      </c>
      <c r="H548" s="6">
        <v>84</v>
      </c>
      <c r="I548" s="6">
        <v>107</v>
      </c>
      <c r="J548" s="6">
        <v>62</v>
      </c>
      <c r="K548" s="6">
        <v>367</v>
      </c>
      <c r="L548" s="6">
        <v>316</v>
      </c>
      <c r="M548" s="6">
        <v>46</v>
      </c>
      <c r="N548" s="6">
        <v>56</v>
      </c>
      <c r="O548" s="6">
        <v>27</v>
      </c>
      <c r="P548" s="6">
        <v>187</v>
      </c>
      <c r="Q548" s="6">
        <v>304</v>
      </c>
      <c r="R548" s="6">
        <v>38</v>
      </c>
      <c r="S548" s="6">
        <v>51</v>
      </c>
      <c r="T548" s="6">
        <v>35</v>
      </c>
      <c r="U548" s="6">
        <v>180</v>
      </c>
      <c r="V548" s="6">
        <v>136</v>
      </c>
      <c r="W548" s="6" t="s">
        <v>3546</v>
      </c>
      <c r="X548" s="6" t="s">
        <v>4589</v>
      </c>
      <c r="Y548" s="6" t="s">
        <v>63</v>
      </c>
      <c r="Z548" s="6" t="s">
        <v>3180</v>
      </c>
      <c r="AA548" s="6">
        <v>3.785561</v>
      </c>
      <c r="AB548" s="6">
        <v>6</v>
      </c>
      <c r="AC548" s="6">
        <v>620</v>
      </c>
      <c r="AG548"/>
    </row>
    <row r="549" spans="1:33">
      <c r="A549" s="6">
        <v>1356</v>
      </c>
      <c r="B549" s="6">
        <v>20100030</v>
      </c>
      <c r="C549" s="6" t="s">
        <v>4590</v>
      </c>
      <c r="D549" s="6" t="s">
        <v>63</v>
      </c>
      <c r="E549" s="6" t="s">
        <v>63</v>
      </c>
      <c r="F549" s="6" t="s">
        <v>18</v>
      </c>
      <c r="G549" s="6">
        <v>316</v>
      </c>
      <c r="H549" s="6">
        <v>20</v>
      </c>
      <c r="I549" s="6">
        <v>58</v>
      </c>
      <c r="J549" s="6">
        <v>41</v>
      </c>
      <c r="K549" s="6">
        <v>197</v>
      </c>
      <c r="L549" s="6">
        <v>161</v>
      </c>
      <c r="M549" s="6">
        <v>12</v>
      </c>
      <c r="N549" s="6">
        <v>34</v>
      </c>
      <c r="O549" s="6">
        <v>18</v>
      </c>
      <c r="P549" s="6">
        <v>97</v>
      </c>
      <c r="Q549" s="6">
        <v>155</v>
      </c>
      <c r="R549" s="6">
        <v>8</v>
      </c>
      <c r="S549" s="6">
        <v>24</v>
      </c>
      <c r="T549" s="6">
        <v>23</v>
      </c>
      <c r="U549" s="6">
        <v>100</v>
      </c>
      <c r="V549" s="6">
        <v>75</v>
      </c>
      <c r="W549" s="6" t="s">
        <v>3546</v>
      </c>
      <c r="X549" s="6" t="s">
        <v>4591</v>
      </c>
      <c r="Y549" s="6" t="s">
        <v>3204</v>
      </c>
      <c r="Z549" s="6" t="s">
        <v>3180</v>
      </c>
      <c r="AA549" s="6">
        <v>5.1321219999999999</v>
      </c>
      <c r="AB549" s="6">
        <v>6</v>
      </c>
      <c r="AC549" s="6">
        <v>316</v>
      </c>
      <c r="AG549"/>
    </row>
    <row r="550" spans="1:33">
      <c r="A550" s="6">
        <v>1357</v>
      </c>
      <c r="B550" s="6">
        <v>20100020</v>
      </c>
      <c r="C550" s="6" t="s">
        <v>4592</v>
      </c>
      <c r="D550" s="6" t="s">
        <v>63</v>
      </c>
      <c r="E550" s="6" t="s">
        <v>63</v>
      </c>
      <c r="F550" s="6" t="s">
        <v>18</v>
      </c>
      <c r="G550" s="6">
        <v>255</v>
      </c>
      <c r="H550" s="6">
        <v>30</v>
      </c>
      <c r="I550" s="6">
        <v>29</v>
      </c>
      <c r="J550" s="6">
        <v>22</v>
      </c>
      <c r="K550" s="6">
        <v>174</v>
      </c>
      <c r="L550" s="6">
        <v>139</v>
      </c>
      <c r="M550" s="6">
        <v>17</v>
      </c>
      <c r="N550" s="6">
        <v>15</v>
      </c>
      <c r="O550" s="6">
        <v>11</v>
      </c>
      <c r="P550" s="6">
        <v>96</v>
      </c>
      <c r="Q550" s="6">
        <v>116</v>
      </c>
      <c r="R550" s="6">
        <v>13</v>
      </c>
      <c r="S550" s="6">
        <v>14</v>
      </c>
      <c r="T550" s="6">
        <v>11</v>
      </c>
      <c r="U550" s="6">
        <v>78</v>
      </c>
      <c r="V550" s="6">
        <v>57</v>
      </c>
      <c r="W550" s="6" t="s">
        <v>3546</v>
      </c>
      <c r="X550" s="6" t="s">
        <v>4593</v>
      </c>
      <c r="Y550" s="6" t="s">
        <v>3204</v>
      </c>
      <c r="Z550" s="6" t="s">
        <v>3180</v>
      </c>
      <c r="AA550" s="6">
        <v>3.5215550000000002</v>
      </c>
      <c r="AB550" s="6">
        <v>6</v>
      </c>
      <c r="AC550" s="6">
        <v>255</v>
      </c>
      <c r="AG550"/>
    </row>
    <row r="551" spans="1:33">
      <c r="A551" s="6">
        <v>1358</v>
      </c>
      <c r="B551" s="6">
        <v>20100040</v>
      </c>
      <c r="C551" s="6" t="s">
        <v>4594</v>
      </c>
      <c r="D551" s="6" t="s">
        <v>63</v>
      </c>
      <c r="E551" s="6" t="s">
        <v>63</v>
      </c>
      <c r="F551" s="6" t="s">
        <v>18</v>
      </c>
      <c r="G551" s="6">
        <v>329</v>
      </c>
      <c r="H551" s="6">
        <v>41</v>
      </c>
      <c r="I551" s="6">
        <v>31</v>
      </c>
      <c r="J551" s="6">
        <v>20</v>
      </c>
      <c r="K551" s="6">
        <v>237</v>
      </c>
      <c r="L551" s="6">
        <v>175</v>
      </c>
      <c r="M551" s="6">
        <v>21</v>
      </c>
      <c r="N551" s="6">
        <v>19</v>
      </c>
      <c r="O551" s="6">
        <v>9</v>
      </c>
      <c r="P551" s="6">
        <v>126</v>
      </c>
      <c r="Q551" s="6">
        <v>154</v>
      </c>
      <c r="R551" s="6">
        <v>20</v>
      </c>
      <c r="S551" s="6">
        <v>12</v>
      </c>
      <c r="T551" s="6">
        <v>11</v>
      </c>
      <c r="U551" s="6">
        <v>111</v>
      </c>
      <c r="V551" s="6">
        <v>95</v>
      </c>
      <c r="W551" s="6" t="s">
        <v>3546</v>
      </c>
      <c r="X551" s="6" t="s">
        <v>4595</v>
      </c>
      <c r="Y551" s="6" t="s">
        <v>3204</v>
      </c>
      <c r="Z551" s="6" t="s">
        <v>3180</v>
      </c>
      <c r="AA551" s="6">
        <v>5.4318340000000003</v>
      </c>
      <c r="AB551" s="6">
        <v>6</v>
      </c>
      <c r="AC551" s="6">
        <v>329</v>
      </c>
      <c r="AG551"/>
    </row>
    <row r="552" spans="1:33">
      <c r="A552" s="6">
        <v>1359</v>
      </c>
      <c r="B552" s="6">
        <v>20100070</v>
      </c>
      <c r="C552" s="6" t="s">
        <v>4596</v>
      </c>
      <c r="D552" s="6" t="s">
        <v>63</v>
      </c>
      <c r="E552" s="6" t="s">
        <v>63</v>
      </c>
      <c r="F552" s="6" t="s">
        <v>18</v>
      </c>
      <c r="G552" s="6">
        <v>357</v>
      </c>
      <c r="H552" s="6">
        <v>52</v>
      </c>
      <c r="I552" s="6">
        <v>72</v>
      </c>
      <c r="J552" s="6">
        <v>43</v>
      </c>
      <c r="K552" s="6">
        <v>190</v>
      </c>
      <c r="L552" s="6">
        <v>196</v>
      </c>
      <c r="M552" s="6">
        <v>33</v>
      </c>
      <c r="N552" s="6">
        <v>44</v>
      </c>
      <c r="O552" s="6">
        <v>17</v>
      </c>
      <c r="P552" s="6">
        <v>102</v>
      </c>
      <c r="Q552" s="6">
        <v>161</v>
      </c>
      <c r="R552" s="6">
        <v>19</v>
      </c>
      <c r="S552" s="6">
        <v>28</v>
      </c>
      <c r="T552" s="6">
        <v>26</v>
      </c>
      <c r="U552" s="6">
        <v>88</v>
      </c>
      <c r="V552" s="6">
        <v>71</v>
      </c>
      <c r="W552" s="6" t="s">
        <v>3546</v>
      </c>
      <c r="X552" s="6" t="s">
        <v>4597</v>
      </c>
      <c r="Y552" s="6" t="s">
        <v>63</v>
      </c>
      <c r="Z552" s="6" t="s">
        <v>3180</v>
      </c>
      <c r="AA552" s="6">
        <v>3.0932569999999999</v>
      </c>
      <c r="AB552" s="6">
        <v>6</v>
      </c>
      <c r="AC552" s="6">
        <v>357</v>
      </c>
      <c r="AG552"/>
    </row>
    <row r="553" spans="1:33">
      <c r="A553" s="6">
        <v>1360</v>
      </c>
      <c r="B553" s="6">
        <v>20217008</v>
      </c>
      <c r="C553" s="6" t="s">
        <v>4598</v>
      </c>
      <c r="D553" s="6" t="s">
        <v>63</v>
      </c>
      <c r="E553" s="6" t="s">
        <v>158</v>
      </c>
      <c r="F553" s="6" t="s">
        <v>345</v>
      </c>
      <c r="G553" s="6">
        <v>592</v>
      </c>
      <c r="H553" s="6">
        <v>68</v>
      </c>
      <c r="I553" s="6">
        <v>92</v>
      </c>
      <c r="J553" s="6">
        <v>65</v>
      </c>
      <c r="K553" s="6">
        <v>367</v>
      </c>
      <c r="L553" s="6">
        <v>311</v>
      </c>
      <c r="M553" s="6">
        <v>34</v>
      </c>
      <c r="N553" s="6">
        <v>48</v>
      </c>
      <c r="O553" s="6">
        <v>25</v>
      </c>
      <c r="P553" s="6">
        <v>204</v>
      </c>
      <c r="Q553" s="6">
        <v>281</v>
      </c>
      <c r="R553" s="6">
        <v>34</v>
      </c>
      <c r="S553" s="6">
        <v>44</v>
      </c>
      <c r="T553" s="6">
        <v>40</v>
      </c>
      <c r="U553" s="6">
        <v>163</v>
      </c>
      <c r="V553" s="6">
        <v>120</v>
      </c>
      <c r="W553" s="6" t="s">
        <v>3559</v>
      </c>
      <c r="X553" s="6" t="s">
        <v>4599</v>
      </c>
      <c r="Y553" s="6" t="s">
        <v>158</v>
      </c>
      <c r="Z553" s="6" t="s">
        <v>3180</v>
      </c>
      <c r="AA553" s="6">
        <v>196.86035100000001</v>
      </c>
      <c r="AB553" s="6">
        <v>6</v>
      </c>
      <c r="AC553" s="6">
        <v>592</v>
      </c>
      <c r="AG553"/>
    </row>
    <row r="554" spans="1:33">
      <c r="A554" s="6">
        <v>1366</v>
      </c>
      <c r="B554" s="6">
        <v>20300030</v>
      </c>
      <c r="C554" s="6" t="s">
        <v>4600</v>
      </c>
      <c r="D554" s="6" t="s">
        <v>63</v>
      </c>
      <c r="E554" s="6" t="s">
        <v>159</v>
      </c>
      <c r="F554" s="6" t="s">
        <v>18</v>
      </c>
      <c r="G554" s="6">
        <v>480</v>
      </c>
      <c r="H554" s="6">
        <v>62</v>
      </c>
      <c r="I554" s="6">
        <v>59</v>
      </c>
      <c r="J554" s="6">
        <v>42</v>
      </c>
      <c r="K554" s="6">
        <v>317</v>
      </c>
      <c r="L554" s="6">
        <v>257</v>
      </c>
      <c r="M554" s="6">
        <v>29</v>
      </c>
      <c r="N554" s="6">
        <v>32</v>
      </c>
      <c r="O554" s="6">
        <v>22</v>
      </c>
      <c r="P554" s="6">
        <v>174</v>
      </c>
      <c r="Q554" s="6">
        <v>223</v>
      </c>
      <c r="R554" s="6">
        <v>33</v>
      </c>
      <c r="S554" s="6">
        <v>27</v>
      </c>
      <c r="T554" s="6">
        <v>20</v>
      </c>
      <c r="U554" s="6">
        <v>143</v>
      </c>
      <c r="V554" s="6">
        <v>103</v>
      </c>
      <c r="W554" s="6" t="s">
        <v>3546</v>
      </c>
      <c r="X554" s="6" t="s">
        <v>4601</v>
      </c>
      <c r="Y554" s="6" t="s">
        <v>159</v>
      </c>
      <c r="Z554" s="6" t="s">
        <v>3180</v>
      </c>
      <c r="AA554" s="6">
        <v>6.4520790000000003</v>
      </c>
      <c r="AB554" s="6">
        <v>6</v>
      </c>
      <c r="AC554" s="6">
        <v>480</v>
      </c>
      <c r="AG554"/>
    </row>
    <row r="555" spans="1:33">
      <c r="A555" s="6">
        <v>1367</v>
      </c>
      <c r="B555" s="6">
        <v>20200070</v>
      </c>
      <c r="C555" s="6" t="s">
        <v>4602</v>
      </c>
      <c r="D555" s="6" t="s">
        <v>63</v>
      </c>
      <c r="E555" s="6" t="s">
        <v>158</v>
      </c>
      <c r="F555" s="6" t="s">
        <v>18</v>
      </c>
      <c r="G555" s="6">
        <v>464</v>
      </c>
      <c r="H555" s="6">
        <v>66</v>
      </c>
      <c r="I555" s="6">
        <v>74</v>
      </c>
      <c r="J555" s="6">
        <v>51</v>
      </c>
      <c r="K555" s="6">
        <v>273</v>
      </c>
      <c r="L555" s="6">
        <v>256</v>
      </c>
      <c r="M555" s="6">
        <v>37</v>
      </c>
      <c r="N555" s="6">
        <v>38</v>
      </c>
      <c r="O555" s="6">
        <v>33</v>
      </c>
      <c r="P555" s="6">
        <v>148</v>
      </c>
      <c r="Q555" s="6">
        <v>208</v>
      </c>
      <c r="R555" s="6">
        <v>29</v>
      </c>
      <c r="S555" s="6">
        <v>36</v>
      </c>
      <c r="T555" s="6">
        <v>18</v>
      </c>
      <c r="U555" s="6">
        <v>125</v>
      </c>
      <c r="V555" s="6">
        <v>99</v>
      </c>
      <c r="W555" s="6" t="s">
        <v>3546</v>
      </c>
      <c r="X555" s="6" t="s">
        <v>4603</v>
      </c>
      <c r="Y555" s="6" t="s">
        <v>292</v>
      </c>
      <c r="Z555" s="6" t="s">
        <v>3180</v>
      </c>
      <c r="AA555" s="6">
        <v>6.0239099999999999</v>
      </c>
      <c r="AB555" s="6">
        <v>6</v>
      </c>
      <c r="AC555" s="6">
        <v>464</v>
      </c>
      <c r="AG555"/>
    </row>
    <row r="556" spans="1:33">
      <c r="A556" s="6">
        <v>1368</v>
      </c>
      <c r="B556" s="6">
        <v>20300040</v>
      </c>
      <c r="C556" s="6" t="s">
        <v>4604</v>
      </c>
      <c r="D556" s="6" t="s">
        <v>63</v>
      </c>
      <c r="E556" s="6" t="s">
        <v>159</v>
      </c>
      <c r="F556" s="6" t="s">
        <v>18</v>
      </c>
      <c r="G556" s="6">
        <v>744</v>
      </c>
      <c r="H556" s="6">
        <v>90</v>
      </c>
      <c r="I556" s="6">
        <v>174</v>
      </c>
      <c r="J556" s="6">
        <v>81</v>
      </c>
      <c r="K556" s="6">
        <v>399</v>
      </c>
      <c r="L556" s="6">
        <v>408</v>
      </c>
      <c r="M556" s="6">
        <v>51</v>
      </c>
      <c r="N556" s="6">
        <v>99</v>
      </c>
      <c r="O556" s="6">
        <v>51</v>
      </c>
      <c r="P556" s="6">
        <v>207</v>
      </c>
      <c r="Q556" s="6">
        <v>336</v>
      </c>
      <c r="R556" s="6">
        <v>39</v>
      </c>
      <c r="S556" s="6">
        <v>75</v>
      </c>
      <c r="T556" s="6">
        <v>30</v>
      </c>
      <c r="U556" s="6">
        <v>192</v>
      </c>
      <c r="V556" s="6">
        <v>139</v>
      </c>
      <c r="W556" s="6" t="s">
        <v>3546</v>
      </c>
      <c r="X556" s="6" t="s">
        <v>4605</v>
      </c>
      <c r="Y556" s="6" t="s">
        <v>159</v>
      </c>
      <c r="Z556" s="6" t="s">
        <v>3180</v>
      </c>
      <c r="AA556" s="6">
        <v>6.024038</v>
      </c>
      <c r="AB556" s="6">
        <v>6</v>
      </c>
      <c r="AC556" s="6">
        <v>744</v>
      </c>
      <c r="AG556"/>
    </row>
    <row r="557" spans="1:33">
      <c r="A557" s="6">
        <v>1369</v>
      </c>
      <c r="B557" s="6">
        <v>20300050</v>
      </c>
      <c r="C557" s="6" t="s">
        <v>4606</v>
      </c>
      <c r="D557" s="6" t="s">
        <v>63</v>
      </c>
      <c r="E557" s="6" t="s">
        <v>159</v>
      </c>
      <c r="F557" s="6" t="s">
        <v>18</v>
      </c>
      <c r="G557" s="6">
        <v>747</v>
      </c>
      <c r="H557" s="6">
        <v>120</v>
      </c>
      <c r="I557" s="6">
        <v>134</v>
      </c>
      <c r="J557" s="6">
        <v>64</v>
      </c>
      <c r="K557" s="6">
        <v>429</v>
      </c>
      <c r="L557" s="6">
        <v>405</v>
      </c>
      <c r="M557" s="6">
        <v>62</v>
      </c>
      <c r="N557" s="6">
        <v>67</v>
      </c>
      <c r="O557" s="6">
        <v>39</v>
      </c>
      <c r="P557" s="6">
        <v>237</v>
      </c>
      <c r="Q557" s="6">
        <v>342</v>
      </c>
      <c r="R557" s="6">
        <v>58</v>
      </c>
      <c r="S557" s="6">
        <v>67</v>
      </c>
      <c r="T557" s="6">
        <v>25</v>
      </c>
      <c r="U557" s="6">
        <v>192</v>
      </c>
      <c r="V557" s="6">
        <v>145</v>
      </c>
      <c r="W557" s="6" t="s">
        <v>3546</v>
      </c>
      <c r="X557" s="6" t="s">
        <v>4607</v>
      </c>
      <c r="Y557" s="6" t="s">
        <v>159</v>
      </c>
      <c r="Z557" s="6" t="s">
        <v>3180</v>
      </c>
      <c r="AA557" s="6">
        <v>6.0310730000000001</v>
      </c>
      <c r="AB557" s="6">
        <v>6</v>
      </c>
      <c r="AC557" s="6">
        <v>747</v>
      </c>
      <c r="AG557"/>
    </row>
    <row r="558" spans="1:33">
      <c r="A558" s="6">
        <v>1370</v>
      </c>
      <c r="B558" s="6">
        <v>20100000</v>
      </c>
      <c r="C558" s="6" t="s">
        <v>4608</v>
      </c>
      <c r="D558" s="6" t="s">
        <v>63</v>
      </c>
      <c r="E558" s="6" t="s">
        <v>63</v>
      </c>
      <c r="F558" s="6" t="s">
        <v>18</v>
      </c>
      <c r="G558" s="6">
        <v>262</v>
      </c>
      <c r="H558" s="6">
        <v>25</v>
      </c>
      <c r="I558" s="6">
        <v>55</v>
      </c>
      <c r="J558" s="6">
        <v>27</v>
      </c>
      <c r="K558" s="6">
        <v>155</v>
      </c>
      <c r="L558" s="6">
        <v>122</v>
      </c>
      <c r="M558" s="6">
        <v>9</v>
      </c>
      <c r="N558" s="6">
        <v>20</v>
      </c>
      <c r="O558" s="6">
        <v>14</v>
      </c>
      <c r="P558" s="6">
        <v>79</v>
      </c>
      <c r="Q558" s="6">
        <v>140</v>
      </c>
      <c r="R558" s="6">
        <v>16</v>
      </c>
      <c r="S558" s="6">
        <v>35</v>
      </c>
      <c r="T558" s="6">
        <v>13</v>
      </c>
      <c r="U558" s="6">
        <v>76</v>
      </c>
      <c r="V558" s="6">
        <v>60</v>
      </c>
      <c r="W558" s="6" t="s">
        <v>3546</v>
      </c>
      <c r="X558" s="6" t="s">
        <v>4609</v>
      </c>
      <c r="Y558" s="6" t="s">
        <v>3204</v>
      </c>
      <c r="Z558" s="6" t="s">
        <v>3180</v>
      </c>
      <c r="AA558" s="6">
        <v>2.0251769999999998</v>
      </c>
      <c r="AB558" s="6">
        <v>6</v>
      </c>
      <c r="AC558" s="6">
        <v>262</v>
      </c>
      <c r="AG558"/>
    </row>
    <row r="559" spans="1:33">
      <c r="A559" s="6">
        <v>1371</v>
      </c>
      <c r="B559" s="6">
        <v>30300000</v>
      </c>
      <c r="C559" s="6" t="s">
        <v>4610</v>
      </c>
      <c r="D559" s="6" t="s">
        <v>64</v>
      </c>
      <c r="E559" s="6" t="s">
        <v>161</v>
      </c>
      <c r="F559" s="6" t="s">
        <v>18</v>
      </c>
      <c r="G559" s="6">
        <v>997</v>
      </c>
      <c r="H559" s="6">
        <v>133</v>
      </c>
      <c r="I559" s="6">
        <v>238</v>
      </c>
      <c r="J559" s="6">
        <v>119</v>
      </c>
      <c r="K559" s="6">
        <v>507</v>
      </c>
      <c r="L559" s="6">
        <v>522</v>
      </c>
      <c r="M559" s="6">
        <v>76</v>
      </c>
      <c r="N559" s="6">
        <v>125</v>
      </c>
      <c r="O559" s="6">
        <v>58</v>
      </c>
      <c r="P559" s="6">
        <v>263</v>
      </c>
      <c r="Q559" s="6">
        <v>475</v>
      </c>
      <c r="R559" s="6">
        <v>57</v>
      </c>
      <c r="S559" s="6">
        <v>113</v>
      </c>
      <c r="T559" s="6">
        <v>61</v>
      </c>
      <c r="U559" s="6">
        <v>244</v>
      </c>
      <c r="V559" s="6">
        <v>193</v>
      </c>
      <c r="W559" s="6" t="s">
        <v>3546</v>
      </c>
      <c r="X559" s="6" t="s">
        <v>4611</v>
      </c>
      <c r="Y559" s="6" t="s">
        <v>161</v>
      </c>
      <c r="Z559" s="6" t="s">
        <v>3180</v>
      </c>
      <c r="AA559" s="6">
        <v>104.10258</v>
      </c>
      <c r="AB559" s="6">
        <v>5</v>
      </c>
      <c r="AC559" s="6">
        <v>997</v>
      </c>
      <c r="AG559"/>
    </row>
    <row r="560" spans="1:33">
      <c r="A560" s="6">
        <v>1372</v>
      </c>
      <c r="B560" s="6">
        <v>30300010</v>
      </c>
      <c r="C560" s="6" t="s">
        <v>4612</v>
      </c>
      <c r="D560" s="6" t="s">
        <v>64</v>
      </c>
      <c r="E560" s="6" t="s">
        <v>161</v>
      </c>
      <c r="F560" s="6" t="s">
        <v>18</v>
      </c>
      <c r="G560" s="6">
        <v>540</v>
      </c>
      <c r="H560" s="6">
        <v>59</v>
      </c>
      <c r="I560" s="6">
        <v>127</v>
      </c>
      <c r="J560" s="6">
        <v>87</v>
      </c>
      <c r="K560" s="6">
        <v>267</v>
      </c>
      <c r="L560" s="6">
        <v>282</v>
      </c>
      <c r="M560" s="6">
        <v>34</v>
      </c>
      <c r="N560" s="6">
        <v>69</v>
      </c>
      <c r="O560" s="6">
        <v>40</v>
      </c>
      <c r="P560" s="6">
        <v>139</v>
      </c>
      <c r="Q560" s="6">
        <v>258</v>
      </c>
      <c r="R560" s="6">
        <v>25</v>
      </c>
      <c r="S560" s="6">
        <v>58</v>
      </c>
      <c r="T560" s="6">
        <v>47</v>
      </c>
      <c r="U560" s="6">
        <v>128</v>
      </c>
      <c r="V560" s="6">
        <v>105</v>
      </c>
      <c r="W560" s="6" t="s">
        <v>3546</v>
      </c>
      <c r="X560" s="6" t="s">
        <v>4613</v>
      </c>
      <c r="Y560" s="6" t="s">
        <v>161</v>
      </c>
      <c r="Z560" s="6" t="s">
        <v>3180</v>
      </c>
      <c r="AA560" s="6">
        <v>68.205308000000002</v>
      </c>
      <c r="AB560" s="6">
        <v>5</v>
      </c>
      <c r="AC560" s="6">
        <v>540</v>
      </c>
      <c r="AG560"/>
    </row>
    <row r="561" spans="1:33">
      <c r="A561" s="6">
        <v>1373</v>
      </c>
      <c r="B561" s="6">
        <v>30500050</v>
      </c>
      <c r="C561" s="6" t="s">
        <v>4614</v>
      </c>
      <c r="D561" s="6" t="s">
        <v>64</v>
      </c>
      <c r="E561" s="6" t="s">
        <v>163</v>
      </c>
      <c r="F561" s="6" t="s">
        <v>18</v>
      </c>
      <c r="G561" s="6">
        <v>447</v>
      </c>
      <c r="H561" s="6">
        <v>68</v>
      </c>
      <c r="I561" s="6">
        <v>108</v>
      </c>
      <c r="J561" s="6">
        <v>31</v>
      </c>
      <c r="K561" s="6">
        <v>240</v>
      </c>
      <c r="L561" s="6">
        <v>215</v>
      </c>
      <c r="M561" s="6">
        <v>31</v>
      </c>
      <c r="N561" s="6">
        <v>44</v>
      </c>
      <c r="O561" s="6">
        <v>16</v>
      </c>
      <c r="P561" s="6">
        <v>124</v>
      </c>
      <c r="Q561" s="6">
        <v>232</v>
      </c>
      <c r="R561" s="6">
        <v>37</v>
      </c>
      <c r="S561" s="6">
        <v>64</v>
      </c>
      <c r="T561" s="6">
        <v>15</v>
      </c>
      <c r="U561" s="6">
        <v>116</v>
      </c>
      <c r="V561" s="6">
        <v>87</v>
      </c>
      <c r="W561" s="6" t="s">
        <v>3546</v>
      </c>
      <c r="X561" s="6" t="s">
        <v>4615</v>
      </c>
      <c r="Y561" s="6" t="s">
        <v>163</v>
      </c>
      <c r="Z561" s="6" t="s">
        <v>3180</v>
      </c>
      <c r="AA561" s="6">
        <v>7.9090100000000003</v>
      </c>
      <c r="AB561" s="6">
        <v>5</v>
      </c>
      <c r="AC561" s="6">
        <v>447</v>
      </c>
      <c r="AG561"/>
    </row>
    <row r="562" spans="1:33">
      <c r="A562" s="6">
        <v>1374</v>
      </c>
      <c r="B562" s="6">
        <v>30500000</v>
      </c>
      <c r="C562" s="6" t="s">
        <v>4616</v>
      </c>
      <c r="D562" s="6" t="s">
        <v>64</v>
      </c>
      <c r="E562" s="6" t="s">
        <v>163</v>
      </c>
      <c r="F562" s="6" t="s">
        <v>18</v>
      </c>
      <c r="G562" s="6">
        <v>326</v>
      </c>
      <c r="H562" s="6">
        <v>29</v>
      </c>
      <c r="I562" s="6">
        <v>71</v>
      </c>
      <c r="J562" s="6">
        <v>23</v>
      </c>
      <c r="K562" s="6">
        <v>203</v>
      </c>
      <c r="L562" s="6">
        <v>161</v>
      </c>
      <c r="M562" s="6">
        <v>17</v>
      </c>
      <c r="N562" s="6">
        <v>34</v>
      </c>
      <c r="O562" s="6">
        <v>11</v>
      </c>
      <c r="P562" s="6">
        <v>99</v>
      </c>
      <c r="Q562" s="6">
        <v>165</v>
      </c>
      <c r="R562" s="6">
        <v>12</v>
      </c>
      <c r="S562" s="6">
        <v>37</v>
      </c>
      <c r="T562" s="6">
        <v>12</v>
      </c>
      <c r="U562" s="6">
        <v>104</v>
      </c>
      <c r="V562" s="6">
        <v>85</v>
      </c>
      <c r="W562" s="6" t="s">
        <v>3546</v>
      </c>
      <c r="X562" s="6" t="s">
        <v>4617</v>
      </c>
      <c r="Y562" s="6" t="s">
        <v>1639</v>
      </c>
      <c r="Z562" s="6" t="s">
        <v>3180</v>
      </c>
      <c r="AA562" s="6">
        <v>7.006087</v>
      </c>
      <c r="AB562" s="6">
        <v>5</v>
      </c>
      <c r="AC562" s="6">
        <v>326</v>
      </c>
      <c r="AG562"/>
    </row>
    <row r="563" spans="1:33">
      <c r="A563" s="6">
        <v>1375</v>
      </c>
      <c r="B563" s="6">
        <v>30500010</v>
      </c>
      <c r="C563" s="6" t="s">
        <v>4618</v>
      </c>
      <c r="D563" s="6" t="s">
        <v>64</v>
      </c>
      <c r="E563" s="6" t="s">
        <v>163</v>
      </c>
      <c r="F563" s="6" t="s">
        <v>18</v>
      </c>
      <c r="G563" s="6">
        <v>548</v>
      </c>
      <c r="H563" s="6">
        <v>80</v>
      </c>
      <c r="I563" s="6">
        <v>112</v>
      </c>
      <c r="J563" s="6">
        <v>49</v>
      </c>
      <c r="K563" s="6">
        <v>307</v>
      </c>
      <c r="L563" s="6">
        <v>300</v>
      </c>
      <c r="M563" s="6">
        <v>51</v>
      </c>
      <c r="N563" s="6">
        <v>56</v>
      </c>
      <c r="O563" s="6">
        <v>27</v>
      </c>
      <c r="P563" s="6">
        <v>166</v>
      </c>
      <c r="Q563" s="6">
        <v>248</v>
      </c>
      <c r="R563" s="6">
        <v>29</v>
      </c>
      <c r="S563" s="6">
        <v>56</v>
      </c>
      <c r="T563" s="6">
        <v>22</v>
      </c>
      <c r="U563" s="6">
        <v>141</v>
      </c>
      <c r="V563" s="6">
        <v>114</v>
      </c>
      <c r="W563" s="6" t="s">
        <v>3546</v>
      </c>
      <c r="X563" s="6" t="s">
        <v>4619</v>
      </c>
      <c r="Y563" s="6" t="s">
        <v>1639</v>
      </c>
      <c r="Z563" s="6" t="s">
        <v>3180</v>
      </c>
      <c r="AA563" s="6">
        <v>20.712025000000001</v>
      </c>
      <c r="AB563" s="6">
        <v>5</v>
      </c>
      <c r="AC563" s="6">
        <v>548</v>
      </c>
      <c r="AG563"/>
    </row>
    <row r="564" spans="1:33">
      <c r="A564" s="6">
        <v>1376</v>
      </c>
      <c r="B564" s="6">
        <v>30500020</v>
      </c>
      <c r="C564" s="6" t="s">
        <v>4620</v>
      </c>
      <c r="D564" s="6" t="s">
        <v>64</v>
      </c>
      <c r="E564" s="6" t="s">
        <v>163</v>
      </c>
      <c r="F564" s="6" t="s">
        <v>18</v>
      </c>
      <c r="G564" s="6">
        <v>455</v>
      </c>
      <c r="H564" s="6">
        <v>60</v>
      </c>
      <c r="I564" s="6">
        <v>123</v>
      </c>
      <c r="J564" s="6">
        <v>46</v>
      </c>
      <c r="K564" s="6">
        <v>226</v>
      </c>
      <c r="L564" s="6">
        <v>226</v>
      </c>
      <c r="M564" s="6">
        <v>27</v>
      </c>
      <c r="N564" s="6">
        <v>62</v>
      </c>
      <c r="O564" s="6">
        <v>24</v>
      </c>
      <c r="P564" s="6">
        <v>113</v>
      </c>
      <c r="Q564" s="6">
        <v>229</v>
      </c>
      <c r="R564" s="6">
        <v>33</v>
      </c>
      <c r="S564" s="6">
        <v>61</v>
      </c>
      <c r="T564" s="6">
        <v>22</v>
      </c>
      <c r="U564" s="6">
        <v>113</v>
      </c>
      <c r="V564" s="6">
        <v>80</v>
      </c>
      <c r="W564" s="6" t="s">
        <v>3546</v>
      </c>
      <c r="X564" s="6" t="s">
        <v>4621</v>
      </c>
      <c r="Y564" s="6" t="s">
        <v>163</v>
      </c>
      <c r="Z564" s="6" t="s">
        <v>3180</v>
      </c>
      <c r="AA564" s="6">
        <v>32.356458000000003</v>
      </c>
      <c r="AB564" s="6">
        <v>5</v>
      </c>
      <c r="AC564" s="6">
        <v>455</v>
      </c>
      <c r="AG564"/>
    </row>
    <row r="565" spans="1:33">
      <c r="A565" s="6">
        <v>1377</v>
      </c>
      <c r="B565" s="6">
        <v>30600030</v>
      </c>
      <c r="C565" s="6" t="s">
        <v>4622</v>
      </c>
      <c r="D565" s="6" t="s">
        <v>64</v>
      </c>
      <c r="E565" s="6" t="s">
        <v>164</v>
      </c>
      <c r="F565" s="6" t="s">
        <v>18</v>
      </c>
      <c r="G565" s="6">
        <v>718</v>
      </c>
      <c r="H565" s="6">
        <v>99</v>
      </c>
      <c r="I565" s="6">
        <v>146</v>
      </c>
      <c r="J565" s="6">
        <v>68</v>
      </c>
      <c r="K565" s="6">
        <v>405</v>
      </c>
      <c r="L565" s="6">
        <v>372</v>
      </c>
      <c r="M565" s="6">
        <v>61</v>
      </c>
      <c r="N565" s="6">
        <v>65</v>
      </c>
      <c r="O565" s="6">
        <v>37</v>
      </c>
      <c r="P565" s="6">
        <v>209</v>
      </c>
      <c r="Q565" s="6">
        <v>346</v>
      </c>
      <c r="R565" s="6">
        <v>38</v>
      </c>
      <c r="S565" s="6">
        <v>81</v>
      </c>
      <c r="T565" s="6">
        <v>31</v>
      </c>
      <c r="U565" s="6">
        <v>196</v>
      </c>
      <c r="V565" s="6">
        <v>144</v>
      </c>
      <c r="W565" s="6" t="s">
        <v>3546</v>
      </c>
      <c r="X565" s="6" t="s">
        <v>4623</v>
      </c>
      <c r="Y565" s="6" t="s">
        <v>3194</v>
      </c>
      <c r="Z565" s="6" t="s">
        <v>3180</v>
      </c>
      <c r="AA565" s="6">
        <v>3.3556020000000002</v>
      </c>
      <c r="AB565" s="6">
        <v>5</v>
      </c>
      <c r="AC565" s="6">
        <v>718</v>
      </c>
      <c r="AG565"/>
    </row>
    <row r="566" spans="1:33">
      <c r="A566" s="6">
        <v>1379</v>
      </c>
      <c r="B566" s="6">
        <v>30600040</v>
      </c>
      <c r="C566" s="6" t="s">
        <v>4624</v>
      </c>
      <c r="D566" s="6" t="s">
        <v>64</v>
      </c>
      <c r="E566" s="6" t="s">
        <v>164</v>
      </c>
      <c r="F566" s="6" t="s">
        <v>18</v>
      </c>
      <c r="G566" s="6">
        <v>554</v>
      </c>
      <c r="H566" s="6">
        <v>64</v>
      </c>
      <c r="I566" s="6">
        <v>81</v>
      </c>
      <c r="J566" s="6">
        <v>116</v>
      </c>
      <c r="K566" s="6">
        <v>293</v>
      </c>
      <c r="L566" s="6">
        <v>285</v>
      </c>
      <c r="M566" s="6">
        <v>32</v>
      </c>
      <c r="N566" s="6">
        <v>41</v>
      </c>
      <c r="O566" s="6">
        <v>54</v>
      </c>
      <c r="P566" s="6">
        <v>158</v>
      </c>
      <c r="Q566" s="6">
        <v>269</v>
      </c>
      <c r="R566" s="6">
        <v>32</v>
      </c>
      <c r="S566" s="6">
        <v>40</v>
      </c>
      <c r="T566" s="6">
        <v>62</v>
      </c>
      <c r="U566" s="6">
        <v>135</v>
      </c>
      <c r="V566" s="6">
        <v>109</v>
      </c>
      <c r="W566" s="6" t="s">
        <v>3546</v>
      </c>
      <c r="X566" s="6" t="s">
        <v>4625</v>
      </c>
      <c r="Y566" s="6" t="s">
        <v>164</v>
      </c>
      <c r="Z566" s="6" t="s">
        <v>3180</v>
      </c>
      <c r="AA566" s="6">
        <v>9.0015450000000001</v>
      </c>
      <c r="AB566" s="6">
        <v>5</v>
      </c>
      <c r="AC566" s="6">
        <v>554</v>
      </c>
      <c r="AG566"/>
    </row>
    <row r="567" spans="1:33">
      <c r="A567" s="6">
        <v>1380</v>
      </c>
      <c r="B567" s="6">
        <v>30800070</v>
      </c>
      <c r="C567" s="6" t="s">
        <v>4626</v>
      </c>
      <c r="D567" s="6" t="s">
        <v>64</v>
      </c>
      <c r="E567" s="6" t="s">
        <v>166</v>
      </c>
      <c r="F567" s="6" t="s">
        <v>18</v>
      </c>
      <c r="G567" s="6">
        <v>892</v>
      </c>
      <c r="H567" s="6">
        <v>99</v>
      </c>
      <c r="I567" s="6">
        <v>106</v>
      </c>
      <c r="J567" s="6">
        <v>46</v>
      </c>
      <c r="K567" s="6">
        <v>641</v>
      </c>
      <c r="L567" s="6">
        <v>626</v>
      </c>
      <c r="M567" s="6">
        <v>73</v>
      </c>
      <c r="N567" s="6">
        <v>59</v>
      </c>
      <c r="O567" s="6">
        <v>28</v>
      </c>
      <c r="P567" s="6">
        <v>466</v>
      </c>
      <c r="Q567" s="6">
        <v>266</v>
      </c>
      <c r="R567" s="6">
        <v>26</v>
      </c>
      <c r="S567" s="6">
        <v>47</v>
      </c>
      <c r="T567" s="6">
        <v>18</v>
      </c>
      <c r="U567" s="6">
        <v>175</v>
      </c>
      <c r="V567" s="6">
        <v>110</v>
      </c>
      <c r="W567" s="6" t="s">
        <v>3546</v>
      </c>
      <c r="X567" s="6" t="s">
        <v>4627</v>
      </c>
      <c r="Y567" s="6" t="s">
        <v>297</v>
      </c>
      <c r="Z567" s="6" t="s">
        <v>3180</v>
      </c>
      <c r="AA567" s="6">
        <v>14.042592000000001</v>
      </c>
      <c r="AB567" s="6">
        <v>4</v>
      </c>
      <c r="AC567" s="6">
        <v>892</v>
      </c>
      <c r="AG567"/>
    </row>
    <row r="568" spans="1:33">
      <c r="A568" s="6">
        <v>1381</v>
      </c>
      <c r="B568" s="6">
        <v>30800000</v>
      </c>
      <c r="C568" s="6" t="s">
        <v>4628</v>
      </c>
      <c r="D568" s="6" t="s">
        <v>64</v>
      </c>
      <c r="E568" s="6" t="s">
        <v>166</v>
      </c>
      <c r="F568" s="6" t="s">
        <v>18</v>
      </c>
      <c r="G568" s="6">
        <v>732</v>
      </c>
      <c r="H568" s="6">
        <v>79</v>
      </c>
      <c r="I568" s="6">
        <v>112</v>
      </c>
      <c r="J568" s="6">
        <v>97</v>
      </c>
      <c r="K568" s="6">
        <v>444</v>
      </c>
      <c r="L568" s="6">
        <v>406</v>
      </c>
      <c r="M568" s="6">
        <v>40</v>
      </c>
      <c r="N568" s="6">
        <v>71</v>
      </c>
      <c r="O568" s="6">
        <v>45</v>
      </c>
      <c r="P568" s="6">
        <v>250</v>
      </c>
      <c r="Q568" s="6">
        <v>326</v>
      </c>
      <c r="R568" s="6">
        <v>39</v>
      </c>
      <c r="S568" s="6">
        <v>41</v>
      </c>
      <c r="T568" s="6">
        <v>52</v>
      </c>
      <c r="U568" s="6">
        <v>194</v>
      </c>
      <c r="V568" s="6">
        <v>150</v>
      </c>
      <c r="W568" s="6" t="s">
        <v>3546</v>
      </c>
      <c r="X568" s="6" t="s">
        <v>4629</v>
      </c>
      <c r="Y568" s="6" t="s">
        <v>166</v>
      </c>
      <c r="Z568" s="6" t="s">
        <v>3180</v>
      </c>
      <c r="AA568" s="6">
        <v>39.122957999999997</v>
      </c>
      <c r="AB568" s="6">
        <v>4</v>
      </c>
      <c r="AC568" s="6">
        <v>732</v>
      </c>
      <c r="AG568"/>
    </row>
    <row r="569" spans="1:33">
      <c r="A569" s="6">
        <v>1382</v>
      </c>
      <c r="B569" s="6">
        <v>30800040</v>
      </c>
      <c r="C569" s="6" t="s">
        <v>4630</v>
      </c>
      <c r="D569" s="6" t="s">
        <v>64</v>
      </c>
      <c r="E569" s="6" t="s">
        <v>166</v>
      </c>
      <c r="F569" s="6" t="s">
        <v>18</v>
      </c>
      <c r="G569" s="6">
        <v>594</v>
      </c>
      <c r="H569" s="6">
        <v>67</v>
      </c>
      <c r="I569" s="6">
        <v>127</v>
      </c>
      <c r="J569" s="6">
        <v>59</v>
      </c>
      <c r="K569" s="6">
        <v>341</v>
      </c>
      <c r="L569" s="6">
        <v>321</v>
      </c>
      <c r="M569" s="6">
        <v>43</v>
      </c>
      <c r="N569" s="6">
        <v>60</v>
      </c>
      <c r="O569" s="6">
        <v>33</v>
      </c>
      <c r="P569" s="6">
        <v>185</v>
      </c>
      <c r="Q569" s="6">
        <v>273</v>
      </c>
      <c r="R569" s="6">
        <v>24</v>
      </c>
      <c r="S569" s="6">
        <v>67</v>
      </c>
      <c r="T569" s="6">
        <v>26</v>
      </c>
      <c r="U569" s="6">
        <v>156</v>
      </c>
      <c r="V569" s="6">
        <v>134</v>
      </c>
      <c r="W569" s="6" t="s">
        <v>3546</v>
      </c>
      <c r="X569" s="6" t="s">
        <v>4631</v>
      </c>
      <c r="Y569" s="6" t="s">
        <v>166</v>
      </c>
      <c r="Z569" s="6" t="s">
        <v>3180</v>
      </c>
      <c r="AA569" s="6">
        <v>15.594334</v>
      </c>
      <c r="AB569" s="6">
        <v>4</v>
      </c>
      <c r="AC569" s="6">
        <v>594</v>
      </c>
      <c r="AG569"/>
    </row>
    <row r="570" spans="1:33">
      <c r="A570" s="6">
        <v>1383</v>
      </c>
      <c r="B570" s="6">
        <v>30800060</v>
      </c>
      <c r="C570" s="6" t="s">
        <v>4632</v>
      </c>
      <c r="D570" s="6" t="s">
        <v>64</v>
      </c>
      <c r="E570" s="6" t="s">
        <v>166</v>
      </c>
      <c r="F570" s="6" t="s">
        <v>18</v>
      </c>
      <c r="G570" s="6">
        <v>854</v>
      </c>
      <c r="H570" s="6">
        <v>103</v>
      </c>
      <c r="I570" s="6">
        <v>186</v>
      </c>
      <c r="J570" s="6">
        <v>100</v>
      </c>
      <c r="K570" s="6">
        <v>465</v>
      </c>
      <c r="L570" s="6">
        <v>443</v>
      </c>
      <c r="M570" s="6">
        <v>48</v>
      </c>
      <c r="N570" s="6">
        <v>99</v>
      </c>
      <c r="O570" s="6">
        <v>64</v>
      </c>
      <c r="P570" s="6">
        <v>232</v>
      </c>
      <c r="Q570" s="6">
        <v>411</v>
      </c>
      <c r="R570" s="6">
        <v>55</v>
      </c>
      <c r="S570" s="6">
        <v>87</v>
      </c>
      <c r="T570" s="6">
        <v>36</v>
      </c>
      <c r="U570" s="6">
        <v>233</v>
      </c>
      <c r="V570" s="6">
        <v>165</v>
      </c>
      <c r="W570" s="6" t="s">
        <v>3546</v>
      </c>
      <c r="X570" s="6" t="s">
        <v>4633</v>
      </c>
      <c r="Y570" s="6" t="s">
        <v>166</v>
      </c>
      <c r="Z570" s="6" t="s">
        <v>3180</v>
      </c>
      <c r="AA570" s="6">
        <v>36.388654000000002</v>
      </c>
      <c r="AB570" s="6">
        <v>4</v>
      </c>
      <c r="AC570" s="6">
        <v>854</v>
      </c>
      <c r="AG570"/>
    </row>
    <row r="571" spans="1:33">
      <c r="A571" s="6">
        <v>1384</v>
      </c>
      <c r="B571" s="6">
        <v>30800010</v>
      </c>
      <c r="C571" s="6" t="s">
        <v>4634</v>
      </c>
      <c r="D571" s="6" t="s">
        <v>64</v>
      </c>
      <c r="E571" s="6" t="s">
        <v>166</v>
      </c>
      <c r="F571" s="6" t="s">
        <v>18</v>
      </c>
      <c r="G571" s="6">
        <v>506</v>
      </c>
      <c r="H571" s="6">
        <v>66</v>
      </c>
      <c r="I571" s="6">
        <v>106</v>
      </c>
      <c r="J571" s="6">
        <v>50</v>
      </c>
      <c r="K571" s="6">
        <v>284</v>
      </c>
      <c r="L571" s="6">
        <v>273</v>
      </c>
      <c r="M571" s="6">
        <v>33</v>
      </c>
      <c r="N571" s="6">
        <v>60</v>
      </c>
      <c r="O571" s="6">
        <v>26</v>
      </c>
      <c r="P571" s="6">
        <v>154</v>
      </c>
      <c r="Q571" s="6">
        <v>233</v>
      </c>
      <c r="R571" s="6">
        <v>33</v>
      </c>
      <c r="S571" s="6">
        <v>46</v>
      </c>
      <c r="T571" s="6">
        <v>24</v>
      </c>
      <c r="U571" s="6">
        <v>130</v>
      </c>
      <c r="V571" s="6">
        <v>98</v>
      </c>
      <c r="W571" s="6" t="s">
        <v>3546</v>
      </c>
      <c r="X571" s="6" t="s">
        <v>4635</v>
      </c>
      <c r="Y571" s="6" t="s">
        <v>166</v>
      </c>
      <c r="Z571" s="6" t="s">
        <v>3180</v>
      </c>
      <c r="AA571" s="6">
        <v>101.417298</v>
      </c>
      <c r="AB571" s="6">
        <v>4</v>
      </c>
      <c r="AC571" s="6">
        <v>506</v>
      </c>
      <c r="AG571"/>
    </row>
    <row r="572" spans="1:33">
      <c r="A572" s="6">
        <v>1385</v>
      </c>
      <c r="B572" s="6">
        <v>30800020</v>
      </c>
      <c r="C572" s="6" t="s">
        <v>4636</v>
      </c>
      <c r="D572" s="6" t="s">
        <v>64</v>
      </c>
      <c r="E572" s="6" t="s">
        <v>166</v>
      </c>
      <c r="F572" s="6" t="s">
        <v>18</v>
      </c>
      <c r="G572" s="6">
        <v>542</v>
      </c>
      <c r="H572" s="6">
        <v>62</v>
      </c>
      <c r="I572" s="6">
        <v>104</v>
      </c>
      <c r="J572" s="6">
        <v>60</v>
      </c>
      <c r="K572" s="6">
        <v>316</v>
      </c>
      <c r="L572" s="6">
        <v>290</v>
      </c>
      <c r="M572" s="6">
        <v>23</v>
      </c>
      <c r="N572" s="6">
        <v>64</v>
      </c>
      <c r="O572" s="6">
        <v>32</v>
      </c>
      <c r="P572" s="6">
        <v>171</v>
      </c>
      <c r="Q572" s="6">
        <v>252</v>
      </c>
      <c r="R572" s="6">
        <v>39</v>
      </c>
      <c r="S572" s="6">
        <v>40</v>
      </c>
      <c r="T572" s="6">
        <v>28</v>
      </c>
      <c r="U572" s="6">
        <v>145</v>
      </c>
      <c r="V572" s="6">
        <v>110</v>
      </c>
      <c r="W572" s="6" t="s">
        <v>3546</v>
      </c>
      <c r="X572" s="6" t="s">
        <v>4637</v>
      </c>
      <c r="Y572" s="6" t="s">
        <v>166</v>
      </c>
      <c r="Z572" s="6" t="s">
        <v>3180</v>
      </c>
      <c r="AA572" s="6">
        <v>18.713694</v>
      </c>
      <c r="AB572" s="6">
        <v>4</v>
      </c>
      <c r="AC572" s="6">
        <v>542</v>
      </c>
      <c r="AG572"/>
    </row>
    <row r="573" spans="1:33">
      <c r="A573" s="6">
        <v>1386</v>
      </c>
      <c r="B573" s="6">
        <v>30800030</v>
      </c>
      <c r="C573" s="6" t="s">
        <v>4638</v>
      </c>
      <c r="D573" s="6" t="s">
        <v>64</v>
      </c>
      <c r="E573" s="6" t="s">
        <v>166</v>
      </c>
      <c r="F573" s="6" t="s">
        <v>18</v>
      </c>
      <c r="G573" s="6">
        <v>359</v>
      </c>
      <c r="H573" s="6">
        <v>49</v>
      </c>
      <c r="I573" s="6">
        <v>83</v>
      </c>
      <c r="J573" s="6">
        <v>41</v>
      </c>
      <c r="K573" s="6">
        <v>186</v>
      </c>
      <c r="L573" s="6">
        <v>182</v>
      </c>
      <c r="M573" s="6">
        <v>29</v>
      </c>
      <c r="N573" s="6">
        <v>44</v>
      </c>
      <c r="O573" s="6">
        <v>16</v>
      </c>
      <c r="P573" s="6">
        <v>93</v>
      </c>
      <c r="Q573" s="6">
        <v>177</v>
      </c>
      <c r="R573" s="6">
        <v>20</v>
      </c>
      <c r="S573" s="6">
        <v>39</v>
      </c>
      <c r="T573" s="6">
        <v>25</v>
      </c>
      <c r="U573" s="6">
        <v>93</v>
      </c>
      <c r="V573" s="6">
        <v>65</v>
      </c>
      <c r="W573" s="6" t="s">
        <v>3546</v>
      </c>
      <c r="X573" s="6" t="s">
        <v>4639</v>
      </c>
      <c r="Y573" s="6" t="s">
        <v>166</v>
      </c>
      <c r="Z573" s="6" t="s">
        <v>3180</v>
      </c>
      <c r="AA573" s="6">
        <v>16.956609</v>
      </c>
      <c r="AB573" s="6">
        <v>4</v>
      </c>
      <c r="AC573" s="6">
        <v>359</v>
      </c>
      <c r="AG573"/>
    </row>
    <row r="574" spans="1:33">
      <c r="A574" s="6">
        <v>1387</v>
      </c>
      <c r="B574" s="6">
        <v>30800050</v>
      </c>
      <c r="C574" s="6" t="s">
        <v>4640</v>
      </c>
      <c r="D574" s="6" t="s">
        <v>64</v>
      </c>
      <c r="E574" s="6" t="s">
        <v>166</v>
      </c>
      <c r="F574" s="6" t="s">
        <v>18</v>
      </c>
      <c r="G574" s="6">
        <v>421</v>
      </c>
      <c r="H574" s="6">
        <v>83</v>
      </c>
      <c r="I574" s="6">
        <v>90</v>
      </c>
      <c r="J574" s="6">
        <v>52</v>
      </c>
      <c r="K574" s="6">
        <v>196</v>
      </c>
      <c r="L574" s="6">
        <v>224</v>
      </c>
      <c r="M574" s="6">
        <v>40</v>
      </c>
      <c r="N574" s="6">
        <v>47</v>
      </c>
      <c r="O574" s="6">
        <v>32</v>
      </c>
      <c r="P574" s="6">
        <v>105</v>
      </c>
      <c r="Q574" s="6">
        <v>197</v>
      </c>
      <c r="R574" s="6">
        <v>43</v>
      </c>
      <c r="S574" s="6">
        <v>43</v>
      </c>
      <c r="T574" s="6">
        <v>20</v>
      </c>
      <c r="U574" s="6">
        <v>91</v>
      </c>
      <c r="V574" s="6">
        <v>73</v>
      </c>
      <c r="W574" s="6" t="s">
        <v>3546</v>
      </c>
      <c r="X574" s="6" t="s">
        <v>4641</v>
      </c>
      <c r="Y574" s="6" t="s">
        <v>166</v>
      </c>
      <c r="Z574" s="6" t="s">
        <v>3180</v>
      </c>
      <c r="AA574" s="6">
        <v>7.6511089999999999</v>
      </c>
      <c r="AB574" s="6">
        <v>4</v>
      </c>
      <c r="AC574" s="6">
        <v>421</v>
      </c>
      <c r="AG574"/>
    </row>
    <row r="575" spans="1:33">
      <c r="A575" s="6">
        <v>1388</v>
      </c>
      <c r="B575" s="6">
        <v>30100200</v>
      </c>
      <c r="C575" s="6" t="s">
        <v>4642</v>
      </c>
      <c r="D575" s="6" t="s">
        <v>64</v>
      </c>
      <c r="E575" s="6" t="s">
        <v>64</v>
      </c>
      <c r="F575" s="6" t="s">
        <v>18</v>
      </c>
      <c r="G575" s="6">
        <v>411</v>
      </c>
      <c r="H575" s="6">
        <v>63</v>
      </c>
      <c r="I575" s="6">
        <v>74</v>
      </c>
      <c r="J575" s="6">
        <v>54</v>
      </c>
      <c r="K575" s="6">
        <v>220</v>
      </c>
      <c r="L575" s="6">
        <v>229</v>
      </c>
      <c r="M575" s="6">
        <v>34</v>
      </c>
      <c r="N575" s="6">
        <v>40</v>
      </c>
      <c r="O575" s="6">
        <v>34</v>
      </c>
      <c r="P575" s="6">
        <v>121</v>
      </c>
      <c r="Q575" s="6">
        <v>182</v>
      </c>
      <c r="R575" s="6">
        <v>29</v>
      </c>
      <c r="S575" s="6">
        <v>34</v>
      </c>
      <c r="T575" s="6">
        <v>20</v>
      </c>
      <c r="U575" s="6">
        <v>99</v>
      </c>
      <c r="V575" s="6">
        <v>87</v>
      </c>
      <c r="W575" s="6" t="s">
        <v>3546</v>
      </c>
      <c r="X575" s="6" t="s">
        <v>4643</v>
      </c>
      <c r="Y575" s="6" t="s">
        <v>3489</v>
      </c>
      <c r="Z575" s="6" t="s">
        <v>3180</v>
      </c>
      <c r="AA575" s="6">
        <v>2.5713659999999998</v>
      </c>
      <c r="AB575" s="6">
        <v>4</v>
      </c>
      <c r="AC575" s="6">
        <v>411</v>
      </c>
      <c r="AG575"/>
    </row>
    <row r="576" spans="1:33">
      <c r="A576" s="6">
        <v>1389</v>
      </c>
      <c r="B576" s="6">
        <v>30100000</v>
      </c>
      <c r="C576" s="6" t="s">
        <v>4644</v>
      </c>
      <c r="D576" s="6" t="s">
        <v>64</v>
      </c>
      <c r="E576" s="6" t="s">
        <v>64</v>
      </c>
      <c r="F576" s="6" t="s">
        <v>18</v>
      </c>
      <c r="G576" s="6">
        <v>499</v>
      </c>
      <c r="H576" s="6">
        <v>57</v>
      </c>
      <c r="I576" s="6">
        <v>103</v>
      </c>
      <c r="J576" s="6">
        <v>54</v>
      </c>
      <c r="K576" s="6">
        <v>285</v>
      </c>
      <c r="L576" s="6">
        <v>280</v>
      </c>
      <c r="M576" s="6">
        <v>35</v>
      </c>
      <c r="N576" s="6">
        <v>61</v>
      </c>
      <c r="O576" s="6">
        <v>33</v>
      </c>
      <c r="P576" s="6">
        <v>151</v>
      </c>
      <c r="Q576" s="6">
        <v>219</v>
      </c>
      <c r="R576" s="6">
        <v>22</v>
      </c>
      <c r="S576" s="6">
        <v>42</v>
      </c>
      <c r="T576" s="6">
        <v>21</v>
      </c>
      <c r="U576" s="6">
        <v>134</v>
      </c>
      <c r="V576" s="6">
        <v>104</v>
      </c>
      <c r="W576" s="6" t="s">
        <v>3546</v>
      </c>
      <c r="X576" s="6" t="s">
        <v>4645</v>
      </c>
      <c r="Y576" s="6" t="s">
        <v>64</v>
      </c>
      <c r="Z576" s="6" t="s">
        <v>3180</v>
      </c>
      <c r="AA576" s="6">
        <v>15.235175999999999</v>
      </c>
      <c r="AB576" s="6">
        <v>5</v>
      </c>
      <c r="AC576" s="6">
        <v>499</v>
      </c>
      <c r="AG576"/>
    </row>
    <row r="577" spans="1:33">
      <c r="A577" s="6">
        <v>1390</v>
      </c>
      <c r="B577" s="6">
        <v>30100010</v>
      </c>
      <c r="C577" s="6" t="s">
        <v>4646</v>
      </c>
      <c r="D577" s="6" t="s">
        <v>64</v>
      </c>
      <c r="E577" s="6" t="s">
        <v>64</v>
      </c>
      <c r="F577" s="6" t="s">
        <v>18</v>
      </c>
      <c r="G577" s="6">
        <v>425</v>
      </c>
      <c r="H577" s="6">
        <v>63</v>
      </c>
      <c r="I577" s="6">
        <v>83</v>
      </c>
      <c r="J577" s="6">
        <v>34</v>
      </c>
      <c r="K577" s="6">
        <v>245</v>
      </c>
      <c r="L577" s="6">
        <v>223</v>
      </c>
      <c r="M577" s="6">
        <v>30</v>
      </c>
      <c r="N577" s="6">
        <v>43</v>
      </c>
      <c r="O577" s="6">
        <v>19</v>
      </c>
      <c r="P577" s="6">
        <v>131</v>
      </c>
      <c r="Q577" s="6">
        <v>202</v>
      </c>
      <c r="R577" s="6">
        <v>33</v>
      </c>
      <c r="S577" s="6">
        <v>40</v>
      </c>
      <c r="T577" s="6">
        <v>15</v>
      </c>
      <c r="U577" s="6">
        <v>114</v>
      </c>
      <c r="V577" s="6">
        <v>94</v>
      </c>
      <c r="W577" s="6" t="s">
        <v>3546</v>
      </c>
      <c r="X577" s="6" t="s">
        <v>4647</v>
      </c>
      <c r="Y577" s="6" t="s">
        <v>64</v>
      </c>
      <c r="Z577" s="6" t="s">
        <v>3180</v>
      </c>
      <c r="AA577" s="6">
        <v>12.432382</v>
      </c>
      <c r="AB577" s="6">
        <v>5</v>
      </c>
      <c r="AC577" s="6">
        <v>425</v>
      </c>
      <c r="AG577"/>
    </row>
    <row r="578" spans="1:33">
      <c r="A578" s="6">
        <v>1391</v>
      </c>
      <c r="B578" s="6">
        <v>30100020</v>
      </c>
      <c r="C578" s="6" t="s">
        <v>4648</v>
      </c>
      <c r="D578" s="6" t="s">
        <v>64</v>
      </c>
      <c r="E578" s="6" t="s">
        <v>64</v>
      </c>
      <c r="F578" s="6" t="s">
        <v>18</v>
      </c>
      <c r="G578" s="6">
        <v>400</v>
      </c>
      <c r="H578" s="6">
        <v>65</v>
      </c>
      <c r="I578" s="6">
        <v>73</v>
      </c>
      <c r="J578" s="6">
        <v>39</v>
      </c>
      <c r="K578" s="6">
        <v>223</v>
      </c>
      <c r="L578" s="6">
        <v>212</v>
      </c>
      <c r="M578" s="6">
        <v>41</v>
      </c>
      <c r="N578" s="6">
        <v>34</v>
      </c>
      <c r="O578" s="6">
        <v>19</v>
      </c>
      <c r="P578" s="6">
        <v>118</v>
      </c>
      <c r="Q578" s="6">
        <v>188</v>
      </c>
      <c r="R578" s="6">
        <v>24</v>
      </c>
      <c r="S578" s="6">
        <v>39</v>
      </c>
      <c r="T578" s="6">
        <v>20</v>
      </c>
      <c r="U578" s="6">
        <v>105</v>
      </c>
      <c r="V578" s="6">
        <v>94</v>
      </c>
      <c r="W578" s="6" t="s">
        <v>3546</v>
      </c>
      <c r="X578" s="6" t="s">
        <v>4649</v>
      </c>
      <c r="Y578" s="6" t="s">
        <v>64</v>
      </c>
      <c r="Z578" s="6" t="s">
        <v>3180</v>
      </c>
      <c r="AA578" s="6">
        <v>18.223282999999999</v>
      </c>
      <c r="AB578" s="6">
        <v>5</v>
      </c>
      <c r="AC578" s="6">
        <v>400</v>
      </c>
      <c r="AG578"/>
    </row>
    <row r="579" spans="1:33">
      <c r="A579" s="6">
        <v>1392</v>
      </c>
      <c r="B579" s="6">
        <v>30100030</v>
      </c>
      <c r="C579" s="6" t="s">
        <v>4650</v>
      </c>
      <c r="D579" s="6" t="s">
        <v>64</v>
      </c>
      <c r="E579" s="6" t="s">
        <v>64</v>
      </c>
      <c r="F579" s="6" t="s">
        <v>18</v>
      </c>
      <c r="G579" s="6">
        <v>323</v>
      </c>
      <c r="H579" s="6">
        <v>38</v>
      </c>
      <c r="I579" s="6">
        <v>52</v>
      </c>
      <c r="J579" s="6">
        <v>19</v>
      </c>
      <c r="K579" s="6">
        <v>214</v>
      </c>
      <c r="L579" s="6">
        <v>168</v>
      </c>
      <c r="M579" s="6">
        <v>24</v>
      </c>
      <c r="N579" s="6">
        <v>26</v>
      </c>
      <c r="O579" s="6">
        <v>11</v>
      </c>
      <c r="P579" s="6">
        <v>107</v>
      </c>
      <c r="Q579" s="6">
        <v>155</v>
      </c>
      <c r="R579" s="6">
        <v>14</v>
      </c>
      <c r="S579" s="6">
        <v>26</v>
      </c>
      <c r="T579" s="6">
        <v>8</v>
      </c>
      <c r="U579" s="6">
        <v>107</v>
      </c>
      <c r="V579" s="6">
        <v>90</v>
      </c>
      <c r="W579" s="6" t="s">
        <v>3546</v>
      </c>
      <c r="X579" s="6" t="s">
        <v>4651</v>
      </c>
      <c r="Y579" s="6" t="s">
        <v>64</v>
      </c>
      <c r="Z579" s="6" t="s">
        <v>3180</v>
      </c>
      <c r="AA579" s="6">
        <v>12.43821</v>
      </c>
      <c r="AB579" s="6">
        <v>5</v>
      </c>
      <c r="AC579" s="6">
        <v>323</v>
      </c>
      <c r="AG579"/>
    </row>
    <row r="580" spans="1:33">
      <c r="A580" s="6">
        <v>1393</v>
      </c>
      <c r="B580" s="6">
        <v>30100040</v>
      </c>
      <c r="C580" s="6" t="s">
        <v>4652</v>
      </c>
      <c r="D580" s="6" t="s">
        <v>64</v>
      </c>
      <c r="E580" s="6" t="s">
        <v>64</v>
      </c>
      <c r="F580" s="6" t="s">
        <v>18</v>
      </c>
      <c r="G580" s="6">
        <v>621</v>
      </c>
      <c r="H580" s="6">
        <v>82</v>
      </c>
      <c r="I580" s="6">
        <v>140</v>
      </c>
      <c r="J580" s="6">
        <v>98</v>
      </c>
      <c r="K580" s="6">
        <v>301</v>
      </c>
      <c r="L580" s="6">
        <v>345</v>
      </c>
      <c r="M580" s="6">
        <v>51</v>
      </c>
      <c r="N580" s="6">
        <v>68</v>
      </c>
      <c r="O580" s="6">
        <v>49</v>
      </c>
      <c r="P580" s="6">
        <v>177</v>
      </c>
      <c r="Q580" s="6">
        <v>276</v>
      </c>
      <c r="R580" s="6">
        <v>31</v>
      </c>
      <c r="S580" s="6">
        <v>72</v>
      </c>
      <c r="T580" s="6">
        <v>49</v>
      </c>
      <c r="U580" s="6">
        <v>124</v>
      </c>
      <c r="V580" s="6">
        <v>105</v>
      </c>
      <c r="W580" s="6" t="s">
        <v>3546</v>
      </c>
      <c r="X580" s="6" t="s">
        <v>4653</v>
      </c>
      <c r="Y580" s="6" t="s">
        <v>64</v>
      </c>
      <c r="Z580" s="6" t="s">
        <v>3180</v>
      </c>
      <c r="AA580" s="6">
        <v>20.855021000000001</v>
      </c>
      <c r="AB580" s="6">
        <v>5</v>
      </c>
      <c r="AC580" s="6">
        <v>621</v>
      </c>
      <c r="AG580"/>
    </row>
    <row r="581" spans="1:33">
      <c r="A581" s="6">
        <v>1394</v>
      </c>
      <c r="B581" s="6">
        <v>30100130</v>
      </c>
      <c r="C581" s="6" t="s">
        <v>4654</v>
      </c>
      <c r="D581" s="6" t="s">
        <v>64</v>
      </c>
      <c r="E581" s="6" t="s">
        <v>64</v>
      </c>
      <c r="F581" s="6" t="s">
        <v>18</v>
      </c>
      <c r="G581" s="6">
        <v>890</v>
      </c>
      <c r="H581" s="6">
        <v>102</v>
      </c>
      <c r="I581" s="6">
        <v>175</v>
      </c>
      <c r="J581" s="6">
        <v>122</v>
      </c>
      <c r="K581" s="6">
        <v>491</v>
      </c>
      <c r="L581" s="6">
        <v>482</v>
      </c>
      <c r="M581" s="6">
        <v>49</v>
      </c>
      <c r="N581" s="6">
        <v>94</v>
      </c>
      <c r="O581" s="6">
        <v>69</v>
      </c>
      <c r="P581" s="6">
        <v>270</v>
      </c>
      <c r="Q581" s="6">
        <v>408</v>
      </c>
      <c r="R581" s="6">
        <v>53</v>
      </c>
      <c r="S581" s="6">
        <v>81</v>
      </c>
      <c r="T581" s="6">
        <v>53</v>
      </c>
      <c r="U581" s="6">
        <v>221</v>
      </c>
      <c r="V581" s="6">
        <v>186</v>
      </c>
      <c r="W581" s="6" t="s">
        <v>3546</v>
      </c>
      <c r="X581" s="6" t="s">
        <v>4655</v>
      </c>
      <c r="Y581" s="6" t="s">
        <v>64</v>
      </c>
      <c r="Z581" s="6" t="s">
        <v>3180</v>
      </c>
      <c r="AA581" s="6">
        <v>18.692471999999999</v>
      </c>
      <c r="AB581" s="6">
        <v>4</v>
      </c>
      <c r="AC581" s="6">
        <v>890</v>
      </c>
      <c r="AG581"/>
    </row>
    <row r="582" spans="1:33">
      <c r="A582" s="6">
        <v>1395</v>
      </c>
      <c r="B582" s="6">
        <v>30100140</v>
      </c>
      <c r="C582" s="6" t="s">
        <v>4656</v>
      </c>
      <c r="D582" s="6" t="s">
        <v>64</v>
      </c>
      <c r="E582" s="6" t="s">
        <v>64</v>
      </c>
      <c r="F582" s="6" t="s">
        <v>18</v>
      </c>
      <c r="G582" s="6">
        <v>369</v>
      </c>
      <c r="H582" s="6">
        <v>58</v>
      </c>
      <c r="I582" s="6">
        <v>59</v>
      </c>
      <c r="J582" s="6">
        <v>44</v>
      </c>
      <c r="K582" s="6">
        <v>208</v>
      </c>
      <c r="L582" s="6">
        <v>204</v>
      </c>
      <c r="M582" s="6">
        <v>34</v>
      </c>
      <c r="N582" s="6">
        <v>33</v>
      </c>
      <c r="O582" s="6">
        <v>23</v>
      </c>
      <c r="P582" s="6">
        <v>114</v>
      </c>
      <c r="Q582" s="6">
        <v>165</v>
      </c>
      <c r="R582" s="6">
        <v>24</v>
      </c>
      <c r="S582" s="6">
        <v>26</v>
      </c>
      <c r="T582" s="6">
        <v>21</v>
      </c>
      <c r="U582" s="6">
        <v>94</v>
      </c>
      <c r="V582" s="6">
        <v>86</v>
      </c>
      <c r="W582" s="6" t="s">
        <v>3546</v>
      </c>
      <c r="X582" s="6" t="s">
        <v>4657</v>
      </c>
      <c r="Y582" s="6" t="s">
        <v>3489</v>
      </c>
      <c r="Z582" s="6" t="s">
        <v>3180</v>
      </c>
      <c r="AA582" s="6">
        <v>10.691577000000001</v>
      </c>
      <c r="AB582" s="6">
        <v>4</v>
      </c>
      <c r="AC582" s="6">
        <v>369</v>
      </c>
      <c r="AG582"/>
    </row>
    <row r="583" spans="1:33">
      <c r="A583" s="6">
        <v>1396</v>
      </c>
      <c r="B583" s="6">
        <v>30100150</v>
      </c>
      <c r="C583" s="6" t="s">
        <v>4658</v>
      </c>
      <c r="D583" s="6" t="s">
        <v>64</v>
      </c>
      <c r="E583" s="6" t="s">
        <v>64</v>
      </c>
      <c r="F583" s="6" t="s">
        <v>18</v>
      </c>
      <c r="G583" s="6">
        <v>270</v>
      </c>
      <c r="H583" s="6">
        <v>27</v>
      </c>
      <c r="I583" s="6">
        <v>51</v>
      </c>
      <c r="J583" s="6">
        <v>38</v>
      </c>
      <c r="K583" s="6">
        <v>154</v>
      </c>
      <c r="L583" s="6">
        <v>142</v>
      </c>
      <c r="M583" s="6">
        <v>11</v>
      </c>
      <c r="N583" s="6">
        <v>28</v>
      </c>
      <c r="O583" s="6">
        <v>24</v>
      </c>
      <c r="P583" s="6">
        <v>79</v>
      </c>
      <c r="Q583" s="6">
        <v>128</v>
      </c>
      <c r="R583" s="6">
        <v>16</v>
      </c>
      <c r="S583" s="6">
        <v>23</v>
      </c>
      <c r="T583" s="6">
        <v>14</v>
      </c>
      <c r="U583" s="6">
        <v>75</v>
      </c>
      <c r="V583" s="6">
        <v>57</v>
      </c>
      <c r="W583" s="6" t="s">
        <v>3546</v>
      </c>
      <c r="X583" s="6" t="s">
        <v>4659</v>
      </c>
      <c r="Y583" s="6" t="s">
        <v>3489</v>
      </c>
      <c r="Z583" s="6" t="s">
        <v>3180</v>
      </c>
      <c r="AA583" s="6">
        <v>69.839586999999995</v>
      </c>
      <c r="AB583" s="6">
        <v>4</v>
      </c>
      <c r="AC583" s="6">
        <v>270</v>
      </c>
      <c r="AG583"/>
    </row>
    <row r="584" spans="1:33">
      <c r="A584" s="6">
        <v>1397</v>
      </c>
      <c r="B584" s="6">
        <v>30100160</v>
      </c>
      <c r="C584" s="6" t="s">
        <v>4660</v>
      </c>
      <c r="D584" s="6" t="s">
        <v>64</v>
      </c>
      <c r="E584" s="6" t="s">
        <v>64</v>
      </c>
      <c r="F584" s="6" t="s">
        <v>18</v>
      </c>
      <c r="G584" s="6">
        <v>726</v>
      </c>
      <c r="H584" s="6">
        <v>92</v>
      </c>
      <c r="I584" s="6">
        <v>138</v>
      </c>
      <c r="J584" s="6">
        <v>85</v>
      </c>
      <c r="K584" s="6">
        <v>411</v>
      </c>
      <c r="L584" s="6">
        <v>367</v>
      </c>
      <c r="M584" s="6">
        <v>49</v>
      </c>
      <c r="N584" s="6">
        <v>66</v>
      </c>
      <c r="O584" s="6">
        <v>36</v>
      </c>
      <c r="P584" s="6">
        <v>216</v>
      </c>
      <c r="Q584" s="6">
        <v>359</v>
      </c>
      <c r="R584" s="6">
        <v>43</v>
      </c>
      <c r="S584" s="6">
        <v>72</v>
      </c>
      <c r="T584" s="6">
        <v>49</v>
      </c>
      <c r="U584" s="6">
        <v>195</v>
      </c>
      <c r="V584" s="6">
        <v>167</v>
      </c>
      <c r="W584" s="6" t="s">
        <v>3546</v>
      </c>
      <c r="X584" s="6" t="s">
        <v>4661</v>
      </c>
      <c r="Y584" s="6" t="s">
        <v>3489</v>
      </c>
      <c r="Z584" s="6" t="s">
        <v>3180</v>
      </c>
      <c r="AA584" s="6">
        <v>81.335462000000007</v>
      </c>
      <c r="AB584" s="6">
        <v>4</v>
      </c>
      <c r="AC584" s="6">
        <v>726</v>
      </c>
      <c r="AG584"/>
    </row>
    <row r="585" spans="1:33">
      <c r="A585" s="6">
        <v>1398</v>
      </c>
      <c r="B585" s="6">
        <v>30100170</v>
      </c>
      <c r="C585" s="6" t="s">
        <v>4662</v>
      </c>
      <c r="D585" s="6" t="s">
        <v>64</v>
      </c>
      <c r="E585" s="6" t="s">
        <v>64</v>
      </c>
      <c r="F585" s="6" t="s">
        <v>18</v>
      </c>
      <c r="G585" s="6">
        <v>891</v>
      </c>
      <c r="H585" s="6">
        <v>113</v>
      </c>
      <c r="I585" s="6">
        <v>199</v>
      </c>
      <c r="J585" s="6">
        <v>74</v>
      </c>
      <c r="K585" s="6">
        <v>505</v>
      </c>
      <c r="L585" s="6">
        <v>499</v>
      </c>
      <c r="M585" s="6">
        <v>65</v>
      </c>
      <c r="N585" s="6">
        <v>103</v>
      </c>
      <c r="O585" s="6">
        <v>44</v>
      </c>
      <c r="P585" s="6">
        <v>287</v>
      </c>
      <c r="Q585" s="6">
        <v>392</v>
      </c>
      <c r="R585" s="6">
        <v>48</v>
      </c>
      <c r="S585" s="6">
        <v>96</v>
      </c>
      <c r="T585" s="6">
        <v>30</v>
      </c>
      <c r="U585" s="6">
        <v>218</v>
      </c>
      <c r="V585" s="6">
        <v>180</v>
      </c>
      <c r="W585" s="6" t="s">
        <v>3546</v>
      </c>
      <c r="X585" s="6" t="s">
        <v>4663</v>
      </c>
      <c r="Y585" s="6" t="s">
        <v>3489</v>
      </c>
      <c r="Z585" s="6" t="s">
        <v>3180</v>
      </c>
      <c r="AA585" s="6">
        <v>64.370287000000005</v>
      </c>
      <c r="AB585" s="6">
        <v>4</v>
      </c>
      <c r="AC585" s="6">
        <v>891</v>
      </c>
      <c r="AG585"/>
    </row>
    <row r="586" spans="1:33">
      <c r="A586" s="6">
        <v>1399</v>
      </c>
      <c r="B586" s="6">
        <v>30100180</v>
      </c>
      <c r="C586" s="6" t="s">
        <v>4664</v>
      </c>
      <c r="D586" s="6" t="s">
        <v>64</v>
      </c>
      <c r="E586" s="6" t="s">
        <v>64</v>
      </c>
      <c r="F586" s="6" t="s">
        <v>18</v>
      </c>
      <c r="G586" s="6">
        <v>638</v>
      </c>
      <c r="H586" s="6">
        <v>104</v>
      </c>
      <c r="I586" s="6">
        <v>165</v>
      </c>
      <c r="J586" s="6">
        <v>73</v>
      </c>
      <c r="K586" s="6">
        <v>296</v>
      </c>
      <c r="L586" s="6">
        <v>324</v>
      </c>
      <c r="M586" s="6">
        <v>54</v>
      </c>
      <c r="N586" s="6">
        <v>88</v>
      </c>
      <c r="O586" s="6">
        <v>37</v>
      </c>
      <c r="P586" s="6">
        <v>145</v>
      </c>
      <c r="Q586" s="6">
        <v>314</v>
      </c>
      <c r="R586" s="6">
        <v>50</v>
      </c>
      <c r="S586" s="6">
        <v>77</v>
      </c>
      <c r="T586" s="6">
        <v>36</v>
      </c>
      <c r="U586" s="6">
        <v>151</v>
      </c>
      <c r="V586" s="6">
        <v>107</v>
      </c>
      <c r="W586" s="6" t="s">
        <v>3546</v>
      </c>
      <c r="X586" s="6" t="s">
        <v>4665</v>
      </c>
      <c r="Y586" s="6" t="s">
        <v>3489</v>
      </c>
      <c r="Z586" s="6" t="s">
        <v>3180</v>
      </c>
      <c r="AA586" s="6">
        <v>59.661825999999998</v>
      </c>
      <c r="AB586" s="6">
        <v>4</v>
      </c>
      <c r="AC586" s="6">
        <v>638</v>
      </c>
      <c r="AG586"/>
    </row>
    <row r="587" spans="1:33">
      <c r="A587" s="6">
        <v>1400</v>
      </c>
      <c r="B587" s="6">
        <v>30100190</v>
      </c>
      <c r="C587" s="6" t="s">
        <v>4666</v>
      </c>
      <c r="D587" s="6" t="s">
        <v>64</v>
      </c>
      <c r="E587" s="6" t="s">
        <v>64</v>
      </c>
      <c r="F587" s="6" t="s">
        <v>18</v>
      </c>
      <c r="G587" s="6">
        <v>365</v>
      </c>
      <c r="H587" s="6">
        <v>54</v>
      </c>
      <c r="I587" s="6">
        <v>56</v>
      </c>
      <c r="J587" s="6">
        <v>43</v>
      </c>
      <c r="K587" s="6">
        <v>212</v>
      </c>
      <c r="L587" s="6">
        <v>194</v>
      </c>
      <c r="M587" s="6">
        <v>25</v>
      </c>
      <c r="N587" s="6">
        <v>25</v>
      </c>
      <c r="O587" s="6">
        <v>29</v>
      </c>
      <c r="P587" s="6">
        <v>115</v>
      </c>
      <c r="Q587" s="6">
        <v>171</v>
      </c>
      <c r="R587" s="6">
        <v>29</v>
      </c>
      <c r="S587" s="6">
        <v>31</v>
      </c>
      <c r="T587" s="6">
        <v>14</v>
      </c>
      <c r="U587" s="6">
        <v>97</v>
      </c>
      <c r="V587" s="6">
        <v>91</v>
      </c>
      <c r="W587" s="6" t="s">
        <v>3546</v>
      </c>
      <c r="X587" s="6" t="s">
        <v>4667</v>
      </c>
      <c r="Y587" s="6" t="s">
        <v>3489</v>
      </c>
      <c r="Z587" s="6" t="s">
        <v>3180</v>
      </c>
      <c r="AA587" s="6">
        <v>39.034177</v>
      </c>
      <c r="AB587" s="6">
        <v>4</v>
      </c>
      <c r="AC587" s="6">
        <v>365</v>
      </c>
      <c r="AG587"/>
    </row>
    <row r="588" spans="1:33">
      <c r="A588" s="6">
        <v>1401</v>
      </c>
      <c r="B588" s="6">
        <v>30100210</v>
      </c>
      <c r="C588" s="6" t="s">
        <v>4668</v>
      </c>
      <c r="D588" s="6" t="s">
        <v>64</v>
      </c>
      <c r="E588" s="6" t="s">
        <v>64</v>
      </c>
      <c r="F588" s="6" t="s">
        <v>18</v>
      </c>
      <c r="G588" s="6">
        <v>157</v>
      </c>
      <c r="H588" s="6">
        <v>14</v>
      </c>
      <c r="I588" s="6">
        <v>35</v>
      </c>
      <c r="J588" s="6">
        <v>17</v>
      </c>
      <c r="K588" s="6">
        <v>91</v>
      </c>
      <c r="L588" s="6">
        <v>83</v>
      </c>
      <c r="M588" s="6">
        <v>8</v>
      </c>
      <c r="N588" s="6">
        <v>19</v>
      </c>
      <c r="O588" s="6">
        <v>6</v>
      </c>
      <c r="P588" s="6">
        <v>50</v>
      </c>
      <c r="Q588" s="6">
        <v>74</v>
      </c>
      <c r="R588" s="6">
        <v>6</v>
      </c>
      <c r="S588" s="6">
        <v>16</v>
      </c>
      <c r="T588" s="6">
        <v>11</v>
      </c>
      <c r="U588" s="6">
        <v>41</v>
      </c>
      <c r="V588" s="6">
        <v>36</v>
      </c>
      <c r="W588" s="6" t="s">
        <v>3546</v>
      </c>
      <c r="X588" s="6" t="s">
        <v>4669</v>
      </c>
      <c r="Y588" s="6" t="s">
        <v>64</v>
      </c>
      <c r="Z588" s="6" t="s">
        <v>3180</v>
      </c>
      <c r="AA588" s="6">
        <v>15.422637</v>
      </c>
      <c r="AB588" s="6">
        <v>1</v>
      </c>
      <c r="AC588" s="6">
        <v>157</v>
      </c>
      <c r="AG588"/>
    </row>
    <row r="589" spans="1:33">
      <c r="A589" s="6">
        <v>1402</v>
      </c>
      <c r="B589" s="6">
        <v>30100090</v>
      </c>
      <c r="C589" s="6" t="s">
        <v>4670</v>
      </c>
      <c r="D589" s="6" t="s">
        <v>64</v>
      </c>
      <c r="E589" s="6" t="s">
        <v>64</v>
      </c>
      <c r="F589" s="6" t="s">
        <v>18</v>
      </c>
      <c r="G589" s="6">
        <v>838</v>
      </c>
      <c r="H589" s="6">
        <v>94</v>
      </c>
      <c r="I589" s="6">
        <v>147</v>
      </c>
      <c r="J589" s="6">
        <v>115</v>
      </c>
      <c r="K589" s="6">
        <v>482</v>
      </c>
      <c r="L589" s="6">
        <v>446</v>
      </c>
      <c r="M589" s="6">
        <v>48</v>
      </c>
      <c r="N589" s="6">
        <v>79</v>
      </c>
      <c r="O589" s="6">
        <v>57</v>
      </c>
      <c r="P589" s="6">
        <v>262</v>
      </c>
      <c r="Q589" s="6">
        <v>392</v>
      </c>
      <c r="R589" s="6">
        <v>46</v>
      </c>
      <c r="S589" s="6">
        <v>68</v>
      </c>
      <c r="T589" s="6">
        <v>58</v>
      </c>
      <c r="U589" s="6">
        <v>220</v>
      </c>
      <c r="V589" s="6">
        <v>151</v>
      </c>
      <c r="W589" s="6" t="s">
        <v>3546</v>
      </c>
      <c r="X589" s="6" t="s">
        <v>4671</v>
      </c>
      <c r="Y589" s="6" t="s">
        <v>64</v>
      </c>
      <c r="Z589" s="6" t="s">
        <v>3180</v>
      </c>
      <c r="AA589" s="6">
        <v>104.864164</v>
      </c>
      <c r="AB589" s="6">
        <v>4</v>
      </c>
      <c r="AC589" s="6">
        <v>838</v>
      </c>
      <c r="AG589"/>
    </row>
    <row r="590" spans="1:33">
      <c r="A590" s="6">
        <v>1403</v>
      </c>
      <c r="B590" s="6">
        <v>30100110</v>
      </c>
      <c r="C590" s="6" t="s">
        <v>4672</v>
      </c>
      <c r="D590" s="6" t="s">
        <v>64</v>
      </c>
      <c r="E590" s="6" t="s">
        <v>64</v>
      </c>
      <c r="F590" s="6" t="s">
        <v>18</v>
      </c>
      <c r="G590" s="6">
        <v>1237</v>
      </c>
      <c r="H590" s="6">
        <v>166</v>
      </c>
      <c r="I590" s="6">
        <v>220</v>
      </c>
      <c r="J590" s="6">
        <v>165</v>
      </c>
      <c r="K590" s="6">
        <v>686</v>
      </c>
      <c r="L590" s="6">
        <v>624</v>
      </c>
      <c r="M590" s="6">
        <v>95</v>
      </c>
      <c r="N590" s="6">
        <v>102</v>
      </c>
      <c r="O590" s="6">
        <v>71</v>
      </c>
      <c r="P590" s="6">
        <v>356</v>
      </c>
      <c r="Q590" s="6">
        <v>613</v>
      </c>
      <c r="R590" s="6">
        <v>71</v>
      </c>
      <c r="S590" s="6">
        <v>118</v>
      </c>
      <c r="T590" s="6">
        <v>94</v>
      </c>
      <c r="U590" s="6">
        <v>330</v>
      </c>
      <c r="V590" s="6">
        <v>234</v>
      </c>
      <c r="W590" s="6" t="s">
        <v>3546</v>
      </c>
      <c r="X590" s="6" t="s">
        <v>4673</v>
      </c>
      <c r="Y590" s="6" t="s">
        <v>64</v>
      </c>
      <c r="Z590" s="6" t="s">
        <v>3180</v>
      </c>
      <c r="AA590" s="6">
        <v>59.016097000000002</v>
      </c>
      <c r="AB590" s="6">
        <v>4</v>
      </c>
      <c r="AC590" s="6">
        <v>1237</v>
      </c>
      <c r="AG590"/>
    </row>
    <row r="591" spans="1:33">
      <c r="A591" s="6">
        <v>1404</v>
      </c>
      <c r="B591" s="6">
        <v>30217051</v>
      </c>
      <c r="C591" s="6" t="s">
        <v>4674</v>
      </c>
      <c r="D591" s="6" t="s">
        <v>64</v>
      </c>
      <c r="E591" s="6" t="s">
        <v>160</v>
      </c>
      <c r="F591" s="6" t="s">
        <v>1720</v>
      </c>
      <c r="G591" s="6">
        <v>433</v>
      </c>
      <c r="H591" s="6">
        <v>38</v>
      </c>
      <c r="I591" s="6">
        <v>74</v>
      </c>
      <c r="J591" s="6">
        <v>66</v>
      </c>
      <c r="K591" s="6">
        <v>255</v>
      </c>
      <c r="L591" s="6">
        <v>220</v>
      </c>
      <c r="M591" s="6">
        <v>18</v>
      </c>
      <c r="N591" s="6">
        <v>37</v>
      </c>
      <c r="O591" s="6">
        <v>37</v>
      </c>
      <c r="P591" s="6">
        <v>128</v>
      </c>
      <c r="Q591" s="6">
        <v>213</v>
      </c>
      <c r="R591" s="6">
        <v>20</v>
      </c>
      <c r="S591" s="6">
        <v>37</v>
      </c>
      <c r="T591" s="6">
        <v>29</v>
      </c>
      <c r="U591" s="6">
        <v>127</v>
      </c>
      <c r="V591" s="6">
        <v>103</v>
      </c>
      <c r="W591" s="6" t="s">
        <v>3559</v>
      </c>
      <c r="X591" s="6" t="s">
        <v>4675</v>
      </c>
      <c r="Y591" s="6" t="s">
        <v>1720</v>
      </c>
      <c r="Z591" s="6" t="s">
        <v>3180</v>
      </c>
      <c r="AA591" s="6">
        <v>113.544832</v>
      </c>
      <c r="AB591" s="6">
        <v>5</v>
      </c>
      <c r="AC591" s="6">
        <v>433</v>
      </c>
      <c r="AG591"/>
    </row>
    <row r="592" spans="1:33">
      <c r="A592" s="6">
        <v>1405</v>
      </c>
      <c r="B592" s="6">
        <v>30200000</v>
      </c>
      <c r="C592" s="6" t="s">
        <v>4676</v>
      </c>
      <c r="D592" s="6" t="s">
        <v>64</v>
      </c>
      <c r="E592" s="6" t="s">
        <v>160</v>
      </c>
      <c r="F592" s="6" t="s">
        <v>18</v>
      </c>
      <c r="G592" s="6">
        <v>885</v>
      </c>
      <c r="H592" s="6">
        <v>106</v>
      </c>
      <c r="I592" s="6">
        <v>178</v>
      </c>
      <c r="J592" s="6">
        <v>116</v>
      </c>
      <c r="K592" s="6">
        <v>485</v>
      </c>
      <c r="L592" s="6">
        <v>452</v>
      </c>
      <c r="M592" s="6">
        <v>48</v>
      </c>
      <c r="N592" s="6">
        <v>94</v>
      </c>
      <c r="O592" s="6">
        <v>58</v>
      </c>
      <c r="P592" s="6">
        <v>252</v>
      </c>
      <c r="Q592" s="6">
        <v>433</v>
      </c>
      <c r="R592" s="6">
        <v>58</v>
      </c>
      <c r="S592" s="6">
        <v>84</v>
      </c>
      <c r="T592" s="6">
        <v>58</v>
      </c>
      <c r="U592" s="6">
        <v>233</v>
      </c>
      <c r="V592" s="6">
        <v>176</v>
      </c>
      <c r="W592" s="6" t="s">
        <v>3546</v>
      </c>
      <c r="X592" s="6" t="s">
        <v>4677</v>
      </c>
      <c r="Y592" s="6" t="s">
        <v>1720</v>
      </c>
      <c r="Z592" s="6" t="s">
        <v>3180</v>
      </c>
      <c r="AA592" s="6">
        <v>28.927098999999998</v>
      </c>
      <c r="AB592" s="6">
        <v>5</v>
      </c>
      <c r="AC592" s="6">
        <v>885</v>
      </c>
      <c r="AG592"/>
    </row>
    <row r="593" spans="1:33">
      <c r="A593" s="6">
        <v>1406</v>
      </c>
      <c r="B593" s="6">
        <v>30200010</v>
      </c>
      <c r="C593" s="6" t="s">
        <v>4678</v>
      </c>
      <c r="D593" s="6" t="s">
        <v>64</v>
      </c>
      <c r="E593" s="6" t="s">
        <v>160</v>
      </c>
      <c r="F593" s="6" t="s">
        <v>18</v>
      </c>
      <c r="G593" s="6">
        <v>545</v>
      </c>
      <c r="H593" s="6">
        <v>66</v>
      </c>
      <c r="I593" s="6">
        <v>92</v>
      </c>
      <c r="J593" s="6">
        <v>68</v>
      </c>
      <c r="K593" s="6">
        <v>319</v>
      </c>
      <c r="L593" s="6">
        <v>275</v>
      </c>
      <c r="M593" s="6">
        <v>34</v>
      </c>
      <c r="N593" s="6">
        <v>43</v>
      </c>
      <c r="O593" s="6">
        <v>35</v>
      </c>
      <c r="P593" s="6">
        <v>163</v>
      </c>
      <c r="Q593" s="6">
        <v>270</v>
      </c>
      <c r="R593" s="6">
        <v>32</v>
      </c>
      <c r="S593" s="6">
        <v>49</v>
      </c>
      <c r="T593" s="6">
        <v>33</v>
      </c>
      <c r="U593" s="6">
        <v>156</v>
      </c>
      <c r="V593" s="6">
        <v>125</v>
      </c>
      <c r="W593" s="6" t="s">
        <v>3546</v>
      </c>
      <c r="X593" s="6" t="s">
        <v>4679</v>
      </c>
      <c r="Y593" s="6" t="s">
        <v>1720</v>
      </c>
      <c r="Z593" s="6" t="s">
        <v>3180</v>
      </c>
      <c r="AA593" s="6">
        <v>18.818117000000001</v>
      </c>
      <c r="AB593" s="6">
        <v>5</v>
      </c>
      <c r="AC593" s="6">
        <v>545</v>
      </c>
      <c r="AG593"/>
    </row>
    <row r="594" spans="1:33">
      <c r="A594" s="6">
        <v>1407</v>
      </c>
      <c r="B594" s="6">
        <v>30200020</v>
      </c>
      <c r="C594" s="6" t="s">
        <v>4680</v>
      </c>
      <c r="D594" s="6" t="s">
        <v>64</v>
      </c>
      <c r="E594" s="6" t="s">
        <v>160</v>
      </c>
      <c r="F594" s="6" t="s">
        <v>18</v>
      </c>
      <c r="G594" s="6">
        <v>619</v>
      </c>
      <c r="H594" s="6">
        <v>63</v>
      </c>
      <c r="I594" s="6">
        <v>113</v>
      </c>
      <c r="J594" s="6">
        <v>81</v>
      </c>
      <c r="K594" s="6">
        <v>362</v>
      </c>
      <c r="L594" s="6">
        <v>331</v>
      </c>
      <c r="M594" s="6">
        <v>32</v>
      </c>
      <c r="N594" s="6">
        <v>67</v>
      </c>
      <c r="O594" s="6">
        <v>46</v>
      </c>
      <c r="P594" s="6">
        <v>186</v>
      </c>
      <c r="Q594" s="6">
        <v>288</v>
      </c>
      <c r="R594" s="6">
        <v>31</v>
      </c>
      <c r="S594" s="6">
        <v>46</v>
      </c>
      <c r="T594" s="6">
        <v>35</v>
      </c>
      <c r="U594" s="6">
        <v>176</v>
      </c>
      <c r="V594" s="6">
        <v>150</v>
      </c>
      <c r="W594" s="6" t="s">
        <v>3546</v>
      </c>
      <c r="X594" s="6" t="s">
        <v>4681</v>
      </c>
      <c r="Y594" s="6" t="s">
        <v>1720</v>
      </c>
      <c r="Z594" s="6" t="s">
        <v>3180</v>
      </c>
      <c r="AA594" s="6">
        <v>15.564475</v>
      </c>
      <c r="AB594" s="6">
        <v>5</v>
      </c>
      <c r="AC594" s="6">
        <v>619</v>
      </c>
      <c r="AG594"/>
    </row>
    <row r="595" spans="1:33">
      <c r="A595" s="6">
        <v>1408</v>
      </c>
      <c r="B595" s="6">
        <v>30200030</v>
      </c>
      <c r="C595" s="6" t="s">
        <v>4682</v>
      </c>
      <c r="D595" s="6" t="s">
        <v>64</v>
      </c>
      <c r="E595" s="6" t="s">
        <v>160</v>
      </c>
      <c r="F595" s="6" t="s">
        <v>18</v>
      </c>
      <c r="G595" s="6">
        <v>553</v>
      </c>
      <c r="H595" s="6">
        <v>61</v>
      </c>
      <c r="I595" s="6">
        <v>116</v>
      </c>
      <c r="J595" s="6">
        <v>70</v>
      </c>
      <c r="K595" s="6">
        <v>306</v>
      </c>
      <c r="L595" s="6">
        <v>276</v>
      </c>
      <c r="M595" s="6">
        <v>26</v>
      </c>
      <c r="N595" s="6">
        <v>55</v>
      </c>
      <c r="O595" s="6">
        <v>37</v>
      </c>
      <c r="P595" s="6">
        <v>158</v>
      </c>
      <c r="Q595" s="6">
        <v>277</v>
      </c>
      <c r="R595" s="6">
        <v>35</v>
      </c>
      <c r="S595" s="6">
        <v>61</v>
      </c>
      <c r="T595" s="6">
        <v>33</v>
      </c>
      <c r="U595" s="6">
        <v>148</v>
      </c>
      <c r="V595" s="6">
        <v>111</v>
      </c>
      <c r="W595" s="6" t="s">
        <v>3546</v>
      </c>
      <c r="X595" s="6" t="s">
        <v>4683</v>
      </c>
      <c r="Y595" s="6" t="s">
        <v>1653</v>
      </c>
      <c r="Z595" s="6" t="s">
        <v>3180</v>
      </c>
      <c r="AA595" s="6">
        <v>13.690365999999999</v>
      </c>
      <c r="AB595" s="6">
        <v>5</v>
      </c>
      <c r="AC595" s="6">
        <v>553</v>
      </c>
      <c r="AG595"/>
    </row>
    <row r="596" spans="1:33">
      <c r="A596" s="6">
        <v>1411</v>
      </c>
      <c r="B596" s="6">
        <v>50800010</v>
      </c>
      <c r="C596" s="6" t="s">
        <v>4684</v>
      </c>
      <c r="D596" s="6" t="s">
        <v>58</v>
      </c>
      <c r="E596" s="6" t="s">
        <v>128</v>
      </c>
      <c r="F596" s="6" t="s">
        <v>18</v>
      </c>
      <c r="G596" s="6">
        <v>493</v>
      </c>
      <c r="H596" s="6">
        <v>45</v>
      </c>
      <c r="I596" s="6">
        <v>100</v>
      </c>
      <c r="J596" s="6">
        <v>53</v>
      </c>
      <c r="K596" s="6">
        <v>295</v>
      </c>
      <c r="L596" s="6">
        <v>265</v>
      </c>
      <c r="M596" s="6">
        <v>17</v>
      </c>
      <c r="N596" s="6">
        <v>55</v>
      </c>
      <c r="O596" s="6">
        <v>33</v>
      </c>
      <c r="P596" s="6">
        <v>160</v>
      </c>
      <c r="Q596" s="6">
        <v>228</v>
      </c>
      <c r="R596" s="6">
        <v>28</v>
      </c>
      <c r="S596" s="6">
        <v>45</v>
      </c>
      <c r="T596" s="6">
        <v>20</v>
      </c>
      <c r="U596" s="6">
        <v>135</v>
      </c>
      <c r="V596" s="6">
        <v>110</v>
      </c>
      <c r="W596" s="6" t="s">
        <v>3546</v>
      </c>
      <c r="X596" s="6" t="s">
        <v>4685</v>
      </c>
      <c r="Y596" s="6" t="s">
        <v>125</v>
      </c>
      <c r="Z596" s="6" t="s">
        <v>3052</v>
      </c>
      <c r="AA596" s="6">
        <v>12.042712999999999</v>
      </c>
      <c r="AB596" s="6">
        <v>1</v>
      </c>
      <c r="AC596" s="6">
        <v>493</v>
      </c>
      <c r="AG596"/>
    </row>
    <row r="597" spans="1:33">
      <c r="A597" s="6">
        <v>1413</v>
      </c>
      <c r="B597" s="6">
        <v>50400000</v>
      </c>
      <c r="C597" s="6" t="s">
        <v>4686</v>
      </c>
      <c r="D597" s="6" t="s">
        <v>58</v>
      </c>
      <c r="E597" s="6" t="s">
        <v>125</v>
      </c>
      <c r="F597" s="6" t="s">
        <v>18</v>
      </c>
      <c r="G597" s="6">
        <v>535</v>
      </c>
      <c r="H597" s="6">
        <v>51</v>
      </c>
      <c r="I597" s="6">
        <v>82</v>
      </c>
      <c r="J597" s="6">
        <v>75</v>
      </c>
      <c r="K597" s="6">
        <v>327</v>
      </c>
      <c r="L597" s="6">
        <v>303</v>
      </c>
      <c r="M597" s="6">
        <v>29</v>
      </c>
      <c r="N597" s="6">
        <v>44</v>
      </c>
      <c r="O597" s="6">
        <v>46</v>
      </c>
      <c r="P597" s="6">
        <v>184</v>
      </c>
      <c r="Q597" s="6">
        <v>232</v>
      </c>
      <c r="R597" s="6">
        <v>22</v>
      </c>
      <c r="S597" s="6">
        <v>38</v>
      </c>
      <c r="T597" s="6">
        <v>29</v>
      </c>
      <c r="U597" s="6">
        <v>143</v>
      </c>
      <c r="V597" s="6">
        <v>129</v>
      </c>
      <c r="W597" s="6" t="s">
        <v>3546</v>
      </c>
      <c r="X597" s="6" t="s">
        <v>4687</v>
      </c>
      <c r="Y597" s="6" t="s">
        <v>125</v>
      </c>
      <c r="Z597" s="6" t="s">
        <v>3052</v>
      </c>
      <c r="AA597" s="6">
        <v>54.858128999999998</v>
      </c>
      <c r="AB597" s="6">
        <v>1</v>
      </c>
      <c r="AC597" s="6">
        <v>535</v>
      </c>
      <c r="AG597"/>
    </row>
    <row r="598" spans="1:33">
      <c r="A598" s="6">
        <v>1414</v>
      </c>
      <c r="B598" s="6">
        <v>50800000</v>
      </c>
      <c r="C598" s="6" t="s">
        <v>4688</v>
      </c>
      <c r="D598" s="6" t="s">
        <v>58</v>
      </c>
      <c r="E598" s="6" t="s">
        <v>128</v>
      </c>
      <c r="F598" s="6" t="s">
        <v>18</v>
      </c>
      <c r="G598" s="6">
        <v>491</v>
      </c>
      <c r="H598" s="6">
        <v>70</v>
      </c>
      <c r="I598" s="6">
        <v>76</v>
      </c>
      <c r="J598" s="6">
        <v>54</v>
      </c>
      <c r="K598" s="6">
        <v>291</v>
      </c>
      <c r="L598" s="6">
        <v>256</v>
      </c>
      <c r="M598" s="6">
        <v>35</v>
      </c>
      <c r="N598" s="6">
        <v>43</v>
      </c>
      <c r="O598" s="6">
        <v>31</v>
      </c>
      <c r="P598" s="6">
        <v>147</v>
      </c>
      <c r="Q598" s="6">
        <v>235</v>
      </c>
      <c r="R598" s="6">
        <v>35</v>
      </c>
      <c r="S598" s="6">
        <v>33</v>
      </c>
      <c r="T598" s="6">
        <v>23</v>
      </c>
      <c r="U598" s="6">
        <v>144</v>
      </c>
      <c r="V598" s="6">
        <v>114</v>
      </c>
      <c r="W598" s="6" t="s">
        <v>3546</v>
      </c>
      <c r="X598" s="6" t="s">
        <v>4689</v>
      </c>
      <c r="Y598" s="6" t="s">
        <v>125</v>
      </c>
      <c r="Z598" s="6" t="s">
        <v>3052</v>
      </c>
      <c r="AA598" s="6">
        <v>41.672927999999999</v>
      </c>
      <c r="AB598" s="6">
        <v>1</v>
      </c>
      <c r="AC598" s="6">
        <v>491</v>
      </c>
      <c r="AG598"/>
    </row>
    <row r="599" spans="1:33">
      <c r="A599" s="6">
        <v>1415</v>
      </c>
      <c r="B599" s="6">
        <v>50400010</v>
      </c>
      <c r="C599" s="6" t="s">
        <v>4690</v>
      </c>
      <c r="D599" s="6" t="s">
        <v>58</v>
      </c>
      <c r="E599" s="6" t="s">
        <v>125</v>
      </c>
      <c r="F599" s="6" t="s">
        <v>18</v>
      </c>
      <c r="G599" s="6">
        <v>280</v>
      </c>
      <c r="H599" s="6">
        <v>24</v>
      </c>
      <c r="I599" s="6">
        <v>44</v>
      </c>
      <c r="J599" s="6">
        <v>36</v>
      </c>
      <c r="K599" s="6">
        <v>176</v>
      </c>
      <c r="L599" s="6">
        <v>138</v>
      </c>
      <c r="M599" s="6">
        <v>12</v>
      </c>
      <c r="N599" s="6">
        <v>23</v>
      </c>
      <c r="O599" s="6">
        <v>17</v>
      </c>
      <c r="P599" s="6">
        <v>86</v>
      </c>
      <c r="Q599" s="6">
        <v>142</v>
      </c>
      <c r="R599" s="6">
        <v>12</v>
      </c>
      <c r="S599" s="6">
        <v>21</v>
      </c>
      <c r="T599" s="6">
        <v>19</v>
      </c>
      <c r="U599" s="6">
        <v>90</v>
      </c>
      <c r="V599" s="6">
        <v>68</v>
      </c>
      <c r="W599" s="6" t="s">
        <v>3546</v>
      </c>
      <c r="X599" s="6" t="s">
        <v>4691</v>
      </c>
      <c r="Y599" s="6" t="s">
        <v>125</v>
      </c>
      <c r="Z599" s="6" t="s">
        <v>3052</v>
      </c>
      <c r="AA599" s="6">
        <v>19.073218000000001</v>
      </c>
      <c r="AB599" s="6">
        <v>1</v>
      </c>
      <c r="AC599" s="6">
        <v>280</v>
      </c>
      <c r="AG599"/>
    </row>
    <row r="600" spans="1:33">
      <c r="A600" s="6">
        <v>1416</v>
      </c>
      <c r="B600" s="6">
        <v>60517007</v>
      </c>
      <c r="C600" s="6" t="s">
        <v>4692</v>
      </c>
      <c r="D600" s="6" t="s">
        <v>59</v>
      </c>
      <c r="E600" s="6" t="s">
        <v>133</v>
      </c>
      <c r="F600" s="6" t="s">
        <v>1080</v>
      </c>
      <c r="G600" s="6">
        <v>510</v>
      </c>
      <c r="H600" s="6">
        <v>81</v>
      </c>
      <c r="I600" s="6">
        <v>101</v>
      </c>
      <c r="J600" s="6">
        <v>60</v>
      </c>
      <c r="K600" s="6">
        <v>268</v>
      </c>
      <c r="L600" s="6">
        <v>257</v>
      </c>
      <c r="M600" s="6">
        <v>43</v>
      </c>
      <c r="N600" s="6">
        <v>50</v>
      </c>
      <c r="O600" s="6">
        <v>29</v>
      </c>
      <c r="P600" s="6">
        <v>135</v>
      </c>
      <c r="Q600" s="6">
        <v>253</v>
      </c>
      <c r="R600" s="6">
        <v>38</v>
      </c>
      <c r="S600" s="6">
        <v>51</v>
      </c>
      <c r="T600" s="6">
        <v>31</v>
      </c>
      <c r="U600" s="6">
        <v>133</v>
      </c>
      <c r="V600" s="6">
        <v>91</v>
      </c>
      <c r="W600" s="6" t="s">
        <v>3559</v>
      </c>
      <c r="X600" s="6" t="s">
        <v>4693</v>
      </c>
      <c r="Y600" s="6" t="s">
        <v>1080</v>
      </c>
      <c r="Z600" s="6" t="s">
        <v>3052</v>
      </c>
      <c r="AA600" s="6">
        <v>257.31950499999999</v>
      </c>
      <c r="AB600" s="6">
        <v>3</v>
      </c>
      <c r="AC600" s="6">
        <v>510</v>
      </c>
      <c r="AG600"/>
    </row>
    <row r="601" spans="1:33">
      <c r="A601" s="6">
        <v>1417</v>
      </c>
      <c r="B601" s="6">
        <v>60511008</v>
      </c>
      <c r="C601" s="6" t="s">
        <v>4694</v>
      </c>
      <c r="D601" s="6" t="s">
        <v>59</v>
      </c>
      <c r="E601" s="6" t="s">
        <v>133</v>
      </c>
      <c r="F601" s="6" t="s">
        <v>1080</v>
      </c>
      <c r="G601" s="6">
        <v>409</v>
      </c>
      <c r="H601" s="6">
        <v>28</v>
      </c>
      <c r="I601" s="6">
        <v>72</v>
      </c>
      <c r="J601" s="6">
        <v>86</v>
      </c>
      <c r="K601" s="6">
        <v>223</v>
      </c>
      <c r="L601" s="6">
        <v>215</v>
      </c>
      <c r="M601" s="6">
        <v>13</v>
      </c>
      <c r="N601" s="6">
        <v>39</v>
      </c>
      <c r="O601" s="6">
        <v>45</v>
      </c>
      <c r="P601" s="6">
        <v>118</v>
      </c>
      <c r="Q601" s="6">
        <v>194</v>
      </c>
      <c r="R601" s="6">
        <v>15</v>
      </c>
      <c r="S601" s="6">
        <v>33</v>
      </c>
      <c r="T601" s="6">
        <v>41</v>
      </c>
      <c r="U601" s="6">
        <v>105</v>
      </c>
      <c r="V601" s="6">
        <v>76</v>
      </c>
      <c r="W601" s="6" t="s">
        <v>3598</v>
      </c>
      <c r="X601" s="6" t="s">
        <v>4695</v>
      </c>
      <c r="Y601" s="6" t="s">
        <v>1080</v>
      </c>
      <c r="Z601" s="6" t="s">
        <v>3052</v>
      </c>
      <c r="AA601" s="6">
        <v>1797.7841530000001</v>
      </c>
      <c r="AB601" s="6">
        <v>3</v>
      </c>
      <c r="AC601" s="6">
        <v>409</v>
      </c>
      <c r="AG601"/>
    </row>
    <row r="602" spans="1:33">
      <c r="A602" s="6">
        <v>1418</v>
      </c>
      <c r="B602" s="6">
        <v>60511015</v>
      </c>
      <c r="C602" s="6" t="s">
        <v>4696</v>
      </c>
      <c r="D602" s="6" t="s">
        <v>59</v>
      </c>
      <c r="E602" s="6" t="s">
        <v>133</v>
      </c>
      <c r="F602" s="6" t="s">
        <v>1080</v>
      </c>
      <c r="G602" s="6">
        <v>440</v>
      </c>
      <c r="H602" s="6">
        <v>44</v>
      </c>
      <c r="I602" s="6">
        <v>62</v>
      </c>
      <c r="J602" s="6">
        <v>127</v>
      </c>
      <c r="K602" s="6">
        <v>207</v>
      </c>
      <c r="L602" s="6">
        <v>204</v>
      </c>
      <c r="M602" s="6">
        <v>21</v>
      </c>
      <c r="N602" s="6">
        <v>29</v>
      </c>
      <c r="O602" s="6">
        <v>61</v>
      </c>
      <c r="P602" s="6">
        <v>93</v>
      </c>
      <c r="Q602" s="6">
        <v>236</v>
      </c>
      <c r="R602" s="6">
        <v>23</v>
      </c>
      <c r="S602" s="6">
        <v>33</v>
      </c>
      <c r="T602" s="6">
        <v>66</v>
      </c>
      <c r="U602" s="6">
        <v>114</v>
      </c>
      <c r="V602" s="6">
        <v>81</v>
      </c>
      <c r="W602" s="6" t="s">
        <v>3598</v>
      </c>
      <c r="X602" s="6" t="s">
        <v>4697</v>
      </c>
      <c r="Y602" s="6" t="s">
        <v>19</v>
      </c>
      <c r="Z602" s="6" t="s">
        <v>3052</v>
      </c>
      <c r="AA602" s="6">
        <v>1339.4114259999999</v>
      </c>
      <c r="AB602" s="6">
        <v>3</v>
      </c>
      <c r="AC602" s="6">
        <v>440</v>
      </c>
      <c r="AG602"/>
    </row>
    <row r="603" spans="1:33">
      <c r="A603" s="6">
        <v>1419</v>
      </c>
      <c r="B603" s="6">
        <v>60511024</v>
      </c>
      <c r="C603" s="6" t="s">
        <v>4698</v>
      </c>
      <c r="D603" s="6" t="s">
        <v>59</v>
      </c>
      <c r="E603" s="6" t="s">
        <v>133</v>
      </c>
      <c r="F603" s="6" t="s">
        <v>1080</v>
      </c>
      <c r="G603" s="6">
        <v>282</v>
      </c>
      <c r="H603" s="6">
        <v>19</v>
      </c>
      <c r="I603" s="6">
        <v>39</v>
      </c>
      <c r="J603" s="6">
        <v>36</v>
      </c>
      <c r="K603" s="6">
        <v>188</v>
      </c>
      <c r="L603" s="6">
        <v>151</v>
      </c>
      <c r="M603" s="6">
        <v>9</v>
      </c>
      <c r="N603" s="6">
        <v>20</v>
      </c>
      <c r="O603" s="6">
        <v>16</v>
      </c>
      <c r="P603" s="6">
        <v>106</v>
      </c>
      <c r="Q603" s="6">
        <v>131</v>
      </c>
      <c r="R603" s="6">
        <v>10</v>
      </c>
      <c r="S603" s="6">
        <v>19</v>
      </c>
      <c r="T603" s="6">
        <v>20</v>
      </c>
      <c r="U603" s="6">
        <v>82</v>
      </c>
      <c r="V603" s="6">
        <v>72</v>
      </c>
      <c r="W603" s="6" t="s">
        <v>3598</v>
      </c>
      <c r="X603" s="6" t="s">
        <v>4699</v>
      </c>
      <c r="Y603" s="6" t="s">
        <v>19</v>
      </c>
      <c r="Z603" s="6" t="s">
        <v>3052</v>
      </c>
      <c r="AA603" s="6">
        <v>886.93187599999999</v>
      </c>
      <c r="AB603" s="6">
        <v>3</v>
      </c>
      <c r="AC603" s="6">
        <v>282</v>
      </c>
      <c r="AG603"/>
    </row>
    <row r="604" spans="1:33">
      <c r="A604" s="6">
        <v>1420</v>
      </c>
      <c r="B604" s="6">
        <v>60500030</v>
      </c>
      <c r="C604" s="6" t="s">
        <v>4700</v>
      </c>
      <c r="D604" s="6" t="s">
        <v>59</v>
      </c>
      <c r="E604" s="6" t="s">
        <v>133</v>
      </c>
      <c r="F604" s="6" t="s">
        <v>18</v>
      </c>
      <c r="G604" s="6">
        <v>876</v>
      </c>
      <c r="H604" s="6">
        <v>104</v>
      </c>
      <c r="I604" s="6">
        <v>204</v>
      </c>
      <c r="J604" s="6">
        <v>112</v>
      </c>
      <c r="K604" s="6">
        <v>456</v>
      </c>
      <c r="L604" s="6">
        <v>435</v>
      </c>
      <c r="M604" s="6">
        <v>51</v>
      </c>
      <c r="N604" s="6">
        <v>103</v>
      </c>
      <c r="O604" s="6">
        <v>64</v>
      </c>
      <c r="P604" s="6">
        <v>217</v>
      </c>
      <c r="Q604" s="6">
        <v>441</v>
      </c>
      <c r="R604" s="6">
        <v>53</v>
      </c>
      <c r="S604" s="6">
        <v>101</v>
      </c>
      <c r="T604" s="6">
        <v>48</v>
      </c>
      <c r="U604" s="6">
        <v>239</v>
      </c>
      <c r="V604" s="6">
        <v>200</v>
      </c>
      <c r="W604" s="6" t="s">
        <v>3546</v>
      </c>
      <c r="X604" s="6" t="s">
        <v>4701</v>
      </c>
      <c r="Y604" s="6" t="s">
        <v>3455</v>
      </c>
      <c r="Z604" s="6" t="s">
        <v>3052</v>
      </c>
      <c r="AA604" s="6">
        <v>111.71747000000001</v>
      </c>
      <c r="AB604" s="6">
        <v>3</v>
      </c>
      <c r="AC604" s="6">
        <v>876</v>
      </c>
      <c r="AG604"/>
    </row>
    <row r="605" spans="1:33">
      <c r="A605" s="6">
        <v>1421</v>
      </c>
      <c r="B605" s="6">
        <v>60500060</v>
      </c>
      <c r="C605" s="6" t="s">
        <v>4702</v>
      </c>
      <c r="D605" s="6" t="s">
        <v>59</v>
      </c>
      <c r="E605" s="6" t="s">
        <v>133</v>
      </c>
      <c r="F605" s="6" t="s">
        <v>18</v>
      </c>
      <c r="G605" s="6">
        <v>321</v>
      </c>
      <c r="H605" s="6">
        <v>39</v>
      </c>
      <c r="I605" s="6">
        <v>63</v>
      </c>
      <c r="J605" s="6">
        <v>14</v>
      </c>
      <c r="K605" s="6">
        <v>205</v>
      </c>
      <c r="L605" s="6">
        <v>173</v>
      </c>
      <c r="M605" s="6">
        <v>22</v>
      </c>
      <c r="N605" s="6">
        <v>39</v>
      </c>
      <c r="O605" s="6">
        <v>5</v>
      </c>
      <c r="P605" s="6">
        <v>107</v>
      </c>
      <c r="Q605" s="6">
        <v>148</v>
      </c>
      <c r="R605" s="6">
        <v>17</v>
      </c>
      <c r="S605" s="6">
        <v>24</v>
      </c>
      <c r="T605" s="6">
        <v>9</v>
      </c>
      <c r="U605" s="6">
        <v>98</v>
      </c>
      <c r="V605" s="6">
        <v>71</v>
      </c>
      <c r="W605" s="6" t="s">
        <v>3546</v>
      </c>
      <c r="X605" s="6" t="s">
        <v>4703</v>
      </c>
      <c r="Y605" s="6" t="s">
        <v>3457</v>
      </c>
      <c r="Z605" s="6" t="s">
        <v>3052</v>
      </c>
      <c r="AA605" s="6">
        <v>36.144261</v>
      </c>
      <c r="AB605" s="6">
        <v>3</v>
      </c>
      <c r="AC605" s="6">
        <v>321</v>
      </c>
      <c r="AG605"/>
    </row>
    <row r="606" spans="1:33">
      <c r="A606" s="6">
        <v>1422</v>
      </c>
      <c r="B606" s="6">
        <v>10317339</v>
      </c>
      <c r="C606" s="6" t="s">
        <v>4704</v>
      </c>
      <c r="D606" s="6" t="s">
        <v>71</v>
      </c>
      <c r="E606" s="6" t="s">
        <v>202</v>
      </c>
      <c r="F606" s="6" t="s">
        <v>18</v>
      </c>
      <c r="G606" s="6">
        <v>746</v>
      </c>
      <c r="H606" s="6">
        <v>67</v>
      </c>
      <c r="I606" s="6">
        <v>117</v>
      </c>
      <c r="J606" s="6">
        <v>118</v>
      </c>
      <c r="K606" s="6">
        <v>444</v>
      </c>
      <c r="L606" s="6">
        <v>390</v>
      </c>
      <c r="M606" s="6">
        <v>40</v>
      </c>
      <c r="N606" s="6">
        <v>71</v>
      </c>
      <c r="O606" s="6">
        <v>53</v>
      </c>
      <c r="P606" s="6">
        <v>226</v>
      </c>
      <c r="Q606" s="6">
        <v>356</v>
      </c>
      <c r="R606" s="6">
        <v>27</v>
      </c>
      <c r="S606" s="6">
        <v>46</v>
      </c>
      <c r="T606" s="6">
        <v>65</v>
      </c>
      <c r="U606" s="6">
        <v>218</v>
      </c>
      <c r="V606" s="6">
        <v>161</v>
      </c>
      <c r="W606" s="6" t="s">
        <v>3559</v>
      </c>
      <c r="X606" s="6" t="s">
        <v>4705</v>
      </c>
      <c r="Y606" s="6" t="s">
        <v>202</v>
      </c>
      <c r="Z606" s="6" t="s">
        <v>3058</v>
      </c>
      <c r="AA606" s="6">
        <v>182.29216</v>
      </c>
      <c r="AB606" s="6">
        <v>11</v>
      </c>
      <c r="AC606" s="6">
        <v>746</v>
      </c>
      <c r="AG606"/>
    </row>
    <row r="607" spans="1:33">
      <c r="A607" s="6">
        <v>1423</v>
      </c>
      <c r="B607" s="6">
        <v>10317322</v>
      </c>
      <c r="C607" s="6" t="s">
        <v>4706</v>
      </c>
      <c r="D607" s="6" t="s">
        <v>71</v>
      </c>
      <c r="E607" s="6" t="s">
        <v>202</v>
      </c>
      <c r="F607" s="6" t="s">
        <v>18</v>
      </c>
      <c r="G607" s="6">
        <v>371</v>
      </c>
      <c r="H607" s="6">
        <v>27</v>
      </c>
      <c r="I607" s="6">
        <v>65</v>
      </c>
      <c r="J607" s="6">
        <v>57</v>
      </c>
      <c r="K607" s="6">
        <v>222</v>
      </c>
      <c r="L607" s="6">
        <v>185</v>
      </c>
      <c r="M607" s="6">
        <v>16</v>
      </c>
      <c r="N607" s="6">
        <v>29</v>
      </c>
      <c r="O607" s="6">
        <v>26</v>
      </c>
      <c r="P607" s="6">
        <v>114</v>
      </c>
      <c r="Q607" s="6">
        <v>186</v>
      </c>
      <c r="R607" s="6">
        <v>11</v>
      </c>
      <c r="S607" s="6">
        <v>36</v>
      </c>
      <c r="T607" s="6">
        <v>31</v>
      </c>
      <c r="U607" s="6">
        <v>108</v>
      </c>
      <c r="V607" s="6">
        <v>73</v>
      </c>
      <c r="W607" s="6" t="s">
        <v>3559</v>
      </c>
      <c r="X607" s="6" t="s">
        <v>4707</v>
      </c>
      <c r="Y607" s="6" t="s">
        <v>202</v>
      </c>
      <c r="Z607" s="6" t="s">
        <v>3058</v>
      </c>
      <c r="AA607" s="6">
        <v>255.42579799999999</v>
      </c>
      <c r="AB607" s="6">
        <v>11</v>
      </c>
      <c r="AC607" s="6">
        <v>371</v>
      </c>
      <c r="AG607"/>
    </row>
    <row r="608" spans="1:33">
      <c r="A608" s="6">
        <v>1424</v>
      </c>
      <c r="B608" s="6">
        <v>10317312</v>
      </c>
      <c r="C608" s="6" t="s">
        <v>4708</v>
      </c>
      <c r="D608" s="6" t="s">
        <v>71</v>
      </c>
      <c r="E608" s="6" t="s">
        <v>202</v>
      </c>
      <c r="F608" s="6" t="s">
        <v>18</v>
      </c>
      <c r="G608" s="6">
        <v>382</v>
      </c>
      <c r="H608" s="6">
        <v>36</v>
      </c>
      <c r="I608" s="6">
        <v>59</v>
      </c>
      <c r="J608" s="6">
        <v>51</v>
      </c>
      <c r="K608" s="6">
        <v>236</v>
      </c>
      <c r="L608" s="6">
        <v>189</v>
      </c>
      <c r="M608" s="6">
        <v>15</v>
      </c>
      <c r="N608" s="6">
        <v>29</v>
      </c>
      <c r="O608" s="6">
        <v>26</v>
      </c>
      <c r="P608" s="6">
        <v>119</v>
      </c>
      <c r="Q608" s="6">
        <v>193</v>
      </c>
      <c r="R608" s="6">
        <v>21</v>
      </c>
      <c r="S608" s="6">
        <v>30</v>
      </c>
      <c r="T608" s="6">
        <v>25</v>
      </c>
      <c r="U608" s="6">
        <v>117</v>
      </c>
      <c r="V608" s="6">
        <v>89</v>
      </c>
      <c r="W608" s="6" t="s">
        <v>3559</v>
      </c>
      <c r="X608" s="6" t="s">
        <v>4709</v>
      </c>
      <c r="Y608" s="6" t="s">
        <v>202</v>
      </c>
      <c r="Z608" s="6" t="s">
        <v>3058</v>
      </c>
      <c r="AA608" s="6">
        <v>235.44144499999999</v>
      </c>
      <c r="AB608" s="6">
        <v>11</v>
      </c>
      <c r="AC608" s="6">
        <v>382</v>
      </c>
      <c r="AG608"/>
    </row>
    <row r="609" spans="1:33">
      <c r="A609" s="6">
        <v>1426</v>
      </c>
      <c r="B609" s="6">
        <v>10317008</v>
      </c>
      <c r="C609" s="6" t="s">
        <v>3700</v>
      </c>
      <c r="D609" s="6" t="s">
        <v>71</v>
      </c>
      <c r="E609" s="6" t="s">
        <v>202</v>
      </c>
      <c r="F609" s="6" t="s">
        <v>18</v>
      </c>
      <c r="G609" s="6">
        <v>250</v>
      </c>
      <c r="H609" s="6">
        <v>23</v>
      </c>
      <c r="I609" s="6">
        <v>33</v>
      </c>
      <c r="J609" s="6">
        <v>28</v>
      </c>
      <c r="K609" s="6">
        <v>166</v>
      </c>
      <c r="L609" s="6">
        <v>119</v>
      </c>
      <c r="M609" s="6">
        <v>10</v>
      </c>
      <c r="N609" s="6">
        <v>17</v>
      </c>
      <c r="O609" s="6">
        <v>13</v>
      </c>
      <c r="P609" s="6">
        <v>79</v>
      </c>
      <c r="Q609" s="6">
        <v>131</v>
      </c>
      <c r="R609" s="6">
        <v>13</v>
      </c>
      <c r="S609" s="6">
        <v>16</v>
      </c>
      <c r="T609" s="6">
        <v>15</v>
      </c>
      <c r="U609" s="6">
        <v>87</v>
      </c>
      <c r="V609" s="6">
        <v>61</v>
      </c>
      <c r="W609" s="6" t="s">
        <v>3559</v>
      </c>
      <c r="X609" s="6" t="s">
        <v>4710</v>
      </c>
      <c r="Y609" s="6" t="s">
        <v>202</v>
      </c>
      <c r="Z609" s="6" t="s">
        <v>3058</v>
      </c>
      <c r="AA609" s="6">
        <v>3077.9015589999999</v>
      </c>
      <c r="AB609" s="6">
        <v>11</v>
      </c>
      <c r="AC609" s="6">
        <v>250</v>
      </c>
      <c r="AG609"/>
    </row>
    <row r="610" spans="1:33">
      <c r="A610" s="6">
        <v>1429</v>
      </c>
      <c r="B610" s="6">
        <v>30211020</v>
      </c>
      <c r="C610" s="6" t="s">
        <v>4711</v>
      </c>
      <c r="D610" s="6" t="s">
        <v>64</v>
      </c>
      <c r="E610" s="6" t="s">
        <v>160</v>
      </c>
      <c r="F610" s="6" t="s">
        <v>1720</v>
      </c>
      <c r="G610" s="6">
        <v>591</v>
      </c>
      <c r="H610" s="6">
        <v>53</v>
      </c>
      <c r="I610" s="6">
        <v>100</v>
      </c>
      <c r="J610" s="6">
        <v>76</v>
      </c>
      <c r="K610" s="6">
        <v>362</v>
      </c>
      <c r="L610" s="6">
        <v>285</v>
      </c>
      <c r="M610" s="6">
        <v>28</v>
      </c>
      <c r="N610" s="6">
        <v>43</v>
      </c>
      <c r="O610" s="6">
        <v>31</v>
      </c>
      <c r="P610" s="6">
        <v>183</v>
      </c>
      <c r="Q610" s="6">
        <v>306</v>
      </c>
      <c r="R610" s="6">
        <v>25</v>
      </c>
      <c r="S610" s="6">
        <v>57</v>
      </c>
      <c r="T610" s="6">
        <v>45</v>
      </c>
      <c r="U610" s="6">
        <v>179</v>
      </c>
      <c r="V610" s="6">
        <v>131</v>
      </c>
      <c r="W610" s="6" t="s">
        <v>3598</v>
      </c>
      <c r="X610" s="6" t="s">
        <v>4712</v>
      </c>
      <c r="Y610" s="6" t="s">
        <v>1720</v>
      </c>
      <c r="Z610" s="6" t="s">
        <v>3180</v>
      </c>
      <c r="AA610" s="6">
        <v>994.83120899999994</v>
      </c>
      <c r="AB610" s="6">
        <v>5</v>
      </c>
      <c r="AC610" s="6">
        <v>591</v>
      </c>
      <c r="AG610"/>
    </row>
    <row r="611" spans="1:33">
      <c r="A611" s="6">
        <v>1430</v>
      </c>
      <c r="B611" s="6">
        <v>30211051</v>
      </c>
      <c r="C611" s="6" t="s">
        <v>4713</v>
      </c>
      <c r="D611" s="6" t="s">
        <v>64</v>
      </c>
      <c r="E611" s="6" t="s">
        <v>160</v>
      </c>
      <c r="F611" s="6" t="s">
        <v>1720</v>
      </c>
      <c r="G611" s="6">
        <v>633</v>
      </c>
      <c r="H611" s="6">
        <v>67</v>
      </c>
      <c r="I611" s="6">
        <v>98</v>
      </c>
      <c r="J611" s="6">
        <v>77</v>
      </c>
      <c r="K611" s="6">
        <v>391</v>
      </c>
      <c r="L611" s="6">
        <v>335</v>
      </c>
      <c r="M611" s="6">
        <v>39</v>
      </c>
      <c r="N611" s="6">
        <v>51</v>
      </c>
      <c r="O611" s="6">
        <v>43</v>
      </c>
      <c r="P611" s="6">
        <v>202</v>
      </c>
      <c r="Q611" s="6">
        <v>298</v>
      </c>
      <c r="R611" s="6">
        <v>28</v>
      </c>
      <c r="S611" s="6">
        <v>47</v>
      </c>
      <c r="T611" s="6">
        <v>34</v>
      </c>
      <c r="U611" s="6">
        <v>189</v>
      </c>
      <c r="V611" s="6">
        <v>142</v>
      </c>
      <c r="W611" s="6" t="s">
        <v>3598</v>
      </c>
      <c r="X611" s="6" t="s">
        <v>4714</v>
      </c>
      <c r="Y611" s="6" t="s">
        <v>1720</v>
      </c>
      <c r="Z611" s="6" t="s">
        <v>3180</v>
      </c>
      <c r="AA611" s="6">
        <v>1928.2275360000001</v>
      </c>
      <c r="AB611" s="6">
        <v>5</v>
      </c>
      <c r="AC611" s="6">
        <v>633</v>
      </c>
      <c r="AG611"/>
    </row>
    <row r="612" spans="1:33">
      <c r="A612" s="6">
        <v>1431</v>
      </c>
      <c r="B612" s="6">
        <v>30211063</v>
      </c>
      <c r="C612" s="6" t="s">
        <v>4715</v>
      </c>
      <c r="D612" s="6" t="s">
        <v>64</v>
      </c>
      <c r="E612" s="6" t="s">
        <v>160</v>
      </c>
      <c r="F612" s="6" t="s">
        <v>1720</v>
      </c>
      <c r="G612" s="6">
        <v>467</v>
      </c>
      <c r="H612" s="6">
        <v>34</v>
      </c>
      <c r="I612" s="6">
        <v>58</v>
      </c>
      <c r="J612" s="6">
        <v>149</v>
      </c>
      <c r="K612" s="6">
        <v>226</v>
      </c>
      <c r="L612" s="6">
        <v>232</v>
      </c>
      <c r="M612" s="6">
        <v>13</v>
      </c>
      <c r="N612" s="6">
        <v>31</v>
      </c>
      <c r="O612" s="6">
        <v>66</v>
      </c>
      <c r="P612" s="6">
        <v>122</v>
      </c>
      <c r="Q612" s="6">
        <v>235</v>
      </c>
      <c r="R612" s="6">
        <v>21</v>
      </c>
      <c r="S612" s="6">
        <v>27</v>
      </c>
      <c r="T612" s="6">
        <v>83</v>
      </c>
      <c r="U612" s="6">
        <v>104</v>
      </c>
      <c r="V612" s="6">
        <v>85</v>
      </c>
      <c r="W612" s="6" t="s">
        <v>3598</v>
      </c>
      <c r="X612" s="6" t="s">
        <v>4716</v>
      </c>
      <c r="Y612" s="6" t="s">
        <v>1720</v>
      </c>
      <c r="Z612" s="6" t="s">
        <v>3180</v>
      </c>
      <c r="AA612" s="6">
        <v>766.73373900000001</v>
      </c>
      <c r="AB612" s="6">
        <v>5</v>
      </c>
      <c r="AC612" s="6">
        <v>467</v>
      </c>
      <c r="AG612"/>
    </row>
    <row r="613" spans="1:33">
      <c r="A613" s="6">
        <v>1432</v>
      </c>
      <c r="B613" s="6">
        <v>30217018</v>
      </c>
      <c r="C613" s="6" t="s">
        <v>4717</v>
      </c>
      <c r="D613" s="6" t="s">
        <v>64</v>
      </c>
      <c r="E613" s="6" t="s">
        <v>160</v>
      </c>
      <c r="F613" s="6" t="s">
        <v>1720</v>
      </c>
      <c r="G613" s="6">
        <v>648</v>
      </c>
      <c r="H613" s="6">
        <v>75</v>
      </c>
      <c r="I613" s="6">
        <v>106</v>
      </c>
      <c r="J613" s="6">
        <v>101</v>
      </c>
      <c r="K613" s="6">
        <v>366</v>
      </c>
      <c r="L613" s="6">
        <v>322</v>
      </c>
      <c r="M613" s="6">
        <v>35</v>
      </c>
      <c r="N613" s="6">
        <v>50</v>
      </c>
      <c r="O613" s="6">
        <v>48</v>
      </c>
      <c r="P613" s="6">
        <v>189</v>
      </c>
      <c r="Q613" s="6">
        <v>326</v>
      </c>
      <c r="R613" s="6">
        <v>40</v>
      </c>
      <c r="S613" s="6">
        <v>56</v>
      </c>
      <c r="T613" s="6">
        <v>53</v>
      </c>
      <c r="U613" s="6">
        <v>177</v>
      </c>
      <c r="V613" s="6">
        <v>117</v>
      </c>
      <c r="W613" s="6" t="s">
        <v>3559</v>
      </c>
      <c r="X613" s="6" t="s">
        <v>4718</v>
      </c>
      <c r="Y613" s="6" t="s">
        <v>1720</v>
      </c>
      <c r="Z613" s="6" t="s">
        <v>3180</v>
      </c>
      <c r="AA613" s="6">
        <v>320.59450900000002</v>
      </c>
      <c r="AB613" s="6">
        <v>5</v>
      </c>
      <c r="AC613" s="6">
        <v>648</v>
      </c>
      <c r="AG613"/>
    </row>
    <row r="614" spans="1:33">
      <c r="A614" s="6">
        <v>1467</v>
      </c>
      <c r="B614" s="6">
        <v>51400000</v>
      </c>
      <c r="C614" s="6" t="s">
        <v>4719</v>
      </c>
      <c r="D614" s="6" t="s">
        <v>58</v>
      </c>
      <c r="E614" s="6" t="s">
        <v>124</v>
      </c>
      <c r="F614" s="6" t="s">
        <v>18</v>
      </c>
      <c r="G614" s="6">
        <v>230</v>
      </c>
      <c r="H614" s="6">
        <v>25</v>
      </c>
      <c r="I614" s="6">
        <v>33</v>
      </c>
      <c r="J614" s="6">
        <v>16</v>
      </c>
      <c r="K614" s="6">
        <v>156</v>
      </c>
      <c r="L614" s="6">
        <v>148</v>
      </c>
      <c r="M614" s="6">
        <v>13</v>
      </c>
      <c r="N614" s="6">
        <v>17</v>
      </c>
      <c r="O614" s="6">
        <v>11</v>
      </c>
      <c r="P614" s="6">
        <v>107</v>
      </c>
      <c r="Q614" s="6">
        <v>82</v>
      </c>
      <c r="R614" s="6">
        <v>12</v>
      </c>
      <c r="S614" s="6">
        <v>16</v>
      </c>
      <c r="T614" s="6">
        <v>5</v>
      </c>
      <c r="U614" s="6">
        <v>49</v>
      </c>
      <c r="V614" s="6">
        <v>45</v>
      </c>
      <c r="W614" s="6" t="s">
        <v>3546</v>
      </c>
      <c r="X614" s="6" t="s">
        <v>4720</v>
      </c>
      <c r="Y614" s="6" t="s">
        <v>125</v>
      </c>
      <c r="Z614" s="6" t="s">
        <v>3052</v>
      </c>
      <c r="AA614" s="6">
        <v>3.875143</v>
      </c>
      <c r="AB614" s="6">
        <v>1</v>
      </c>
      <c r="AC614" s="6">
        <v>230</v>
      </c>
      <c r="AG614"/>
    </row>
    <row r="615" spans="1:33">
      <c r="A615" s="6">
        <v>1482</v>
      </c>
      <c r="B615" s="6">
        <v>60300060</v>
      </c>
      <c r="C615" s="6" t="s">
        <v>4721</v>
      </c>
      <c r="D615" s="6" t="s">
        <v>59</v>
      </c>
      <c r="E615" s="6" t="s">
        <v>33</v>
      </c>
      <c r="F615" s="6" t="s">
        <v>18</v>
      </c>
      <c r="G615" s="6">
        <v>423</v>
      </c>
      <c r="H615" s="6">
        <v>57</v>
      </c>
      <c r="I615" s="6">
        <v>84</v>
      </c>
      <c r="J615" s="6">
        <v>47</v>
      </c>
      <c r="K615" s="6">
        <v>235</v>
      </c>
      <c r="L615" s="6">
        <v>237</v>
      </c>
      <c r="M615" s="6">
        <v>32</v>
      </c>
      <c r="N615" s="6">
        <v>50</v>
      </c>
      <c r="O615" s="6">
        <v>30</v>
      </c>
      <c r="P615" s="6">
        <v>125</v>
      </c>
      <c r="Q615" s="6">
        <v>186</v>
      </c>
      <c r="R615" s="6">
        <v>25</v>
      </c>
      <c r="S615" s="6">
        <v>34</v>
      </c>
      <c r="T615" s="6">
        <v>17</v>
      </c>
      <c r="U615" s="6">
        <v>110</v>
      </c>
      <c r="V615" s="6">
        <v>98</v>
      </c>
      <c r="W615" s="6" t="s">
        <v>3546</v>
      </c>
      <c r="X615" s="6" t="s">
        <v>4722</v>
      </c>
      <c r="Y615" s="6" t="s">
        <v>33</v>
      </c>
      <c r="Z615" s="6" t="s">
        <v>3052</v>
      </c>
      <c r="AA615" s="6">
        <v>22.342614999999999</v>
      </c>
      <c r="AB615" s="6">
        <v>2</v>
      </c>
      <c r="AC615" s="6">
        <v>423</v>
      </c>
      <c r="AG615"/>
    </row>
    <row r="616" spans="1:33">
      <c r="A616" s="6">
        <v>1483</v>
      </c>
      <c r="B616" s="6">
        <v>60300000</v>
      </c>
      <c r="C616" s="6" t="s">
        <v>4723</v>
      </c>
      <c r="D616" s="6" t="s">
        <v>59</v>
      </c>
      <c r="E616" s="6" t="s">
        <v>33</v>
      </c>
      <c r="F616" s="6" t="s">
        <v>18</v>
      </c>
      <c r="G616" s="6">
        <v>440</v>
      </c>
      <c r="H616" s="6">
        <v>53</v>
      </c>
      <c r="I616" s="6">
        <v>96</v>
      </c>
      <c r="J616" s="6">
        <v>42</v>
      </c>
      <c r="K616" s="6">
        <v>249</v>
      </c>
      <c r="L616" s="6">
        <v>247</v>
      </c>
      <c r="M616" s="6">
        <v>24</v>
      </c>
      <c r="N616" s="6">
        <v>48</v>
      </c>
      <c r="O616" s="6">
        <v>30</v>
      </c>
      <c r="P616" s="6">
        <v>145</v>
      </c>
      <c r="Q616" s="6">
        <v>193</v>
      </c>
      <c r="R616" s="6">
        <v>29</v>
      </c>
      <c r="S616" s="6">
        <v>48</v>
      </c>
      <c r="T616" s="6">
        <v>12</v>
      </c>
      <c r="U616" s="6">
        <v>104</v>
      </c>
      <c r="V616" s="6">
        <v>104</v>
      </c>
      <c r="W616" s="6" t="s">
        <v>3546</v>
      </c>
      <c r="X616" s="6" t="s">
        <v>4724</v>
      </c>
      <c r="Y616" s="6" t="s">
        <v>33</v>
      </c>
      <c r="Z616" s="6" t="s">
        <v>3052</v>
      </c>
      <c r="AA616" s="6">
        <v>25.184636999999999</v>
      </c>
      <c r="AB616" s="6">
        <v>2</v>
      </c>
      <c r="AC616" s="6">
        <v>440</v>
      </c>
      <c r="AG616"/>
    </row>
    <row r="617" spans="1:33">
      <c r="A617" s="6">
        <v>1484</v>
      </c>
      <c r="B617" s="6">
        <v>60300010</v>
      </c>
      <c r="C617" s="6" t="s">
        <v>4725</v>
      </c>
      <c r="D617" s="6" t="s">
        <v>59</v>
      </c>
      <c r="E617" s="6" t="s">
        <v>33</v>
      </c>
      <c r="F617" s="6" t="s">
        <v>18</v>
      </c>
      <c r="G617" s="6">
        <v>324</v>
      </c>
      <c r="H617" s="6">
        <v>37</v>
      </c>
      <c r="I617" s="6">
        <v>64</v>
      </c>
      <c r="J617" s="6">
        <v>41</v>
      </c>
      <c r="K617" s="6">
        <v>182</v>
      </c>
      <c r="L617" s="6">
        <v>174</v>
      </c>
      <c r="M617" s="6">
        <v>21</v>
      </c>
      <c r="N617" s="6">
        <v>32</v>
      </c>
      <c r="O617" s="6">
        <v>19</v>
      </c>
      <c r="P617" s="6">
        <v>102</v>
      </c>
      <c r="Q617" s="6">
        <v>150</v>
      </c>
      <c r="R617" s="6">
        <v>16</v>
      </c>
      <c r="S617" s="6">
        <v>32</v>
      </c>
      <c r="T617" s="6">
        <v>22</v>
      </c>
      <c r="U617" s="6">
        <v>80</v>
      </c>
      <c r="V617" s="6">
        <v>84</v>
      </c>
      <c r="W617" s="6" t="s">
        <v>3546</v>
      </c>
      <c r="X617" s="6" t="s">
        <v>4726</v>
      </c>
      <c r="Y617" s="6" t="s">
        <v>33</v>
      </c>
      <c r="Z617" s="6" t="s">
        <v>3052</v>
      </c>
      <c r="AA617" s="6">
        <v>32.408509000000002</v>
      </c>
      <c r="AB617" s="6">
        <v>2</v>
      </c>
      <c r="AC617" s="6">
        <v>324</v>
      </c>
      <c r="AG617"/>
    </row>
    <row r="618" spans="1:33">
      <c r="A618" s="6">
        <v>1485</v>
      </c>
      <c r="B618" s="6">
        <v>60300020</v>
      </c>
      <c r="C618" s="6" t="s">
        <v>4727</v>
      </c>
      <c r="D618" s="6" t="s">
        <v>59</v>
      </c>
      <c r="E618" s="6" t="s">
        <v>33</v>
      </c>
      <c r="F618" s="6" t="s">
        <v>18</v>
      </c>
      <c r="G618" s="6">
        <v>650</v>
      </c>
      <c r="H618" s="6">
        <v>66</v>
      </c>
      <c r="I618" s="6">
        <v>123</v>
      </c>
      <c r="J618" s="6">
        <v>65</v>
      </c>
      <c r="K618" s="6">
        <v>396</v>
      </c>
      <c r="L618" s="6">
        <v>344</v>
      </c>
      <c r="M618" s="6">
        <v>38</v>
      </c>
      <c r="N618" s="6">
        <v>60</v>
      </c>
      <c r="O618" s="6">
        <v>30</v>
      </c>
      <c r="P618" s="6">
        <v>216</v>
      </c>
      <c r="Q618" s="6">
        <v>306</v>
      </c>
      <c r="R618" s="6">
        <v>28</v>
      </c>
      <c r="S618" s="6">
        <v>63</v>
      </c>
      <c r="T618" s="6">
        <v>35</v>
      </c>
      <c r="U618" s="6">
        <v>180</v>
      </c>
      <c r="V618" s="6">
        <v>149</v>
      </c>
      <c r="W618" s="6" t="s">
        <v>3546</v>
      </c>
      <c r="X618" s="6" t="s">
        <v>4728</v>
      </c>
      <c r="Y618" s="6" t="s">
        <v>33</v>
      </c>
      <c r="Z618" s="6" t="s">
        <v>3052</v>
      </c>
      <c r="AA618" s="6">
        <v>22.013622999999999</v>
      </c>
      <c r="AB618" s="6">
        <v>2</v>
      </c>
      <c r="AC618" s="6">
        <v>650</v>
      </c>
      <c r="AG618"/>
    </row>
    <row r="619" spans="1:33">
      <c r="A619" s="6">
        <v>1486</v>
      </c>
      <c r="B619" s="6">
        <v>60300030</v>
      </c>
      <c r="C619" s="6" t="s">
        <v>4729</v>
      </c>
      <c r="D619" s="6" t="s">
        <v>59</v>
      </c>
      <c r="E619" s="6" t="s">
        <v>33</v>
      </c>
      <c r="F619" s="6" t="s">
        <v>18</v>
      </c>
      <c r="G619" s="6">
        <v>744</v>
      </c>
      <c r="H619" s="6">
        <v>96</v>
      </c>
      <c r="I619" s="6">
        <v>159</v>
      </c>
      <c r="J619" s="6">
        <v>74</v>
      </c>
      <c r="K619" s="6">
        <v>415</v>
      </c>
      <c r="L619" s="6">
        <v>413</v>
      </c>
      <c r="M619" s="6">
        <v>53</v>
      </c>
      <c r="N619" s="6">
        <v>83</v>
      </c>
      <c r="O619" s="6">
        <v>44</v>
      </c>
      <c r="P619" s="6">
        <v>233</v>
      </c>
      <c r="Q619" s="6">
        <v>331</v>
      </c>
      <c r="R619" s="6">
        <v>43</v>
      </c>
      <c r="S619" s="6">
        <v>76</v>
      </c>
      <c r="T619" s="6">
        <v>30</v>
      </c>
      <c r="U619" s="6">
        <v>182</v>
      </c>
      <c r="V619" s="6">
        <v>151</v>
      </c>
      <c r="W619" s="6" t="s">
        <v>3546</v>
      </c>
      <c r="X619" s="6" t="s">
        <v>4730</v>
      </c>
      <c r="Y619" s="6" t="s">
        <v>33</v>
      </c>
      <c r="Z619" s="6" t="s">
        <v>3052</v>
      </c>
      <c r="AA619" s="6">
        <v>34.333682000000003</v>
      </c>
      <c r="AB619" s="6">
        <v>2</v>
      </c>
      <c r="AC619" s="6">
        <v>744</v>
      </c>
      <c r="AG619"/>
    </row>
    <row r="620" spans="1:33">
      <c r="A620" s="6">
        <v>1487</v>
      </c>
      <c r="B620" s="6">
        <v>60300040</v>
      </c>
      <c r="C620" s="6" t="s">
        <v>4731</v>
      </c>
      <c r="D620" s="6" t="s">
        <v>59</v>
      </c>
      <c r="E620" s="6" t="s">
        <v>33</v>
      </c>
      <c r="F620" s="6" t="s">
        <v>18</v>
      </c>
      <c r="G620" s="6">
        <v>254</v>
      </c>
      <c r="H620" s="6">
        <v>19</v>
      </c>
      <c r="I620" s="6">
        <v>43</v>
      </c>
      <c r="J620" s="6">
        <v>30</v>
      </c>
      <c r="K620" s="6">
        <v>162</v>
      </c>
      <c r="L620" s="6">
        <v>137</v>
      </c>
      <c r="M620" s="6">
        <v>12</v>
      </c>
      <c r="N620" s="6">
        <v>22</v>
      </c>
      <c r="O620" s="6">
        <v>13</v>
      </c>
      <c r="P620" s="6">
        <v>90</v>
      </c>
      <c r="Q620" s="6">
        <v>117</v>
      </c>
      <c r="R620" s="6">
        <v>7</v>
      </c>
      <c r="S620" s="6">
        <v>21</v>
      </c>
      <c r="T620" s="6">
        <v>17</v>
      </c>
      <c r="U620" s="6">
        <v>72</v>
      </c>
      <c r="V620" s="6">
        <v>57</v>
      </c>
      <c r="W620" s="6" t="s">
        <v>3546</v>
      </c>
      <c r="X620" s="6" t="s">
        <v>4732</v>
      </c>
      <c r="Y620" s="6" t="s">
        <v>33</v>
      </c>
      <c r="Z620" s="6" t="s">
        <v>3052</v>
      </c>
      <c r="AA620" s="6">
        <v>15.141959</v>
      </c>
      <c r="AB620" s="6">
        <v>2</v>
      </c>
      <c r="AC620" s="6">
        <v>254</v>
      </c>
      <c r="AG620"/>
    </row>
    <row r="621" spans="1:33">
      <c r="A621" s="6">
        <v>1488</v>
      </c>
      <c r="B621" s="6">
        <v>60300050</v>
      </c>
      <c r="C621" s="6" t="s">
        <v>4733</v>
      </c>
      <c r="D621" s="6" t="s">
        <v>59</v>
      </c>
      <c r="E621" s="6" t="s">
        <v>33</v>
      </c>
      <c r="F621" s="6" t="s">
        <v>18</v>
      </c>
      <c r="G621" s="6">
        <v>614</v>
      </c>
      <c r="H621" s="6">
        <v>78</v>
      </c>
      <c r="I621" s="6">
        <v>141</v>
      </c>
      <c r="J621" s="6">
        <v>78</v>
      </c>
      <c r="K621" s="6">
        <v>317</v>
      </c>
      <c r="L621" s="6">
        <v>317</v>
      </c>
      <c r="M621" s="6">
        <v>43</v>
      </c>
      <c r="N621" s="6">
        <v>71</v>
      </c>
      <c r="O621" s="6">
        <v>38</v>
      </c>
      <c r="P621" s="6">
        <v>165</v>
      </c>
      <c r="Q621" s="6">
        <v>297</v>
      </c>
      <c r="R621" s="6">
        <v>35</v>
      </c>
      <c r="S621" s="6">
        <v>70</v>
      </c>
      <c r="T621" s="6">
        <v>40</v>
      </c>
      <c r="U621" s="6">
        <v>152</v>
      </c>
      <c r="V621" s="6">
        <v>104</v>
      </c>
      <c r="W621" s="6" t="s">
        <v>3546</v>
      </c>
      <c r="X621" s="6" t="s">
        <v>4734</v>
      </c>
      <c r="Y621" s="6" t="s">
        <v>33</v>
      </c>
      <c r="Z621" s="6" t="s">
        <v>3052</v>
      </c>
      <c r="AA621" s="6">
        <v>28.166291000000001</v>
      </c>
      <c r="AB621" s="6">
        <v>2</v>
      </c>
      <c r="AC621" s="6">
        <v>614</v>
      </c>
      <c r="AG621"/>
    </row>
    <row r="622" spans="1:33">
      <c r="A622" s="6">
        <v>1489</v>
      </c>
      <c r="B622" s="6">
        <v>60100000</v>
      </c>
      <c r="C622" s="6" t="s">
        <v>4735</v>
      </c>
      <c r="D622" s="6" t="s">
        <v>59</v>
      </c>
      <c r="E622" s="6" t="s">
        <v>129</v>
      </c>
      <c r="F622" s="6" t="s">
        <v>18</v>
      </c>
      <c r="G622" s="6">
        <v>483</v>
      </c>
      <c r="H622" s="6">
        <v>68</v>
      </c>
      <c r="I622" s="6">
        <v>116</v>
      </c>
      <c r="J622" s="6">
        <v>34</v>
      </c>
      <c r="K622" s="6">
        <v>265</v>
      </c>
      <c r="L622" s="6">
        <v>264</v>
      </c>
      <c r="M622" s="6">
        <v>37</v>
      </c>
      <c r="N622" s="6">
        <v>71</v>
      </c>
      <c r="O622" s="6">
        <v>23</v>
      </c>
      <c r="P622" s="6">
        <v>133</v>
      </c>
      <c r="Q622" s="6">
        <v>219</v>
      </c>
      <c r="R622" s="6">
        <v>31</v>
      </c>
      <c r="S622" s="6">
        <v>45</v>
      </c>
      <c r="T622" s="6">
        <v>11</v>
      </c>
      <c r="U622" s="6">
        <v>132</v>
      </c>
      <c r="V622" s="6">
        <v>101</v>
      </c>
      <c r="W622" s="6" t="s">
        <v>3546</v>
      </c>
      <c r="X622" s="6" t="s">
        <v>4736</v>
      </c>
      <c r="Y622" s="6" t="s">
        <v>129</v>
      </c>
      <c r="Z622" s="6" t="s">
        <v>3052</v>
      </c>
      <c r="AA622" s="6">
        <v>37.023023000000002</v>
      </c>
      <c r="AB622" s="6">
        <v>3</v>
      </c>
      <c r="AC622" s="6">
        <v>483</v>
      </c>
      <c r="AG622"/>
    </row>
    <row r="623" spans="1:33">
      <c r="A623" s="6">
        <v>1491</v>
      </c>
      <c r="B623" s="6">
        <v>60400000</v>
      </c>
      <c r="C623" s="6" t="s">
        <v>4737</v>
      </c>
      <c r="D623" s="6" t="s">
        <v>59</v>
      </c>
      <c r="E623" s="6" t="s">
        <v>132</v>
      </c>
      <c r="F623" s="6" t="s">
        <v>18</v>
      </c>
      <c r="G623" s="6">
        <v>304</v>
      </c>
      <c r="H623" s="6">
        <v>45</v>
      </c>
      <c r="I623" s="6">
        <v>62</v>
      </c>
      <c r="J623" s="6">
        <v>29</v>
      </c>
      <c r="K623" s="6">
        <v>168</v>
      </c>
      <c r="L623" s="6">
        <v>165</v>
      </c>
      <c r="M623" s="6">
        <v>27</v>
      </c>
      <c r="N623" s="6">
        <v>30</v>
      </c>
      <c r="O623" s="6">
        <v>20</v>
      </c>
      <c r="P623" s="6">
        <v>88</v>
      </c>
      <c r="Q623" s="6">
        <v>139</v>
      </c>
      <c r="R623" s="6">
        <v>18</v>
      </c>
      <c r="S623" s="6">
        <v>32</v>
      </c>
      <c r="T623" s="6">
        <v>9</v>
      </c>
      <c r="U623" s="6">
        <v>80</v>
      </c>
      <c r="V623" s="6">
        <v>62</v>
      </c>
      <c r="W623" s="6" t="s">
        <v>3546</v>
      </c>
      <c r="X623" s="6" t="s">
        <v>4738</v>
      </c>
      <c r="Y623" s="6" t="s">
        <v>132</v>
      </c>
      <c r="Z623" s="6" t="s">
        <v>3052</v>
      </c>
      <c r="AA623" s="6">
        <v>18.352975000000001</v>
      </c>
      <c r="AB623" s="6">
        <v>3</v>
      </c>
      <c r="AC623" s="6">
        <v>304</v>
      </c>
      <c r="AG623"/>
    </row>
    <row r="624" spans="1:33">
      <c r="A624" s="6">
        <v>1492</v>
      </c>
      <c r="B624" s="6">
        <v>60600000</v>
      </c>
      <c r="C624" s="6" t="s">
        <v>4739</v>
      </c>
      <c r="D624" s="6" t="s">
        <v>59</v>
      </c>
      <c r="E624" s="6" t="s">
        <v>131</v>
      </c>
      <c r="F624" s="6" t="s">
        <v>18</v>
      </c>
      <c r="G624" s="6">
        <v>319</v>
      </c>
      <c r="H624" s="6">
        <v>35</v>
      </c>
      <c r="I624" s="6">
        <v>58</v>
      </c>
      <c r="J624" s="6">
        <v>21</v>
      </c>
      <c r="K624" s="6">
        <v>205</v>
      </c>
      <c r="L624" s="6">
        <v>205</v>
      </c>
      <c r="M624" s="6">
        <v>18</v>
      </c>
      <c r="N624" s="6">
        <v>26</v>
      </c>
      <c r="O624" s="6">
        <v>13</v>
      </c>
      <c r="P624" s="6">
        <v>148</v>
      </c>
      <c r="Q624" s="6">
        <v>114</v>
      </c>
      <c r="R624" s="6">
        <v>17</v>
      </c>
      <c r="S624" s="6">
        <v>32</v>
      </c>
      <c r="T624" s="6">
        <v>8</v>
      </c>
      <c r="U624" s="6">
        <v>57</v>
      </c>
      <c r="V624" s="6">
        <v>67</v>
      </c>
      <c r="W624" s="6" t="s">
        <v>3546</v>
      </c>
      <c r="X624" s="6" t="s">
        <v>4740</v>
      </c>
      <c r="Y624" s="6" t="s">
        <v>1209</v>
      </c>
      <c r="Z624" s="6" t="s">
        <v>3052</v>
      </c>
      <c r="AA624" s="6">
        <v>12.356147999999999</v>
      </c>
      <c r="AB624" s="6">
        <v>3</v>
      </c>
      <c r="AC624" s="6">
        <v>319</v>
      </c>
      <c r="AG624"/>
    </row>
    <row r="625" spans="1:33">
      <c r="A625" s="6">
        <v>1497</v>
      </c>
      <c r="B625" s="6">
        <v>60400010</v>
      </c>
      <c r="C625" s="6" t="s">
        <v>4741</v>
      </c>
      <c r="D625" s="6" t="s">
        <v>59</v>
      </c>
      <c r="E625" s="6" t="s">
        <v>132</v>
      </c>
      <c r="F625" s="6" t="s">
        <v>18</v>
      </c>
      <c r="G625" s="6">
        <v>298</v>
      </c>
      <c r="H625" s="6">
        <v>40</v>
      </c>
      <c r="I625" s="6">
        <v>66</v>
      </c>
      <c r="J625" s="6">
        <v>23</v>
      </c>
      <c r="K625" s="6">
        <v>169</v>
      </c>
      <c r="L625" s="6">
        <v>163</v>
      </c>
      <c r="M625" s="6">
        <v>22</v>
      </c>
      <c r="N625" s="6">
        <v>34</v>
      </c>
      <c r="O625" s="6">
        <v>14</v>
      </c>
      <c r="P625" s="6">
        <v>93</v>
      </c>
      <c r="Q625" s="6">
        <v>135</v>
      </c>
      <c r="R625" s="6">
        <v>18</v>
      </c>
      <c r="S625" s="6">
        <v>32</v>
      </c>
      <c r="T625" s="6">
        <v>9</v>
      </c>
      <c r="U625" s="6">
        <v>76</v>
      </c>
      <c r="V625" s="6">
        <v>69</v>
      </c>
      <c r="W625" s="6" t="s">
        <v>3546</v>
      </c>
      <c r="X625" s="6" t="s">
        <v>4742</v>
      </c>
      <c r="Y625" s="6" t="s">
        <v>132</v>
      </c>
      <c r="Z625" s="6" t="s">
        <v>3052</v>
      </c>
      <c r="AA625" s="6">
        <v>17.416584</v>
      </c>
      <c r="AB625" s="6">
        <v>3</v>
      </c>
      <c r="AC625" s="6">
        <v>298</v>
      </c>
      <c r="AG625"/>
    </row>
    <row r="626" spans="1:33">
      <c r="A626" s="6">
        <v>1498</v>
      </c>
      <c r="B626" s="6">
        <v>60500000</v>
      </c>
      <c r="C626" s="6" t="s">
        <v>4743</v>
      </c>
      <c r="D626" s="6" t="s">
        <v>59</v>
      </c>
      <c r="E626" s="6" t="s">
        <v>133</v>
      </c>
      <c r="F626" s="6" t="s">
        <v>18</v>
      </c>
      <c r="G626" s="6">
        <v>517</v>
      </c>
      <c r="H626" s="6">
        <v>51</v>
      </c>
      <c r="I626" s="6">
        <v>98</v>
      </c>
      <c r="J626" s="6">
        <v>67</v>
      </c>
      <c r="K626" s="6">
        <v>301</v>
      </c>
      <c r="L626" s="6">
        <v>269</v>
      </c>
      <c r="M626" s="6">
        <v>24</v>
      </c>
      <c r="N626" s="6">
        <v>45</v>
      </c>
      <c r="O626" s="6">
        <v>32</v>
      </c>
      <c r="P626" s="6">
        <v>168</v>
      </c>
      <c r="Q626" s="6">
        <v>248</v>
      </c>
      <c r="R626" s="6">
        <v>27</v>
      </c>
      <c r="S626" s="6">
        <v>53</v>
      </c>
      <c r="T626" s="6">
        <v>35</v>
      </c>
      <c r="U626" s="6">
        <v>133</v>
      </c>
      <c r="V626" s="6">
        <v>115</v>
      </c>
      <c r="W626" s="6" t="s">
        <v>3546</v>
      </c>
      <c r="X626" s="6" t="s">
        <v>4744</v>
      </c>
      <c r="Y626" s="6" t="s">
        <v>1080</v>
      </c>
      <c r="Z626" s="6" t="s">
        <v>3052</v>
      </c>
      <c r="AA626" s="6">
        <v>63.191249999999997</v>
      </c>
      <c r="AB626" s="6">
        <v>3</v>
      </c>
      <c r="AC626" s="6">
        <v>517</v>
      </c>
      <c r="AG626"/>
    </row>
    <row r="627" spans="1:33">
      <c r="A627" s="6">
        <v>1499</v>
      </c>
      <c r="B627" s="6">
        <v>60500010</v>
      </c>
      <c r="C627" s="6" t="s">
        <v>4745</v>
      </c>
      <c r="D627" s="6" t="s">
        <v>59</v>
      </c>
      <c r="E627" s="6" t="s">
        <v>133</v>
      </c>
      <c r="F627" s="6" t="s">
        <v>18</v>
      </c>
      <c r="G627" s="6">
        <v>249</v>
      </c>
      <c r="H627" s="6">
        <v>30</v>
      </c>
      <c r="I627" s="6">
        <v>45</v>
      </c>
      <c r="J627" s="6">
        <v>38</v>
      </c>
      <c r="K627" s="6">
        <v>136</v>
      </c>
      <c r="L627" s="6">
        <v>130</v>
      </c>
      <c r="M627" s="6">
        <v>17</v>
      </c>
      <c r="N627" s="6">
        <v>16</v>
      </c>
      <c r="O627" s="6">
        <v>24</v>
      </c>
      <c r="P627" s="6">
        <v>73</v>
      </c>
      <c r="Q627" s="6">
        <v>119</v>
      </c>
      <c r="R627" s="6">
        <v>13</v>
      </c>
      <c r="S627" s="6">
        <v>29</v>
      </c>
      <c r="T627" s="6">
        <v>14</v>
      </c>
      <c r="U627" s="6">
        <v>63</v>
      </c>
      <c r="V627" s="6">
        <v>49</v>
      </c>
      <c r="W627" s="6" t="s">
        <v>3546</v>
      </c>
      <c r="X627" s="6" t="s">
        <v>4746</v>
      </c>
      <c r="Y627" s="6" t="s">
        <v>1080</v>
      </c>
      <c r="Z627" s="6" t="s">
        <v>3052</v>
      </c>
      <c r="AA627" s="6">
        <v>14.966594000000001</v>
      </c>
      <c r="AB627" s="6">
        <v>3</v>
      </c>
      <c r="AC627" s="6">
        <v>249</v>
      </c>
      <c r="AG627"/>
    </row>
    <row r="628" spans="1:33">
      <c r="A628" s="6">
        <v>1500</v>
      </c>
      <c r="B628" s="6">
        <v>60517018</v>
      </c>
      <c r="C628" s="6" t="s">
        <v>4747</v>
      </c>
      <c r="D628" s="6" t="s">
        <v>59</v>
      </c>
      <c r="E628" s="6" t="s">
        <v>133</v>
      </c>
      <c r="F628" s="6" t="s">
        <v>1080</v>
      </c>
      <c r="G628" s="6">
        <v>627</v>
      </c>
      <c r="H628" s="6">
        <v>68</v>
      </c>
      <c r="I628" s="6">
        <v>98</v>
      </c>
      <c r="J628" s="6">
        <v>81</v>
      </c>
      <c r="K628" s="6">
        <v>380</v>
      </c>
      <c r="L628" s="6">
        <v>312</v>
      </c>
      <c r="M628" s="6">
        <v>36</v>
      </c>
      <c r="N628" s="6">
        <v>49</v>
      </c>
      <c r="O628" s="6">
        <v>38</v>
      </c>
      <c r="P628" s="6">
        <v>189</v>
      </c>
      <c r="Q628" s="6">
        <v>315</v>
      </c>
      <c r="R628" s="6">
        <v>32</v>
      </c>
      <c r="S628" s="6">
        <v>49</v>
      </c>
      <c r="T628" s="6">
        <v>43</v>
      </c>
      <c r="U628" s="6">
        <v>191</v>
      </c>
      <c r="V628" s="6">
        <v>130</v>
      </c>
      <c r="W628" s="6" t="s">
        <v>3559</v>
      </c>
      <c r="X628" s="6" t="s">
        <v>4748</v>
      </c>
      <c r="Y628" s="6" t="s">
        <v>1080</v>
      </c>
      <c r="Z628" s="6" t="s">
        <v>3052</v>
      </c>
      <c r="AA628" s="6">
        <v>523.46566199999995</v>
      </c>
      <c r="AB628" s="6">
        <v>3</v>
      </c>
      <c r="AC628" s="6">
        <v>627</v>
      </c>
      <c r="AG628"/>
    </row>
    <row r="629" spans="1:33">
      <c r="A629" s="6">
        <v>1501</v>
      </c>
      <c r="B629" s="6">
        <v>60500020</v>
      </c>
      <c r="C629" s="6" t="s">
        <v>4749</v>
      </c>
      <c r="D629" s="6" t="s">
        <v>59</v>
      </c>
      <c r="E629" s="6" t="s">
        <v>133</v>
      </c>
      <c r="F629" s="6" t="s">
        <v>18</v>
      </c>
      <c r="G629" s="6">
        <v>618</v>
      </c>
      <c r="H629" s="6">
        <v>75</v>
      </c>
      <c r="I629" s="6">
        <v>148</v>
      </c>
      <c r="J629" s="6">
        <v>86</v>
      </c>
      <c r="K629" s="6">
        <v>309</v>
      </c>
      <c r="L629" s="6">
        <v>340</v>
      </c>
      <c r="M629" s="6">
        <v>41</v>
      </c>
      <c r="N629" s="6">
        <v>85</v>
      </c>
      <c r="O629" s="6">
        <v>50</v>
      </c>
      <c r="P629" s="6">
        <v>164</v>
      </c>
      <c r="Q629" s="6">
        <v>278</v>
      </c>
      <c r="R629" s="6">
        <v>34</v>
      </c>
      <c r="S629" s="6">
        <v>63</v>
      </c>
      <c r="T629" s="6">
        <v>36</v>
      </c>
      <c r="U629" s="6">
        <v>145</v>
      </c>
      <c r="V629" s="6">
        <v>108</v>
      </c>
      <c r="W629" s="6" t="s">
        <v>3546</v>
      </c>
      <c r="X629" s="6" t="s">
        <v>4750</v>
      </c>
      <c r="Y629" s="6" t="s">
        <v>19</v>
      </c>
      <c r="Z629" s="6" t="s">
        <v>3052</v>
      </c>
      <c r="AA629" s="6">
        <v>73.506703999999999</v>
      </c>
      <c r="AB629" s="6">
        <v>3</v>
      </c>
      <c r="AC629" s="6">
        <v>618</v>
      </c>
      <c r="AG629"/>
    </row>
    <row r="630" spans="1:33">
      <c r="A630" s="6">
        <v>1502</v>
      </c>
      <c r="B630" s="6">
        <v>60500040</v>
      </c>
      <c r="C630" s="6" t="s">
        <v>4751</v>
      </c>
      <c r="D630" s="6" t="s">
        <v>59</v>
      </c>
      <c r="E630" s="6" t="s">
        <v>133</v>
      </c>
      <c r="F630" s="6" t="s">
        <v>18</v>
      </c>
      <c r="G630" s="6">
        <v>512</v>
      </c>
      <c r="H630" s="6">
        <v>59</v>
      </c>
      <c r="I630" s="6">
        <v>103</v>
      </c>
      <c r="J630" s="6">
        <v>68</v>
      </c>
      <c r="K630" s="6">
        <v>282</v>
      </c>
      <c r="L630" s="6">
        <v>257</v>
      </c>
      <c r="M630" s="6">
        <v>20</v>
      </c>
      <c r="N630" s="6">
        <v>54</v>
      </c>
      <c r="O630" s="6">
        <v>38</v>
      </c>
      <c r="P630" s="6">
        <v>145</v>
      </c>
      <c r="Q630" s="6">
        <v>255</v>
      </c>
      <c r="R630" s="6">
        <v>39</v>
      </c>
      <c r="S630" s="6">
        <v>49</v>
      </c>
      <c r="T630" s="6">
        <v>30</v>
      </c>
      <c r="U630" s="6">
        <v>137</v>
      </c>
      <c r="V630" s="6">
        <v>111</v>
      </c>
      <c r="W630" s="6" t="s">
        <v>3546</v>
      </c>
      <c r="X630" s="6" t="s">
        <v>4752</v>
      </c>
      <c r="Y630" s="6" t="s">
        <v>1056</v>
      </c>
      <c r="Z630" s="6" t="s">
        <v>3052</v>
      </c>
      <c r="AA630" s="6">
        <v>24.669186</v>
      </c>
      <c r="AB630" s="6">
        <v>3</v>
      </c>
      <c r="AC630" s="6">
        <v>512</v>
      </c>
      <c r="AG630"/>
    </row>
    <row r="631" spans="1:33">
      <c r="A631" s="6">
        <v>1503</v>
      </c>
      <c r="B631" s="6">
        <v>60500050</v>
      </c>
      <c r="C631" s="6" t="s">
        <v>4753</v>
      </c>
      <c r="D631" s="6" t="s">
        <v>59</v>
      </c>
      <c r="E631" s="6" t="s">
        <v>133</v>
      </c>
      <c r="F631" s="6" t="s">
        <v>18</v>
      </c>
      <c r="G631" s="6">
        <v>492</v>
      </c>
      <c r="H631" s="6">
        <v>39</v>
      </c>
      <c r="I631" s="6">
        <v>84</v>
      </c>
      <c r="J631" s="6">
        <v>72</v>
      </c>
      <c r="K631" s="6">
        <v>297</v>
      </c>
      <c r="L631" s="6">
        <v>274</v>
      </c>
      <c r="M631" s="6">
        <v>21</v>
      </c>
      <c r="N631" s="6">
        <v>49</v>
      </c>
      <c r="O631" s="6">
        <v>45</v>
      </c>
      <c r="P631" s="6">
        <v>159</v>
      </c>
      <c r="Q631" s="6">
        <v>218</v>
      </c>
      <c r="R631" s="6">
        <v>18</v>
      </c>
      <c r="S631" s="6">
        <v>35</v>
      </c>
      <c r="T631" s="6">
        <v>27</v>
      </c>
      <c r="U631" s="6">
        <v>138</v>
      </c>
      <c r="V631" s="6">
        <v>107</v>
      </c>
      <c r="W631" s="6" t="s">
        <v>3546</v>
      </c>
      <c r="X631" s="6" t="s">
        <v>4754</v>
      </c>
      <c r="Y631" s="6" t="s">
        <v>1056</v>
      </c>
      <c r="Z631" s="6" t="s">
        <v>3052</v>
      </c>
      <c r="AA631" s="6">
        <v>90.289655999999994</v>
      </c>
      <c r="AB631" s="6">
        <v>3</v>
      </c>
      <c r="AC631" s="6">
        <v>492</v>
      </c>
      <c r="AG631"/>
    </row>
    <row r="632" spans="1:33">
      <c r="A632" s="6">
        <v>1504</v>
      </c>
      <c r="B632" s="6">
        <v>60500070</v>
      </c>
      <c r="C632" s="6" t="s">
        <v>4755</v>
      </c>
      <c r="D632" s="6" t="s">
        <v>59</v>
      </c>
      <c r="E632" s="6" t="s">
        <v>133</v>
      </c>
      <c r="F632" s="6" t="s">
        <v>18</v>
      </c>
      <c r="G632" s="6">
        <v>424</v>
      </c>
      <c r="H632" s="6">
        <v>63</v>
      </c>
      <c r="I632" s="6">
        <v>89</v>
      </c>
      <c r="J632" s="6">
        <v>43</v>
      </c>
      <c r="K632" s="6">
        <v>229</v>
      </c>
      <c r="L632" s="6">
        <v>227</v>
      </c>
      <c r="M632" s="6">
        <v>37</v>
      </c>
      <c r="N632" s="6">
        <v>48</v>
      </c>
      <c r="O632" s="6">
        <v>21</v>
      </c>
      <c r="P632" s="6">
        <v>121</v>
      </c>
      <c r="Q632" s="6">
        <v>197</v>
      </c>
      <c r="R632" s="6">
        <v>26</v>
      </c>
      <c r="S632" s="6">
        <v>41</v>
      </c>
      <c r="T632" s="6">
        <v>22</v>
      </c>
      <c r="U632" s="6">
        <v>108</v>
      </c>
      <c r="V632" s="6">
        <v>92</v>
      </c>
      <c r="W632" s="6" t="s">
        <v>3546</v>
      </c>
      <c r="X632" s="6" t="s">
        <v>4756</v>
      </c>
      <c r="Y632" s="6" t="s">
        <v>3454</v>
      </c>
      <c r="Z632" s="6" t="s">
        <v>3052</v>
      </c>
      <c r="AA632" s="6">
        <v>16.453071999999999</v>
      </c>
      <c r="AB632" s="6">
        <v>3</v>
      </c>
      <c r="AC632" s="6">
        <v>424</v>
      </c>
      <c r="AG632"/>
    </row>
    <row r="633" spans="1:33">
      <c r="A633" s="6">
        <v>1505</v>
      </c>
      <c r="B633" s="6">
        <v>60500080</v>
      </c>
      <c r="C633" s="6" t="s">
        <v>4757</v>
      </c>
      <c r="D633" s="6" t="s">
        <v>59</v>
      </c>
      <c r="E633" s="6" t="s">
        <v>133</v>
      </c>
      <c r="F633" s="6" t="s">
        <v>18</v>
      </c>
      <c r="G633" s="6">
        <v>275</v>
      </c>
      <c r="H633" s="6">
        <v>35</v>
      </c>
      <c r="I633" s="6">
        <v>55</v>
      </c>
      <c r="J633" s="6">
        <v>25</v>
      </c>
      <c r="K633" s="6">
        <v>160</v>
      </c>
      <c r="L633" s="6">
        <v>147</v>
      </c>
      <c r="M633" s="6">
        <v>20</v>
      </c>
      <c r="N633" s="6">
        <v>34</v>
      </c>
      <c r="O633" s="6">
        <v>11</v>
      </c>
      <c r="P633" s="6">
        <v>82</v>
      </c>
      <c r="Q633" s="6">
        <v>128</v>
      </c>
      <c r="R633" s="6">
        <v>15</v>
      </c>
      <c r="S633" s="6">
        <v>21</v>
      </c>
      <c r="T633" s="6">
        <v>14</v>
      </c>
      <c r="U633" s="6">
        <v>78</v>
      </c>
      <c r="V633" s="6">
        <v>68</v>
      </c>
      <c r="W633" s="6" t="s">
        <v>3546</v>
      </c>
      <c r="X633" s="6" t="s">
        <v>4758</v>
      </c>
      <c r="Y633" s="6" t="s">
        <v>1056</v>
      </c>
      <c r="Z633" s="6" t="s">
        <v>3052</v>
      </c>
      <c r="AA633" s="6">
        <v>15.574662</v>
      </c>
      <c r="AB633" s="6">
        <v>3</v>
      </c>
      <c r="AC633" s="6">
        <v>275</v>
      </c>
      <c r="AG633"/>
    </row>
    <row r="634" spans="1:33">
      <c r="A634" s="6">
        <v>1506</v>
      </c>
      <c r="B634" s="6">
        <v>60517028</v>
      </c>
      <c r="C634" s="6" t="s">
        <v>4759</v>
      </c>
      <c r="D634" s="6" t="s">
        <v>59</v>
      </c>
      <c r="E634" s="6" t="s">
        <v>133</v>
      </c>
      <c r="F634" s="6" t="s">
        <v>1080</v>
      </c>
      <c r="G634" s="6">
        <v>655</v>
      </c>
      <c r="H634" s="6">
        <v>63</v>
      </c>
      <c r="I634" s="6">
        <v>129</v>
      </c>
      <c r="J634" s="6">
        <v>94</v>
      </c>
      <c r="K634" s="6">
        <v>369</v>
      </c>
      <c r="L634" s="6">
        <v>338</v>
      </c>
      <c r="M634" s="6">
        <v>27</v>
      </c>
      <c r="N634" s="6">
        <v>69</v>
      </c>
      <c r="O634" s="6">
        <v>52</v>
      </c>
      <c r="P634" s="6">
        <v>190</v>
      </c>
      <c r="Q634" s="6">
        <v>317</v>
      </c>
      <c r="R634" s="6">
        <v>36</v>
      </c>
      <c r="S634" s="6">
        <v>60</v>
      </c>
      <c r="T634" s="6">
        <v>42</v>
      </c>
      <c r="U634" s="6">
        <v>179</v>
      </c>
      <c r="V634" s="6">
        <v>131</v>
      </c>
      <c r="W634" s="6" t="s">
        <v>3559</v>
      </c>
      <c r="X634" s="6" t="s">
        <v>4760</v>
      </c>
      <c r="Y634" s="6" t="s">
        <v>19</v>
      </c>
      <c r="Z634" s="6" t="s">
        <v>3052</v>
      </c>
      <c r="AA634" s="6">
        <v>204.89523299999999</v>
      </c>
      <c r="AB634" s="6">
        <v>3</v>
      </c>
      <c r="AC634" s="6">
        <v>655</v>
      </c>
      <c r="AG634"/>
    </row>
    <row r="635" spans="1:33">
      <c r="A635" s="6">
        <v>1507</v>
      </c>
      <c r="B635" s="6">
        <v>60517032</v>
      </c>
      <c r="C635" s="6" t="s">
        <v>4761</v>
      </c>
      <c r="D635" s="6" t="s">
        <v>59</v>
      </c>
      <c r="E635" s="6" t="s">
        <v>133</v>
      </c>
      <c r="F635" s="6" t="s">
        <v>1080</v>
      </c>
      <c r="G635" s="6">
        <v>545</v>
      </c>
      <c r="H635" s="6">
        <v>70</v>
      </c>
      <c r="I635" s="6">
        <v>113</v>
      </c>
      <c r="J635" s="6">
        <v>67</v>
      </c>
      <c r="K635" s="6">
        <v>295</v>
      </c>
      <c r="L635" s="6">
        <v>267</v>
      </c>
      <c r="M635" s="6">
        <v>31</v>
      </c>
      <c r="N635" s="6">
        <v>49</v>
      </c>
      <c r="O635" s="6">
        <v>36</v>
      </c>
      <c r="P635" s="6">
        <v>151</v>
      </c>
      <c r="Q635" s="6">
        <v>278</v>
      </c>
      <c r="R635" s="6">
        <v>39</v>
      </c>
      <c r="S635" s="6">
        <v>64</v>
      </c>
      <c r="T635" s="6">
        <v>31</v>
      </c>
      <c r="U635" s="6">
        <v>144</v>
      </c>
      <c r="V635" s="6">
        <v>94</v>
      </c>
      <c r="W635" s="6" t="s">
        <v>3559</v>
      </c>
      <c r="X635" s="6" t="s">
        <v>4762</v>
      </c>
      <c r="Y635" s="6" t="s">
        <v>19</v>
      </c>
      <c r="Z635" s="6" t="s">
        <v>3052</v>
      </c>
      <c r="AA635" s="6">
        <v>535.94739000000004</v>
      </c>
      <c r="AB635" s="6">
        <v>3</v>
      </c>
      <c r="AC635" s="6">
        <v>545</v>
      </c>
      <c r="AG635"/>
    </row>
    <row r="636" spans="1:33">
      <c r="A636" s="6">
        <v>1508</v>
      </c>
      <c r="B636" s="6">
        <v>60517048</v>
      </c>
      <c r="C636" s="6" t="s">
        <v>4763</v>
      </c>
      <c r="D636" s="6" t="s">
        <v>59</v>
      </c>
      <c r="E636" s="6" t="s">
        <v>133</v>
      </c>
      <c r="F636" s="6" t="s">
        <v>1080</v>
      </c>
      <c r="G636" s="6">
        <v>929</v>
      </c>
      <c r="H636" s="6">
        <v>71</v>
      </c>
      <c r="I636" s="6">
        <v>125</v>
      </c>
      <c r="J636" s="6">
        <v>395</v>
      </c>
      <c r="K636" s="6">
        <v>338</v>
      </c>
      <c r="L636" s="6">
        <v>473</v>
      </c>
      <c r="M636" s="6">
        <v>35</v>
      </c>
      <c r="N636" s="6">
        <v>61</v>
      </c>
      <c r="O636" s="6">
        <v>206</v>
      </c>
      <c r="P636" s="6">
        <v>171</v>
      </c>
      <c r="Q636" s="6">
        <v>456</v>
      </c>
      <c r="R636" s="6">
        <v>36</v>
      </c>
      <c r="S636" s="6">
        <v>64</v>
      </c>
      <c r="T636" s="6">
        <v>189</v>
      </c>
      <c r="U636" s="6">
        <v>167</v>
      </c>
      <c r="V636" s="6">
        <v>126</v>
      </c>
      <c r="W636" s="6" t="s">
        <v>3559</v>
      </c>
      <c r="X636" s="6" t="s">
        <v>4764</v>
      </c>
      <c r="Y636" s="6" t="s">
        <v>1080</v>
      </c>
      <c r="Z636" s="6" t="s">
        <v>3052</v>
      </c>
      <c r="AA636" s="6">
        <v>204.02372399999999</v>
      </c>
      <c r="AB636" s="6">
        <v>3</v>
      </c>
      <c r="AC636" s="6">
        <v>929</v>
      </c>
      <c r="AG636"/>
    </row>
    <row r="637" spans="1:33">
      <c r="A637" s="6">
        <v>1509</v>
      </c>
      <c r="B637" s="6">
        <v>60500090</v>
      </c>
      <c r="C637" s="6" t="s">
        <v>4765</v>
      </c>
      <c r="D637" s="6" t="s">
        <v>59</v>
      </c>
      <c r="E637" s="6" t="s">
        <v>133</v>
      </c>
      <c r="F637" s="6" t="s">
        <v>18</v>
      </c>
      <c r="G637" s="6">
        <v>542</v>
      </c>
      <c r="H637" s="6">
        <v>80</v>
      </c>
      <c r="I637" s="6">
        <v>128</v>
      </c>
      <c r="J637" s="6">
        <v>42</v>
      </c>
      <c r="K637" s="6">
        <v>292</v>
      </c>
      <c r="L637" s="6">
        <v>269</v>
      </c>
      <c r="M637" s="6">
        <v>31</v>
      </c>
      <c r="N637" s="6">
        <v>64</v>
      </c>
      <c r="O637" s="6">
        <v>27</v>
      </c>
      <c r="P637" s="6">
        <v>147</v>
      </c>
      <c r="Q637" s="6">
        <v>273</v>
      </c>
      <c r="R637" s="6">
        <v>49</v>
      </c>
      <c r="S637" s="6">
        <v>64</v>
      </c>
      <c r="T637" s="6">
        <v>15</v>
      </c>
      <c r="U637" s="6">
        <v>145</v>
      </c>
      <c r="V637" s="6">
        <v>122</v>
      </c>
      <c r="W637" s="6" t="s">
        <v>3546</v>
      </c>
      <c r="X637" s="6" t="s">
        <v>4766</v>
      </c>
      <c r="Y637" s="6" t="s">
        <v>3457</v>
      </c>
      <c r="Z637" s="6" t="s">
        <v>3052</v>
      </c>
      <c r="AA637" s="6">
        <v>36.106465999999998</v>
      </c>
      <c r="AB637" s="6">
        <v>3</v>
      </c>
      <c r="AC637" s="6">
        <v>542</v>
      </c>
      <c r="AG637"/>
    </row>
    <row r="638" spans="1:33">
      <c r="A638" s="6">
        <v>1517</v>
      </c>
      <c r="B638" s="6">
        <v>140300050</v>
      </c>
      <c r="C638" s="6" t="s">
        <v>4767</v>
      </c>
      <c r="D638" s="6" t="s">
        <v>52</v>
      </c>
      <c r="E638" s="6" t="s">
        <v>89</v>
      </c>
      <c r="F638" s="6" t="s">
        <v>18</v>
      </c>
      <c r="G638" s="6">
        <v>497</v>
      </c>
      <c r="H638" s="6">
        <v>55</v>
      </c>
      <c r="I638" s="6">
        <v>86</v>
      </c>
      <c r="J638" s="6">
        <v>70</v>
      </c>
      <c r="K638" s="6">
        <v>286</v>
      </c>
      <c r="L638" s="6">
        <v>250</v>
      </c>
      <c r="M638" s="6">
        <v>30</v>
      </c>
      <c r="N638" s="6">
        <v>48</v>
      </c>
      <c r="O638" s="6">
        <v>36</v>
      </c>
      <c r="P638" s="6">
        <v>136</v>
      </c>
      <c r="Q638" s="6">
        <v>247</v>
      </c>
      <c r="R638" s="6">
        <v>25</v>
      </c>
      <c r="S638" s="6">
        <v>38</v>
      </c>
      <c r="T638" s="6">
        <v>34</v>
      </c>
      <c r="U638" s="6">
        <v>150</v>
      </c>
      <c r="V638" s="6">
        <v>103</v>
      </c>
      <c r="W638" s="6" t="s">
        <v>3546</v>
      </c>
      <c r="X638" s="6" t="s">
        <v>4768</v>
      </c>
      <c r="Y638" s="6" t="s">
        <v>92</v>
      </c>
      <c r="Z638" s="6" t="s">
        <v>3060</v>
      </c>
      <c r="AA638" s="6">
        <v>21.188604999999999</v>
      </c>
      <c r="AB638" s="6">
        <v>7</v>
      </c>
      <c r="AC638" s="6">
        <v>497</v>
      </c>
      <c r="AG638"/>
    </row>
    <row r="639" spans="1:33">
      <c r="A639" s="6">
        <v>1534</v>
      </c>
      <c r="B639" s="6">
        <v>10600250</v>
      </c>
      <c r="C639" s="6" t="s">
        <v>4769</v>
      </c>
      <c r="D639" s="6" t="s">
        <v>71</v>
      </c>
      <c r="E639" s="6" t="s">
        <v>205</v>
      </c>
      <c r="F639" s="6" t="s">
        <v>18</v>
      </c>
      <c r="G639" s="6">
        <v>596</v>
      </c>
      <c r="H639" s="6">
        <v>71</v>
      </c>
      <c r="I639" s="6">
        <v>100</v>
      </c>
      <c r="J639" s="6">
        <v>134</v>
      </c>
      <c r="K639" s="6">
        <v>291</v>
      </c>
      <c r="L639" s="6">
        <v>291</v>
      </c>
      <c r="M639" s="6">
        <v>34</v>
      </c>
      <c r="N639" s="6">
        <v>49</v>
      </c>
      <c r="O639" s="6">
        <v>67</v>
      </c>
      <c r="P639" s="6">
        <v>141</v>
      </c>
      <c r="Q639" s="6">
        <v>305</v>
      </c>
      <c r="R639" s="6">
        <v>37</v>
      </c>
      <c r="S639" s="6">
        <v>51</v>
      </c>
      <c r="T639" s="6">
        <v>67</v>
      </c>
      <c r="U639" s="6">
        <v>150</v>
      </c>
      <c r="V639" s="6">
        <v>116</v>
      </c>
      <c r="W639" s="6" t="s">
        <v>3546</v>
      </c>
      <c r="X639" s="6" t="s">
        <v>4770</v>
      </c>
      <c r="Y639" s="6" t="s">
        <v>3478</v>
      </c>
      <c r="Z639" s="6" t="s">
        <v>3058</v>
      </c>
      <c r="AA639" s="6">
        <v>5.0554199999999998</v>
      </c>
      <c r="AB639" s="6">
        <v>9</v>
      </c>
      <c r="AC639" s="6">
        <v>596</v>
      </c>
      <c r="AG639"/>
    </row>
    <row r="640" spans="1:33">
      <c r="A640" s="6">
        <v>1535</v>
      </c>
      <c r="B640" s="6">
        <v>140500000</v>
      </c>
      <c r="C640" s="6" t="s">
        <v>4771</v>
      </c>
      <c r="D640" s="6" t="s">
        <v>52</v>
      </c>
      <c r="E640" s="6" t="s">
        <v>91</v>
      </c>
      <c r="F640" s="6" t="s">
        <v>18</v>
      </c>
      <c r="G640" s="6">
        <v>663</v>
      </c>
      <c r="H640" s="6">
        <v>91</v>
      </c>
      <c r="I640" s="6">
        <v>136</v>
      </c>
      <c r="J640" s="6">
        <v>80</v>
      </c>
      <c r="K640" s="6">
        <v>356</v>
      </c>
      <c r="L640" s="6">
        <v>340</v>
      </c>
      <c r="M640" s="6">
        <v>50</v>
      </c>
      <c r="N640" s="6">
        <v>69</v>
      </c>
      <c r="O640" s="6">
        <v>44</v>
      </c>
      <c r="P640" s="6">
        <v>177</v>
      </c>
      <c r="Q640" s="6">
        <v>323</v>
      </c>
      <c r="R640" s="6">
        <v>41</v>
      </c>
      <c r="S640" s="6">
        <v>67</v>
      </c>
      <c r="T640" s="6">
        <v>36</v>
      </c>
      <c r="U640" s="6">
        <v>179</v>
      </c>
      <c r="V640" s="6">
        <v>140</v>
      </c>
      <c r="W640" s="6" t="s">
        <v>3546</v>
      </c>
      <c r="X640" s="6" t="s">
        <v>4772</v>
      </c>
      <c r="Y640" s="6" t="s">
        <v>3461</v>
      </c>
      <c r="Z640" s="6" t="s">
        <v>3060</v>
      </c>
      <c r="AA640" s="6">
        <v>17.159026000000001</v>
      </c>
      <c r="AB640" s="6">
        <v>7</v>
      </c>
      <c r="AC640" s="6">
        <v>663</v>
      </c>
      <c r="AG640"/>
    </row>
    <row r="641" spans="1:33">
      <c r="A641" s="6">
        <v>1536</v>
      </c>
      <c r="B641" s="6">
        <v>110200060</v>
      </c>
      <c r="C641" s="6" t="s">
        <v>4773</v>
      </c>
      <c r="D641" s="6" t="s">
        <v>73</v>
      </c>
      <c r="E641" s="6" t="s">
        <v>217</v>
      </c>
      <c r="F641" s="6" t="s">
        <v>18</v>
      </c>
      <c r="G641" s="6">
        <v>850</v>
      </c>
      <c r="H641" s="6">
        <v>106</v>
      </c>
      <c r="I641" s="6">
        <v>159</v>
      </c>
      <c r="J641" s="6">
        <v>195</v>
      </c>
      <c r="K641" s="6">
        <v>390</v>
      </c>
      <c r="L641" s="6">
        <v>456</v>
      </c>
      <c r="M641" s="6">
        <v>61</v>
      </c>
      <c r="N641" s="6">
        <v>85</v>
      </c>
      <c r="O641" s="6">
        <v>119</v>
      </c>
      <c r="P641" s="6">
        <v>191</v>
      </c>
      <c r="Q641" s="6">
        <v>394</v>
      </c>
      <c r="R641" s="6">
        <v>45</v>
      </c>
      <c r="S641" s="6">
        <v>74</v>
      </c>
      <c r="T641" s="6">
        <v>76</v>
      </c>
      <c r="U641" s="6">
        <v>199</v>
      </c>
      <c r="V641" s="6">
        <v>164</v>
      </c>
      <c r="W641" s="6" t="s">
        <v>3546</v>
      </c>
      <c r="X641" s="6" t="s">
        <v>4774</v>
      </c>
      <c r="Y641" s="6" t="s">
        <v>347</v>
      </c>
      <c r="Z641" s="6" t="s">
        <v>3058</v>
      </c>
      <c r="AA641" s="6">
        <v>11.461974</v>
      </c>
      <c r="AB641" s="6">
        <v>8</v>
      </c>
      <c r="AC641" s="6">
        <v>850</v>
      </c>
      <c r="AG641"/>
    </row>
    <row r="642" spans="1:33">
      <c r="A642" s="6">
        <v>1537</v>
      </c>
      <c r="B642" s="6">
        <v>90500000</v>
      </c>
      <c r="C642" s="6" t="s">
        <v>4775</v>
      </c>
      <c r="D642" s="6" t="s">
        <v>48</v>
      </c>
      <c r="E642" s="6" t="s">
        <v>80</v>
      </c>
      <c r="F642" s="6" t="s">
        <v>18</v>
      </c>
      <c r="G642" s="6">
        <v>972</v>
      </c>
      <c r="H642" s="6">
        <v>165</v>
      </c>
      <c r="I642" s="6">
        <v>208</v>
      </c>
      <c r="J642" s="6">
        <v>104</v>
      </c>
      <c r="K642" s="6">
        <v>495</v>
      </c>
      <c r="L642" s="6">
        <v>503</v>
      </c>
      <c r="M642" s="6">
        <v>83</v>
      </c>
      <c r="N642" s="6">
        <v>109</v>
      </c>
      <c r="O642" s="6">
        <v>55</v>
      </c>
      <c r="P642" s="6">
        <v>256</v>
      </c>
      <c r="Q642" s="6">
        <v>469</v>
      </c>
      <c r="R642" s="6">
        <v>82</v>
      </c>
      <c r="S642" s="6">
        <v>99</v>
      </c>
      <c r="T642" s="6">
        <v>49</v>
      </c>
      <c r="U642" s="6">
        <v>239</v>
      </c>
      <c r="V642" s="6">
        <v>191</v>
      </c>
      <c r="W642" s="6" t="s">
        <v>3546</v>
      </c>
      <c r="X642" s="6" t="s">
        <v>4776</v>
      </c>
      <c r="Y642" s="6" t="s">
        <v>3459</v>
      </c>
      <c r="Z642" s="6" t="s">
        <v>3060</v>
      </c>
      <c r="AA642" s="6">
        <v>8.8133440000000007</v>
      </c>
      <c r="AB642" s="6">
        <v>7</v>
      </c>
      <c r="AC642" s="6">
        <v>972</v>
      </c>
      <c r="AG642"/>
    </row>
    <row r="643" spans="1:33">
      <c r="A643" s="6">
        <v>1540</v>
      </c>
      <c r="B643" s="6">
        <v>80600020</v>
      </c>
      <c r="C643" s="6" t="s">
        <v>4777</v>
      </c>
      <c r="D643" s="6" t="s">
        <v>72</v>
      </c>
      <c r="E643" s="6" t="s">
        <v>213</v>
      </c>
      <c r="F643" s="6" t="s">
        <v>18</v>
      </c>
      <c r="G643" s="6">
        <v>547</v>
      </c>
      <c r="H643" s="6">
        <v>87</v>
      </c>
      <c r="I643" s="6">
        <v>37</v>
      </c>
      <c r="J643" s="6">
        <v>34</v>
      </c>
      <c r="K643" s="6">
        <v>389</v>
      </c>
      <c r="L643" s="6">
        <v>291</v>
      </c>
      <c r="M643" s="6">
        <v>45</v>
      </c>
      <c r="N643" s="6">
        <v>13</v>
      </c>
      <c r="O643" s="6">
        <v>21</v>
      </c>
      <c r="P643" s="6">
        <v>212</v>
      </c>
      <c r="Q643" s="6">
        <v>256</v>
      </c>
      <c r="R643" s="6">
        <v>42</v>
      </c>
      <c r="S643" s="6">
        <v>24</v>
      </c>
      <c r="T643" s="6">
        <v>13</v>
      </c>
      <c r="U643" s="6">
        <v>177</v>
      </c>
      <c r="V643" s="6">
        <v>134</v>
      </c>
      <c r="W643" s="6" t="s">
        <v>3546</v>
      </c>
      <c r="X643" s="6" t="s">
        <v>4778</v>
      </c>
      <c r="Y643" s="6" t="s">
        <v>3466</v>
      </c>
      <c r="Z643" s="6" t="s">
        <v>3058</v>
      </c>
      <c r="AA643" s="6">
        <v>3.14974</v>
      </c>
      <c r="AB643" s="6">
        <v>11</v>
      </c>
      <c r="AC643" s="6">
        <v>547</v>
      </c>
      <c r="AG643"/>
    </row>
    <row r="644" spans="1:33">
      <c r="A644" s="6">
        <v>1541</v>
      </c>
      <c r="B644" s="6">
        <v>110200040</v>
      </c>
      <c r="C644" s="6" t="s">
        <v>4779</v>
      </c>
      <c r="D644" s="6" t="s">
        <v>73</v>
      </c>
      <c r="E644" s="6" t="s">
        <v>217</v>
      </c>
      <c r="F644" s="6" t="s">
        <v>18</v>
      </c>
      <c r="G644" s="6">
        <v>535</v>
      </c>
      <c r="H644" s="6">
        <v>84</v>
      </c>
      <c r="I644" s="6">
        <v>94</v>
      </c>
      <c r="J644" s="6">
        <v>46</v>
      </c>
      <c r="K644" s="6">
        <v>311</v>
      </c>
      <c r="L644" s="6">
        <v>280</v>
      </c>
      <c r="M644" s="6">
        <v>41</v>
      </c>
      <c r="N644" s="6">
        <v>53</v>
      </c>
      <c r="O644" s="6">
        <v>22</v>
      </c>
      <c r="P644" s="6">
        <v>164</v>
      </c>
      <c r="Q644" s="6">
        <v>255</v>
      </c>
      <c r="R644" s="6">
        <v>43</v>
      </c>
      <c r="S644" s="6">
        <v>41</v>
      </c>
      <c r="T644" s="6">
        <v>24</v>
      </c>
      <c r="U644" s="6">
        <v>147</v>
      </c>
      <c r="V644" s="6">
        <v>115</v>
      </c>
      <c r="W644" s="6" t="s">
        <v>3546</v>
      </c>
      <c r="X644" s="6" t="s">
        <v>4780</v>
      </c>
      <c r="Y644" s="6" t="s">
        <v>441</v>
      </c>
      <c r="Z644" s="6" t="s">
        <v>3058</v>
      </c>
      <c r="AA644" s="6">
        <v>6.5505610000000001</v>
      </c>
      <c r="AB644" s="6">
        <v>8</v>
      </c>
      <c r="AC644" s="6">
        <v>535</v>
      </c>
      <c r="AG644"/>
    </row>
    <row r="645" spans="1:33">
      <c r="A645" s="6">
        <v>1542</v>
      </c>
      <c r="B645" s="6">
        <v>110100080</v>
      </c>
      <c r="C645" s="6" t="s">
        <v>4781</v>
      </c>
      <c r="D645" s="6" t="s">
        <v>73</v>
      </c>
      <c r="E645" s="6" t="s">
        <v>216</v>
      </c>
      <c r="F645" s="6" t="s">
        <v>18</v>
      </c>
      <c r="G645" s="6">
        <v>468</v>
      </c>
      <c r="H645" s="6">
        <v>67</v>
      </c>
      <c r="I645" s="6">
        <v>113</v>
      </c>
      <c r="J645" s="6">
        <v>35</v>
      </c>
      <c r="K645" s="6">
        <v>253</v>
      </c>
      <c r="L645" s="6">
        <v>250</v>
      </c>
      <c r="M645" s="6">
        <v>38</v>
      </c>
      <c r="N645" s="6">
        <v>64</v>
      </c>
      <c r="O645" s="6">
        <v>27</v>
      </c>
      <c r="P645" s="6">
        <v>121</v>
      </c>
      <c r="Q645" s="6">
        <v>218</v>
      </c>
      <c r="R645" s="6">
        <v>29</v>
      </c>
      <c r="S645" s="6">
        <v>49</v>
      </c>
      <c r="T645" s="6">
        <v>8</v>
      </c>
      <c r="U645" s="6">
        <v>132</v>
      </c>
      <c r="V645" s="6">
        <v>115</v>
      </c>
      <c r="W645" s="6" t="s">
        <v>3546</v>
      </c>
      <c r="X645" s="6" t="s">
        <v>4782</v>
      </c>
      <c r="Y645" s="6" t="s">
        <v>3165</v>
      </c>
      <c r="Z645" s="6" t="s">
        <v>3058</v>
      </c>
      <c r="AA645" s="6">
        <v>4.1222960000000004</v>
      </c>
      <c r="AB645" s="6">
        <v>8</v>
      </c>
      <c r="AC645" s="6">
        <v>468</v>
      </c>
      <c r="AG645"/>
    </row>
    <row r="646" spans="1:33">
      <c r="A646" s="6">
        <v>1543</v>
      </c>
      <c r="B646" s="6">
        <v>110100020</v>
      </c>
      <c r="C646" s="6" t="s">
        <v>4783</v>
      </c>
      <c r="D646" s="6" t="s">
        <v>73</v>
      </c>
      <c r="E646" s="6" t="s">
        <v>216</v>
      </c>
      <c r="F646" s="6" t="s">
        <v>18</v>
      </c>
      <c r="G646" s="6">
        <v>566</v>
      </c>
      <c r="H646" s="6">
        <v>67</v>
      </c>
      <c r="I646" s="6">
        <v>120</v>
      </c>
      <c r="J646" s="6">
        <v>80</v>
      </c>
      <c r="K646" s="6">
        <v>299</v>
      </c>
      <c r="L646" s="6">
        <v>304</v>
      </c>
      <c r="M646" s="6">
        <v>46</v>
      </c>
      <c r="N646" s="6">
        <v>47</v>
      </c>
      <c r="O646" s="6">
        <v>48</v>
      </c>
      <c r="P646" s="6">
        <v>163</v>
      </c>
      <c r="Q646" s="6">
        <v>262</v>
      </c>
      <c r="R646" s="6">
        <v>21</v>
      </c>
      <c r="S646" s="6">
        <v>73</v>
      </c>
      <c r="T646" s="6">
        <v>32</v>
      </c>
      <c r="U646" s="6">
        <v>136</v>
      </c>
      <c r="V646" s="6">
        <v>92</v>
      </c>
      <c r="W646" s="6" t="s">
        <v>3546</v>
      </c>
      <c r="X646" s="6" t="s">
        <v>4784</v>
      </c>
      <c r="Y646" s="6" t="s">
        <v>3161</v>
      </c>
      <c r="Z646" s="6" t="s">
        <v>3058</v>
      </c>
      <c r="AA646" s="6">
        <v>11.583292999999999</v>
      </c>
      <c r="AB646" s="6">
        <v>8</v>
      </c>
      <c r="AC646" s="6">
        <v>566</v>
      </c>
      <c r="AG646"/>
    </row>
    <row r="647" spans="1:33">
      <c r="A647" s="6">
        <v>1544</v>
      </c>
      <c r="B647" s="6">
        <v>110100070</v>
      </c>
      <c r="C647" s="6" t="s">
        <v>4785</v>
      </c>
      <c r="D647" s="6" t="s">
        <v>73</v>
      </c>
      <c r="E647" s="6" t="s">
        <v>216</v>
      </c>
      <c r="F647" s="6" t="s">
        <v>18</v>
      </c>
      <c r="G647" s="6">
        <v>614</v>
      </c>
      <c r="H647" s="6">
        <v>80</v>
      </c>
      <c r="I647" s="6">
        <v>111</v>
      </c>
      <c r="J647" s="6">
        <v>67</v>
      </c>
      <c r="K647" s="6">
        <v>356</v>
      </c>
      <c r="L647" s="6">
        <v>328</v>
      </c>
      <c r="M647" s="6">
        <v>43</v>
      </c>
      <c r="N647" s="6">
        <v>63</v>
      </c>
      <c r="O647" s="6">
        <v>40</v>
      </c>
      <c r="P647" s="6">
        <v>182</v>
      </c>
      <c r="Q647" s="6">
        <v>286</v>
      </c>
      <c r="R647" s="6">
        <v>37</v>
      </c>
      <c r="S647" s="6">
        <v>48</v>
      </c>
      <c r="T647" s="6">
        <v>27</v>
      </c>
      <c r="U647" s="6">
        <v>174</v>
      </c>
      <c r="V647" s="6">
        <v>120</v>
      </c>
      <c r="W647" s="6" t="s">
        <v>3546</v>
      </c>
      <c r="X647" s="6" t="s">
        <v>4786</v>
      </c>
      <c r="Y647" s="6" t="s">
        <v>3462</v>
      </c>
      <c r="Z647" s="6" t="s">
        <v>3058</v>
      </c>
      <c r="AA647" s="6">
        <v>12.817278999999999</v>
      </c>
      <c r="AB647" s="6">
        <v>8</v>
      </c>
      <c r="AC647" s="6">
        <v>614</v>
      </c>
      <c r="AG647"/>
    </row>
    <row r="648" spans="1:33">
      <c r="A648" s="6">
        <v>1545</v>
      </c>
      <c r="B648" s="6">
        <v>110100060</v>
      </c>
      <c r="C648" s="6" t="s">
        <v>4787</v>
      </c>
      <c r="D648" s="6" t="s">
        <v>73</v>
      </c>
      <c r="E648" s="6" t="s">
        <v>216</v>
      </c>
      <c r="F648" s="6" t="s">
        <v>18</v>
      </c>
      <c r="G648" s="6">
        <v>618</v>
      </c>
      <c r="H648" s="6">
        <v>77</v>
      </c>
      <c r="I648" s="6">
        <v>129</v>
      </c>
      <c r="J648" s="6">
        <v>81</v>
      </c>
      <c r="K648" s="6">
        <v>331</v>
      </c>
      <c r="L648" s="6">
        <v>319</v>
      </c>
      <c r="M648" s="6">
        <v>40</v>
      </c>
      <c r="N648" s="6">
        <v>67</v>
      </c>
      <c r="O648" s="6">
        <v>40</v>
      </c>
      <c r="P648" s="6">
        <v>172</v>
      </c>
      <c r="Q648" s="6">
        <v>299</v>
      </c>
      <c r="R648" s="6">
        <v>37</v>
      </c>
      <c r="S648" s="6">
        <v>62</v>
      </c>
      <c r="T648" s="6">
        <v>41</v>
      </c>
      <c r="U648" s="6">
        <v>159</v>
      </c>
      <c r="V648" s="6">
        <v>124</v>
      </c>
      <c r="W648" s="6" t="s">
        <v>3546</v>
      </c>
      <c r="X648" s="6" t="s">
        <v>4788</v>
      </c>
      <c r="Y648" s="6" t="s">
        <v>3462</v>
      </c>
      <c r="Z648" s="6" t="s">
        <v>3058</v>
      </c>
      <c r="AA648" s="6">
        <v>10.979374</v>
      </c>
      <c r="AB648" s="6">
        <v>8</v>
      </c>
      <c r="AC648" s="6">
        <v>618</v>
      </c>
      <c r="AG648"/>
    </row>
    <row r="649" spans="1:33">
      <c r="A649" s="6">
        <v>1553</v>
      </c>
      <c r="B649" s="6">
        <v>80400060</v>
      </c>
      <c r="C649" s="6" t="s">
        <v>4789</v>
      </c>
      <c r="D649" s="6" t="s">
        <v>72</v>
      </c>
      <c r="E649" s="6" t="s">
        <v>211</v>
      </c>
      <c r="F649" s="6" t="s">
        <v>18</v>
      </c>
      <c r="G649" s="6">
        <v>861</v>
      </c>
      <c r="H649" s="6">
        <v>67</v>
      </c>
      <c r="I649" s="6">
        <v>107</v>
      </c>
      <c r="J649" s="6">
        <v>109</v>
      </c>
      <c r="K649" s="6">
        <v>578</v>
      </c>
      <c r="L649" s="6">
        <v>477</v>
      </c>
      <c r="M649" s="6">
        <v>28</v>
      </c>
      <c r="N649" s="6">
        <v>58</v>
      </c>
      <c r="O649" s="6">
        <v>70</v>
      </c>
      <c r="P649" s="6">
        <v>321</v>
      </c>
      <c r="Q649" s="6">
        <v>384</v>
      </c>
      <c r="R649" s="6">
        <v>39</v>
      </c>
      <c r="S649" s="6">
        <v>49</v>
      </c>
      <c r="T649" s="6">
        <v>39</v>
      </c>
      <c r="U649" s="6">
        <v>257</v>
      </c>
      <c r="V649" s="6">
        <v>166</v>
      </c>
      <c r="W649" s="6" t="s">
        <v>3546</v>
      </c>
      <c r="X649" s="6" t="s">
        <v>4790</v>
      </c>
      <c r="Y649" s="6" t="s">
        <v>2447</v>
      </c>
      <c r="Z649" s="6" t="s">
        <v>3058</v>
      </c>
      <c r="AA649" s="6">
        <v>144.66458900000001</v>
      </c>
      <c r="AB649" s="6">
        <v>11</v>
      </c>
      <c r="AC649" s="6">
        <v>861</v>
      </c>
      <c r="AG649"/>
    </row>
    <row r="650" spans="1:33">
      <c r="A650" s="6">
        <v>1554</v>
      </c>
      <c r="B650" s="6">
        <v>10317069</v>
      </c>
      <c r="C650" s="6" t="s">
        <v>4791</v>
      </c>
      <c r="D650" s="6" t="s">
        <v>71</v>
      </c>
      <c r="E650" s="6" t="s">
        <v>202</v>
      </c>
      <c r="F650" s="6" t="s">
        <v>18</v>
      </c>
      <c r="G650" s="6">
        <v>635</v>
      </c>
      <c r="H650" s="6">
        <v>53</v>
      </c>
      <c r="I650" s="6">
        <v>103</v>
      </c>
      <c r="J650" s="6">
        <v>80</v>
      </c>
      <c r="K650" s="6">
        <v>399</v>
      </c>
      <c r="L650" s="6">
        <v>316</v>
      </c>
      <c r="M650" s="6">
        <v>25</v>
      </c>
      <c r="N650" s="6">
        <v>54</v>
      </c>
      <c r="O650" s="6">
        <v>40</v>
      </c>
      <c r="P650" s="6">
        <v>197</v>
      </c>
      <c r="Q650" s="6">
        <v>319</v>
      </c>
      <c r="R650" s="6">
        <v>28</v>
      </c>
      <c r="S650" s="6">
        <v>49</v>
      </c>
      <c r="T650" s="6">
        <v>40</v>
      </c>
      <c r="U650" s="6">
        <v>202</v>
      </c>
      <c r="V650" s="6">
        <v>154</v>
      </c>
      <c r="W650" s="6" t="s">
        <v>3559</v>
      </c>
      <c r="X650" s="6" t="s">
        <v>4792</v>
      </c>
      <c r="Y650" s="6" t="s">
        <v>202</v>
      </c>
      <c r="Z650" s="6" t="s">
        <v>3058</v>
      </c>
      <c r="AA650" s="6">
        <v>207.418192</v>
      </c>
      <c r="AB650" s="6">
        <v>11</v>
      </c>
      <c r="AC650" s="6">
        <v>635</v>
      </c>
      <c r="AG650"/>
    </row>
    <row r="651" spans="1:33">
      <c r="A651" s="6">
        <v>1555</v>
      </c>
      <c r="B651" s="6">
        <v>10517029</v>
      </c>
      <c r="C651" s="6" t="s">
        <v>4364</v>
      </c>
      <c r="D651" s="6" t="s">
        <v>71</v>
      </c>
      <c r="E651" s="6" t="s">
        <v>204</v>
      </c>
      <c r="F651" s="6" t="s">
        <v>18</v>
      </c>
      <c r="G651" s="6">
        <v>398</v>
      </c>
      <c r="H651" s="6">
        <v>35</v>
      </c>
      <c r="I651" s="6">
        <v>60</v>
      </c>
      <c r="J651" s="6">
        <v>58</v>
      </c>
      <c r="K651" s="6">
        <v>245</v>
      </c>
      <c r="L651" s="6">
        <v>202</v>
      </c>
      <c r="M651" s="6">
        <v>20</v>
      </c>
      <c r="N651" s="6">
        <v>32</v>
      </c>
      <c r="O651" s="6">
        <v>30</v>
      </c>
      <c r="P651" s="6">
        <v>120</v>
      </c>
      <c r="Q651" s="6">
        <v>196</v>
      </c>
      <c r="R651" s="6">
        <v>15</v>
      </c>
      <c r="S651" s="6">
        <v>28</v>
      </c>
      <c r="T651" s="6">
        <v>28</v>
      </c>
      <c r="U651" s="6">
        <v>125</v>
      </c>
      <c r="V651" s="6">
        <v>82</v>
      </c>
      <c r="W651" s="6" t="s">
        <v>3559</v>
      </c>
      <c r="X651" s="6" t="s">
        <v>4793</v>
      </c>
      <c r="Y651" s="6" t="s">
        <v>204</v>
      </c>
      <c r="Z651" s="6" t="s">
        <v>3058</v>
      </c>
      <c r="AA651" s="6">
        <v>2599.6443380000001</v>
      </c>
      <c r="AB651" s="6">
        <v>11</v>
      </c>
      <c r="AC651" s="6">
        <v>398</v>
      </c>
      <c r="AG651"/>
    </row>
    <row r="652" spans="1:33">
      <c r="A652" s="6">
        <v>1556</v>
      </c>
      <c r="B652" s="6">
        <v>10300010</v>
      </c>
      <c r="C652" s="6" t="s">
        <v>4794</v>
      </c>
      <c r="D652" s="6" t="s">
        <v>71</v>
      </c>
      <c r="E652" s="6" t="s">
        <v>202</v>
      </c>
      <c r="F652" s="6" t="s">
        <v>18</v>
      </c>
      <c r="G652" s="6">
        <v>349</v>
      </c>
      <c r="H652" s="6">
        <v>25</v>
      </c>
      <c r="I652" s="6">
        <v>56</v>
      </c>
      <c r="J652" s="6">
        <v>55</v>
      </c>
      <c r="K652" s="6">
        <v>213</v>
      </c>
      <c r="L652" s="6">
        <v>167</v>
      </c>
      <c r="M652" s="6">
        <v>12</v>
      </c>
      <c r="N652" s="6">
        <v>22</v>
      </c>
      <c r="O652" s="6">
        <v>24</v>
      </c>
      <c r="P652" s="6">
        <v>109</v>
      </c>
      <c r="Q652" s="6">
        <v>182</v>
      </c>
      <c r="R652" s="6">
        <v>13</v>
      </c>
      <c r="S652" s="6">
        <v>34</v>
      </c>
      <c r="T652" s="6">
        <v>31</v>
      </c>
      <c r="U652" s="6">
        <v>104</v>
      </c>
      <c r="V652" s="6">
        <v>66</v>
      </c>
      <c r="W652" s="6" t="s">
        <v>3546</v>
      </c>
      <c r="X652" s="6" t="s">
        <v>4795</v>
      </c>
      <c r="Y652" s="6" t="s">
        <v>202</v>
      </c>
      <c r="Z652" s="6" t="s">
        <v>3058</v>
      </c>
      <c r="AA652" s="6">
        <v>50.339126999999998</v>
      </c>
      <c r="AB652" s="6">
        <v>11</v>
      </c>
      <c r="AC652" s="6">
        <v>349</v>
      </c>
      <c r="AG652"/>
    </row>
    <row r="653" spans="1:33">
      <c r="A653" s="6">
        <v>1557</v>
      </c>
      <c r="B653" s="6">
        <v>10300000</v>
      </c>
      <c r="C653" s="6" t="s">
        <v>4796</v>
      </c>
      <c r="D653" s="6" t="s">
        <v>71</v>
      </c>
      <c r="E653" s="6" t="s">
        <v>202</v>
      </c>
      <c r="F653" s="6" t="s">
        <v>18</v>
      </c>
      <c r="G653" s="6">
        <v>404</v>
      </c>
      <c r="H653" s="6">
        <v>27</v>
      </c>
      <c r="I653" s="6">
        <v>59</v>
      </c>
      <c r="J653" s="6">
        <v>63</v>
      </c>
      <c r="K653" s="6">
        <v>255</v>
      </c>
      <c r="L653" s="6">
        <v>196</v>
      </c>
      <c r="M653" s="6">
        <v>8</v>
      </c>
      <c r="N653" s="6">
        <v>29</v>
      </c>
      <c r="O653" s="6">
        <v>30</v>
      </c>
      <c r="P653" s="6">
        <v>129</v>
      </c>
      <c r="Q653" s="6">
        <v>208</v>
      </c>
      <c r="R653" s="6">
        <v>19</v>
      </c>
      <c r="S653" s="6">
        <v>30</v>
      </c>
      <c r="T653" s="6">
        <v>33</v>
      </c>
      <c r="U653" s="6">
        <v>126</v>
      </c>
      <c r="V653" s="6">
        <v>82</v>
      </c>
      <c r="W653" s="6" t="s">
        <v>3546</v>
      </c>
      <c r="X653" s="6" t="s">
        <v>4797</v>
      </c>
      <c r="Y653" s="6" t="s">
        <v>202</v>
      </c>
      <c r="Z653" s="6" t="s">
        <v>3058</v>
      </c>
      <c r="AA653" s="6">
        <v>177.164613</v>
      </c>
      <c r="AB653" s="6">
        <v>11</v>
      </c>
      <c r="AC653" s="6">
        <v>404</v>
      </c>
      <c r="AG653"/>
    </row>
    <row r="654" spans="1:33">
      <c r="A654" s="6">
        <v>1558</v>
      </c>
      <c r="B654" s="6">
        <v>10717079</v>
      </c>
      <c r="C654" s="6" t="s">
        <v>3720</v>
      </c>
      <c r="D654" s="6" t="s">
        <v>71</v>
      </c>
      <c r="E654" s="6" t="s">
        <v>206</v>
      </c>
      <c r="F654" s="6" t="s">
        <v>18</v>
      </c>
      <c r="G654" s="6">
        <v>854</v>
      </c>
      <c r="H654" s="6">
        <v>56</v>
      </c>
      <c r="I654" s="6">
        <v>116</v>
      </c>
      <c r="J654" s="6">
        <v>120</v>
      </c>
      <c r="K654" s="6">
        <v>562</v>
      </c>
      <c r="L654" s="6">
        <v>440</v>
      </c>
      <c r="M654" s="6">
        <v>27</v>
      </c>
      <c r="N654" s="6">
        <v>63</v>
      </c>
      <c r="O654" s="6">
        <v>65</v>
      </c>
      <c r="P654" s="6">
        <v>285</v>
      </c>
      <c r="Q654" s="6">
        <v>414</v>
      </c>
      <c r="R654" s="6">
        <v>29</v>
      </c>
      <c r="S654" s="6">
        <v>53</v>
      </c>
      <c r="T654" s="6">
        <v>55</v>
      </c>
      <c r="U654" s="6">
        <v>277</v>
      </c>
      <c r="V654" s="6">
        <v>202</v>
      </c>
      <c r="W654" s="6" t="s">
        <v>3559</v>
      </c>
      <c r="X654" s="6" t="s">
        <v>4798</v>
      </c>
      <c r="Y654" s="6" t="s">
        <v>3488</v>
      </c>
      <c r="Z654" s="6" t="s">
        <v>3058</v>
      </c>
      <c r="AA654" s="6">
        <v>1724.2326619999999</v>
      </c>
      <c r="AB654" s="6">
        <v>10</v>
      </c>
      <c r="AC654" s="6">
        <v>854</v>
      </c>
      <c r="AG654"/>
    </row>
    <row r="655" spans="1:33">
      <c r="A655" s="6">
        <v>1559</v>
      </c>
      <c r="B655" s="6">
        <v>10717118</v>
      </c>
      <c r="C655" s="6" t="s">
        <v>4799</v>
      </c>
      <c r="D655" s="6" t="s">
        <v>71</v>
      </c>
      <c r="E655" s="6" t="s">
        <v>206</v>
      </c>
      <c r="F655" s="6" t="s">
        <v>18</v>
      </c>
      <c r="G655" s="6">
        <v>563</v>
      </c>
      <c r="H655" s="6">
        <v>66</v>
      </c>
      <c r="I655" s="6">
        <v>102</v>
      </c>
      <c r="J655" s="6">
        <v>82</v>
      </c>
      <c r="K655" s="6">
        <v>313</v>
      </c>
      <c r="L655" s="6">
        <v>290</v>
      </c>
      <c r="M655" s="6">
        <v>39</v>
      </c>
      <c r="N655" s="6">
        <v>54</v>
      </c>
      <c r="O655" s="6">
        <v>41</v>
      </c>
      <c r="P655" s="6">
        <v>156</v>
      </c>
      <c r="Q655" s="6">
        <v>273</v>
      </c>
      <c r="R655" s="6">
        <v>27</v>
      </c>
      <c r="S655" s="6">
        <v>48</v>
      </c>
      <c r="T655" s="6">
        <v>41</v>
      </c>
      <c r="U655" s="6">
        <v>157</v>
      </c>
      <c r="V655" s="6">
        <v>110</v>
      </c>
      <c r="W655" s="6" t="s">
        <v>3559</v>
      </c>
      <c r="X655" s="6" t="s">
        <v>4800</v>
      </c>
      <c r="Y655" s="6" t="s">
        <v>3488</v>
      </c>
      <c r="Z655" s="6" t="s">
        <v>3058</v>
      </c>
      <c r="AA655" s="6">
        <v>353.193375</v>
      </c>
      <c r="AB655" s="6">
        <v>10</v>
      </c>
      <c r="AC655" s="6">
        <v>563</v>
      </c>
      <c r="AG655"/>
    </row>
    <row r="656" spans="1:33">
      <c r="A656" s="6">
        <v>1560</v>
      </c>
      <c r="B656" s="6">
        <v>10717159</v>
      </c>
      <c r="C656" s="6" t="s">
        <v>4018</v>
      </c>
      <c r="D656" s="6" t="s">
        <v>71</v>
      </c>
      <c r="E656" s="6" t="s">
        <v>206</v>
      </c>
      <c r="F656" s="6" t="s">
        <v>18</v>
      </c>
      <c r="G656" s="6">
        <v>428</v>
      </c>
      <c r="H656" s="6">
        <v>28</v>
      </c>
      <c r="I656" s="6">
        <v>57</v>
      </c>
      <c r="J656" s="6">
        <v>50</v>
      </c>
      <c r="K656" s="6">
        <v>293</v>
      </c>
      <c r="L656" s="6">
        <v>219</v>
      </c>
      <c r="M656" s="6">
        <v>13</v>
      </c>
      <c r="N656" s="6">
        <v>33</v>
      </c>
      <c r="O656" s="6">
        <v>26</v>
      </c>
      <c r="P656" s="6">
        <v>147</v>
      </c>
      <c r="Q656" s="6">
        <v>209</v>
      </c>
      <c r="R656" s="6">
        <v>15</v>
      </c>
      <c r="S656" s="6">
        <v>24</v>
      </c>
      <c r="T656" s="6">
        <v>24</v>
      </c>
      <c r="U656" s="6">
        <v>146</v>
      </c>
      <c r="V656" s="6">
        <v>98</v>
      </c>
      <c r="W656" s="6" t="s">
        <v>3559</v>
      </c>
      <c r="X656" s="6" t="s">
        <v>4801</v>
      </c>
      <c r="Y656" s="6" t="s">
        <v>206</v>
      </c>
      <c r="Z656" s="6" t="s">
        <v>3058</v>
      </c>
      <c r="AA656" s="6">
        <v>268.20471400000002</v>
      </c>
      <c r="AB656" s="6">
        <v>10</v>
      </c>
      <c r="AC656" s="6">
        <v>428</v>
      </c>
      <c r="AG656"/>
    </row>
    <row r="657" spans="1:33">
      <c r="A657" s="6">
        <v>1561</v>
      </c>
      <c r="B657" s="6">
        <v>10100110</v>
      </c>
      <c r="C657" s="6" t="s">
        <v>4802</v>
      </c>
      <c r="D657" s="6" t="s">
        <v>71</v>
      </c>
      <c r="E657" s="6" t="s">
        <v>71</v>
      </c>
      <c r="F657" s="6" t="s">
        <v>18</v>
      </c>
      <c r="G657" s="6">
        <v>487</v>
      </c>
      <c r="H657" s="6">
        <v>40</v>
      </c>
      <c r="I657" s="6">
        <v>61</v>
      </c>
      <c r="J657" s="6">
        <v>62</v>
      </c>
      <c r="K657" s="6">
        <v>324</v>
      </c>
      <c r="L657" s="6">
        <v>263</v>
      </c>
      <c r="M657" s="6">
        <v>25</v>
      </c>
      <c r="N657" s="6">
        <v>37</v>
      </c>
      <c r="O657" s="6">
        <v>31</v>
      </c>
      <c r="P657" s="6">
        <v>170</v>
      </c>
      <c r="Q657" s="6">
        <v>224</v>
      </c>
      <c r="R657" s="6">
        <v>15</v>
      </c>
      <c r="S657" s="6">
        <v>24</v>
      </c>
      <c r="T657" s="6">
        <v>31</v>
      </c>
      <c r="U657" s="6">
        <v>154</v>
      </c>
      <c r="V657" s="6">
        <v>111</v>
      </c>
      <c r="W657" s="6" t="s">
        <v>3546</v>
      </c>
      <c r="X657" s="6" t="s">
        <v>4803</v>
      </c>
      <c r="Y657" s="6" t="s">
        <v>2471</v>
      </c>
      <c r="Z657" s="6" t="s">
        <v>3058</v>
      </c>
      <c r="AA657" s="6">
        <v>111.183924</v>
      </c>
      <c r="AB657" s="6">
        <v>10</v>
      </c>
      <c r="AC657" s="6">
        <v>487</v>
      </c>
      <c r="AG657"/>
    </row>
    <row r="658" spans="1:33">
      <c r="A658" s="6">
        <v>1562</v>
      </c>
      <c r="B658" s="6">
        <v>10200010</v>
      </c>
      <c r="C658" s="6" t="s">
        <v>4804</v>
      </c>
      <c r="D658" s="6" t="s">
        <v>71</v>
      </c>
      <c r="E658" s="6" t="s">
        <v>201</v>
      </c>
      <c r="F658" s="6" t="s">
        <v>18</v>
      </c>
      <c r="G658" s="6">
        <v>745</v>
      </c>
      <c r="H658" s="6">
        <v>45</v>
      </c>
      <c r="I658" s="6">
        <v>88</v>
      </c>
      <c r="J658" s="6">
        <v>118</v>
      </c>
      <c r="K658" s="6">
        <v>494</v>
      </c>
      <c r="L658" s="6">
        <v>408</v>
      </c>
      <c r="M658" s="6">
        <v>23</v>
      </c>
      <c r="N658" s="6">
        <v>42</v>
      </c>
      <c r="O658" s="6">
        <v>70</v>
      </c>
      <c r="P658" s="6">
        <v>273</v>
      </c>
      <c r="Q658" s="6">
        <v>337</v>
      </c>
      <c r="R658" s="6">
        <v>22</v>
      </c>
      <c r="S658" s="6">
        <v>46</v>
      </c>
      <c r="T658" s="6">
        <v>48</v>
      </c>
      <c r="U658" s="6">
        <v>221</v>
      </c>
      <c r="V658" s="6">
        <v>165</v>
      </c>
      <c r="W658" s="6" t="s">
        <v>3546</v>
      </c>
      <c r="X658" s="6" t="s">
        <v>4805</v>
      </c>
      <c r="Y658" s="6" t="s">
        <v>2485</v>
      </c>
      <c r="Z658" s="6" t="s">
        <v>3058</v>
      </c>
      <c r="AA658" s="6">
        <v>62.174823000000004</v>
      </c>
      <c r="AB658" s="6">
        <v>10</v>
      </c>
      <c r="AC658" s="6">
        <v>745</v>
      </c>
      <c r="AG658"/>
    </row>
    <row r="659" spans="1:33">
      <c r="A659" s="6">
        <v>1563</v>
      </c>
      <c r="B659" s="6">
        <v>10100080</v>
      </c>
      <c r="C659" s="6" t="s">
        <v>4806</v>
      </c>
      <c r="D659" s="6" t="s">
        <v>71</v>
      </c>
      <c r="E659" s="6" t="s">
        <v>71</v>
      </c>
      <c r="F659" s="6" t="s">
        <v>18</v>
      </c>
      <c r="G659" s="6">
        <v>710</v>
      </c>
      <c r="H659" s="6">
        <v>60</v>
      </c>
      <c r="I659" s="6">
        <v>82</v>
      </c>
      <c r="J659" s="6">
        <v>92</v>
      </c>
      <c r="K659" s="6">
        <v>476</v>
      </c>
      <c r="L659" s="6">
        <v>405</v>
      </c>
      <c r="M659" s="6">
        <v>32</v>
      </c>
      <c r="N659" s="6">
        <v>51</v>
      </c>
      <c r="O659" s="6">
        <v>44</v>
      </c>
      <c r="P659" s="6">
        <v>278</v>
      </c>
      <c r="Q659" s="6">
        <v>305</v>
      </c>
      <c r="R659" s="6">
        <v>28</v>
      </c>
      <c r="S659" s="6">
        <v>31</v>
      </c>
      <c r="T659" s="6">
        <v>48</v>
      </c>
      <c r="U659" s="6">
        <v>198</v>
      </c>
      <c r="V659" s="6">
        <v>142</v>
      </c>
      <c r="W659" s="6" t="s">
        <v>3546</v>
      </c>
      <c r="X659" s="6" t="s">
        <v>4807</v>
      </c>
      <c r="Y659" s="6" t="s">
        <v>2471</v>
      </c>
      <c r="Z659" s="6" t="s">
        <v>3058</v>
      </c>
      <c r="AA659" s="6">
        <v>12.536424</v>
      </c>
      <c r="AB659" s="6">
        <v>10</v>
      </c>
      <c r="AC659" s="6">
        <v>710</v>
      </c>
      <c r="AG659"/>
    </row>
    <row r="660" spans="1:33">
      <c r="A660" s="6">
        <v>1564</v>
      </c>
      <c r="B660" s="6">
        <v>10200000</v>
      </c>
      <c r="C660" s="6" t="s">
        <v>4808</v>
      </c>
      <c r="D660" s="6" t="s">
        <v>71</v>
      </c>
      <c r="E660" s="6" t="s">
        <v>201</v>
      </c>
      <c r="F660" s="6" t="s">
        <v>18</v>
      </c>
      <c r="G660" s="6">
        <v>320</v>
      </c>
      <c r="H660" s="6">
        <v>38</v>
      </c>
      <c r="I660" s="6">
        <v>58</v>
      </c>
      <c r="J660" s="6">
        <v>24</v>
      </c>
      <c r="K660" s="6">
        <v>200</v>
      </c>
      <c r="L660" s="6">
        <v>165</v>
      </c>
      <c r="M660" s="6">
        <v>15</v>
      </c>
      <c r="N660" s="6">
        <v>29</v>
      </c>
      <c r="O660" s="6">
        <v>14</v>
      </c>
      <c r="P660" s="6">
        <v>107</v>
      </c>
      <c r="Q660" s="6">
        <v>155</v>
      </c>
      <c r="R660" s="6">
        <v>23</v>
      </c>
      <c r="S660" s="6">
        <v>29</v>
      </c>
      <c r="T660" s="6">
        <v>10</v>
      </c>
      <c r="U660" s="6">
        <v>93</v>
      </c>
      <c r="V660" s="6">
        <v>76</v>
      </c>
      <c r="W660" s="6" t="s">
        <v>3546</v>
      </c>
      <c r="X660" s="6" t="s">
        <v>4809</v>
      </c>
      <c r="Y660" s="6" t="s">
        <v>2485</v>
      </c>
      <c r="Z660" s="6" t="s">
        <v>3058</v>
      </c>
      <c r="AA660" s="6">
        <v>5.0092230000000004</v>
      </c>
      <c r="AB660" s="6">
        <v>10</v>
      </c>
      <c r="AC660" s="6">
        <v>320</v>
      </c>
      <c r="AG660"/>
    </row>
    <row r="661" spans="1:33">
      <c r="A661" s="6">
        <v>1565</v>
      </c>
      <c r="B661" s="6">
        <v>10500000</v>
      </c>
      <c r="C661" s="6" t="s">
        <v>4810</v>
      </c>
      <c r="D661" s="6" t="s">
        <v>71</v>
      </c>
      <c r="E661" s="6" t="s">
        <v>204</v>
      </c>
      <c r="F661" s="6" t="s">
        <v>18</v>
      </c>
      <c r="G661" s="6">
        <v>782</v>
      </c>
      <c r="H661" s="6">
        <v>95</v>
      </c>
      <c r="I661" s="6">
        <v>158</v>
      </c>
      <c r="J661" s="6">
        <v>105</v>
      </c>
      <c r="K661" s="6">
        <v>424</v>
      </c>
      <c r="L661" s="6">
        <v>400</v>
      </c>
      <c r="M661" s="6">
        <v>44</v>
      </c>
      <c r="N661" s="6">
        <v>81</v>
      </c>
      <c r="O661" s="6">
        <v>60</v>
      </c>
      <c r="P661" s="6">
        <v>215</v>
      </c>
      <c r="Q661" s="6">
        <v>382</v>
      </c>
      <c r="R661" s="6">
        <v>51</v>
      </c>
      <c r="S661" s="6">
        <v>77</v>
      </c>
      <c r="T661" s="6">
        <v>45</v>
      </c>
      <c r="U661" s="6">
        <v>209</v>
      </c>
      <c r="V661" s="6">
        <v>127</v>
      </c>
      <c r="W661" s="6" t="s">
        <v>3546</v>
      </c>
      <c r="X661" s="6" t="s">
        <v>4811</v>
      </c>
      <c r="Y661" s="6" t="s">
        <v>3487</v>
      </c>
      <c r="Z661" s="6" t="s">
        <v>3058</v>
      </c>
      <c r="AA661" s="6">
        <v>12.013019</v>
      </c>
      <c r="AB661" s="6">
        <v>11</v>
      </c>
      <c r="AC661" s="6">
        <v>782</v>
      </c>
      <c r="AG661"/>
    </row>
    <row r="662" spans="1:33">
      <c r="A662" s="6">
        <v>1566</v>
      </c>
      <c r="B662" s="6">
        <v>90200000</v>
      </c>
      <c r="C662" s="6" t="s">
        <v>4812</v>
      </c>
      <c r="D662" s="6" t="s">
        <v>48</v>
      </c>
      <c r="E662" s="6" t="s">
        <v>78</v>
      </c>
      <c r="F662" s="6" t="s">
        <v>18</v>
      </c>
      <c r="G662" s="6">
        <v>724</v>
      </c>
      <c r="H662" s="6">
        <v>77</v>
      </c>
      <c r="I662" s="6">
        <v>141</v>
      </c>
      <c r="J662" s="6">
        <v>162</v>
      </c>
      <c r="K662" s="6">
        <v>344</v>
      </c>
      <c r="L662" s="6">
        <v>370</v>
      </c>
      <c r="M662" s="6">
        <v>41</v>
      </c>
      <c r="N662" s="6">
        <v>75</v>
      </c>
      <c r="O662" s="6">
        <v>74</v>
      </c>
      <c r="P662" s="6">
        <v>180</v>
      </c>
      <c r="Q662" s="6">
        <v>354</v>
      </c>
      <c r="R662" s="6">
        <v>36</v>
      </c>
      <c r="S662" s="6">
        <v>66</v>
      </c>
      <c r="T662" s="6">
        <v>88</v>
      </c>
      <c r="U662" s="6">
        <v>164</v>
      </c>
      <c r="V662" s="6">
        <v>141</v>
      </c>
      <c r="W662" s="6" t="s">
        <v>3546</v>
      </c>
      <c r="X662" s="6" t="s">
        <v>4813</v>
      </c>
      <c r="Y662" s="6" t="s">
        <v>3460</v>
      </c>
      <c r="Z662" s="6" t="s">
        <v>3060</v>
      </c>
      <c r="AA662" s="6">
        <v>5.5261300000000002</v>
      </c>
      <c r="AB662" s="6">
        <v>7</v>
      </c>
      <c r="AC662" s="6">
        <v>724</v>
      </c>
      <c r="AG662"/>
    </row>
    <row r="663" spans="1:33">
      <c r="A663" s="6">
        <v>1568</v>
      </c>
      <c r="B663" s="6">
        <v>10500010</v>
      </c>
      <c r="C663" s="6" t="s">
        <v>4814</v>
      </c>
      <c r="D663" s="6" t="s">
        <v>71</v>
      </c>
      <c r="E663" s="6" t="s">
        <v>204</v>
      </c>
      <c r="F663" s="6" t="s">
        <v>18</v>
      </c>
      <c r="G663" s="6">
        <v>221</v>
      </c>
      <c r="H663" s="6">
        <v>24</v>
      </c>
      <c r="I663" s="6">
        <v>8</v>
      </c>
      <c r="J663" s="6">
        <v>31</v>
      </c>
      <c r="K663" s="6">
        <v>158</v>
      </c>
      <c r="L663" s="6">
        <v>121</v>
      </c>
      <c r="M663" s="6">
        <v>11</v>
      </c>
      <c r="N663" s="6">
        <v>5</v>
      </c>
      <c r="O663" s="6">
        <v>21</v>
      </c>
      <c r="P663" s="6">
        <v>84</v>
      </c>
      <c r="Q663" s="6">
        <v>100</v>
      </c>
      <c r="R663" s="6">
        <v>13</v>
      </c>
      <c r="S663" s="6">
        <v>3</v>
      </c>
      <c r="T663" s="6">
        <v>10</v>
      </c>
      <c r="U663" s="6">
        <v>74</v>
      </c>
      <c r="V663" s="6">
        <v>49</v>
      </c>
      <c r="W663" s="6" t="s">
        <v>3546</v>
      </c>
      <c r="X663" s="6" t="s">
        <v>4815</v>
      </c>
      <c r="Y663" s="6" t="s">
        <v>3487</v>
      </c>
      <c r="Z663" s="6" t="s">
        <v>3058</v>
      </c>
      <c r="AA663" s="6">
        <v>1.8756980000000001</v>
      </c>
      <c r="AB663" s="6">
        <v>11</v>
      </c>
      <c r="AC663" s="6">
        <v>221</v>
      </c>
      <c r="AG663"/>
    </row>
    <row r="664" spans="1:33">
      <c r="A664" s="6">
        <v>1569</v>
      </c>
      <c r="B664" s="6">
        <v>10100220</v>
      </c>
      <c r="C664" s="6" t="s">
        <v>4816</v>
      </c>
      <c r="D664" s="6" t="s">
        <v>71</v>
      </c>
      <c r="E664" s="6" t="s">
        <v>71</v>
      </c>
      <c r="F664" s="6" t="s">
        <v>18</v>
      </c>
      <c r="G664" s="6">
        <v>266</v>
      </c>
      <c r="H664" s="6">
        <v>19</v>
      </c>
      <c r="I664" s="6">
        <v>24</v>
      </c>
      <c r="J664" s="6">
        <v>43</v>
      </c>
      <c r="K664" s="6">
        <v>180</v>
      </c>
      <c r="L664" s="6">
        <v>135</v>
      </c>
      <c r="M664" s="6">
        <v>12</v>
      </c>
      <c r="N664" s="6">
        <v>11</v>
      </c>
      <c r="O664" s="6">
        <v>20</v>
      </c>
      <c r="P664" s="6">
        <v>92</v>
      </c>
      <c r="Q664" s="6">
        <v>131</v>
      </c>
      <c r="R664" s="6">
        <v>7</v>
      </c>
      <c r="S664" s="6">
        <v>13</v>
      </c>
      <c r="T664" s="6">
        <v>23</v>
      </c>
      <c r="U664" s="6">
        <v>88</v>
      </c>
      <c r="V664" s="6">
        <v>59</v>
      </c>
      <c r="W664" s="6" t="s">
        <v>3546</v>
      </c>
      <c r="X664" s="6" t="s">
        <v>4817</v>
      </c>
      <c r="Y664" s="6" t="s">
        <v>1451</v>
      </c>
      <c r="Z664" s="6" t="s">
        <v>3058</v>
      </c>
      <c r="AA664" s="6">
        <v>62.186557000000001</v>
      </c>
      <c r="AB664" s="6">
        <v>10</v>
      </c>
      <c r="AC664" s="6">
        <v>266</v>
      </c>
      <c r="AG664"/>
    </row>
    <row r="665" spans="1:33">
      <c r="A665" s="6">
        <v>1570</v>
      </c>
      <c r="B665" s="6">
        <v>10100230</v>
      </c>
      <c r="C665" s="6" t="s">
        <v>4818</v>
      </c>
      <c r="D665" s="6" t="s">
        <v>71</v>
      </c>
      <c r="E665" s="6" t="s">
        <v>71</v>
      </c>
      <c r="F665" s="6" t="s">
        <v>18</v>
      </c>
      <c r="G665" s="6">
        <v>354</v>
      </c>
      <c r="H665" s="6">
        <v>26</v>
      </c>
      <c r="I665" s="6">
        <v>45</v>
      </c>
      <c r="J665" s="6">
        <v>47</v>
      </c>
      <c r="K665" s="6">
        <v>236</v>
      </c>
      <c r="L665" s="6">
        <v>171</v>
      </c>
      <c r="M665" s="6">
        <v>9</v>
      </c>
      <c r="N665" s="6">
        <v>17</v>
      </c>
      <c r="O665" s="6">
        <v>23</v>
      </c>
      <c r="P665" s="6">
        <v>122</v>
      </c>
      <c r="Q665" s="6">
        <v>183</v>
      </c>
      <c r="R665" s="6">
        <v>17</v>
      </c>
      <c r="S665" s="6">
        <v>28</v>
      </c>
      <c r="T665" s="6">
        <v>24</v>
      </c>
      <c r="U665" s="6">
        <v>114</v>
      </c>
      <c r="V665" s="6">
        <v>80</v>
      </c>
      <c r="W665" s="6" t="s">
        <v>3546</v>
      </c>
      <c r="X665" s="6" t="s">
        <v>4819</v>
      </c>
      <c r="Y665" s="6" t="s">
        <v>1451</v>
      </c>
      <c r="Z665" s="6" t="s">
        <v>3058</v>
      </c>
      <c r="AA665" s="6">
        <v>32.789687999999998</v>
      </c>
      <c r="AB665" s="6">
        <v>10</v>
      </c>
      <c r="AC665" s="6">
        <v>354</v>
      </c>
      <c r="AG665"/>
    </row>
    <row r="666" spans="1:33">
      <c r="A666" s="6">
        <v>1571</v>
      </c>
      <c r="B666" s="6">
        <v>10600200</v>
      </c>
      <c r="C666" s="6" t="s">
        <v>4820</v>
      </c>
      <c r="D666" s="6" t="s">
        <v>71</v>
      </c>
      <c r="E666" s="6" t="s">
        <v>205</v>
      </c>
      <c r="F666" s="6" t="s">
        <v>18</v>
      </c>
      <c r="G666" s="6">
        <v>596</v>
      </c>
      <c r="H666" s="6">
        <v>80</v>
      </c>
      <c r="I666" s="6">
        <v>124</v>
      </c>
      <c r="J666" s="6">
        <v>61</v>
      </c>
      <c r="K666" s="6">
        <v>331</v>
      </c>
      <c r="L666" s="6">
        <v>292</v>
      </c>
      <c r="M666" s="6">
        <v>41</v>
      </c>
      <c r="N666" s="6">
        <v>61</v>
      </c>
      <c r="O666" s="6">
        <v>24</v>
      </c>
      <c r="P666" s="6">
        <v>166</v>
      </c>
      <c r="Q666" s="6">
        <v>304</v>
      </c>
      <c r="R666" s="6">
        <v>39</v>
      </c>
      <c r="S666" s="6">
        <v>63</v>
      </c>
      <c r="T666" s="6">
        <v>37</v>
      </c>
      <c r="U666" s="6">
        <v>165</v>
      </c>
      <c r="V666" s="6">
        <v>121</v>
      </c>
      <c r="W666" s="6" t="s">
        <v>3546</v>
      </c>
      <c r="X666" s="6" t="s">
        <v>4821</v>
      </c>
      <c r="Y666" s="6" t="s">
        <v>205</v>
      </c>
      <c r="Z666" s="6" t="s">
        <v>3058</v>
      </c>
      <c r="AA666" s="6">
        <v>5.6378579999999996</v>
      </c>
      <c r="AB666" s="6">
        <v>9</v>
      </c>
      <c r="AC666" s="6">
        <v>596</v>
      </c>
      <c r="AG666"/>
    </row>
    <row r="667" spans="1:33">
      <c r="A667" s="6">
        <v>1572</v>
      </c>
      <c r="B667" s="6">
        <v>10627042</v>
      </c>
      <c r="C667" s="6" t="s">
        <v>3734</v>
      </c>
      <c r="D667" s="6" t="s">
        <v>71</v>
      </c>
      <c r="E667" s="6" t="s">
        <v>205</v>
      </c>
      <c r="F667" s="6" t="s">
        <v>2621</v>
      </c>
      <c r="G667" s="6">
        <v>275</v>
      </c>
      <c r="H667" s="6">
        <v>28</v>
      </c>
      <c r="I667" s="6">
        <v>47</v>
      </c>
      <c r="J667" s="6">
        <v>20</v>
      </c>
      <c r="K667" s="6">
        <v>180</v>
      </c>
      <c r="L667" s="6">
        <v>145</v>
      </c>
      <c r="M667" s="6">
        <v>11</v>
      </c>
      <c r="N667" s="6">
        <v>33</v>
      </c>
      <c r="O667" s="6">
        <v>13</v>
      </c>
      <c r="P667" s="6">
        <v>88</v>
      </c>
      <c r="Q667" s="6">
        <v>130</v>
      </c>
      <c r="R667" s="6">
        <v>17</v>
      </c>
      <c r="S667" s="6">
        <v>14</v>
      </c>
      <c r="T667" s="6">
        <v>7</v>
      </c>
      <c r="U667" s="6">
        <v>92</v>
      </c>
      <c r="V667" s="6">
        <v>57</v>
      </c>
      <c r="W667" s="6" t="s">
        <v>3559</v>
      </c>
      <c r="X667" s="6" t="s">
        <v>4822</v>
      </c>
      <c r="Y667" s="6" t="s">
        <v>205</v>
      </c>
      <c r="Z667" s="6" t="s">
        <v>3058</v>
      </c>
      <c r="AA667" s="6">
        <v>91.844919000000004</v>
      </c>
      <c r="AB667" s="6">
        <v>9</v>
      </c>
      <c r="AC667" s="6">
        <v>275</v>
      </c>
      <c r="AG667"/>
    </row>
    <row r="668" spans="1:33">
      <c r="A668" s="6">
        <v>1573</v>
      </c>
      <c r="B668" s="6">
        <v>10100420</v>
      </c>
      <c r="C668" s="6" t="s">
        <v>4823</v>
      </c>
      <c r="D668" s="6" t="s">
        <v>71</v>
      </c>
      <c r="E668" s="6" t="s">
        <v>71</v>
      </c>
      <c r="F668" s="6" t="s">
        <v>18</v>
      </c>
      <c r="G668" s="6">
        <v>409</v>
      </c>
      <c r="H668" s="6">
        <v>37</v>
      </c>
      <c r="I668" s="6">
        <v>62</v>
      </c>
      <c r="J668" s="6">
        <v>51</v>
      </c>
      <c r="K668" s="6">
        <v>259</v>
      </c>
      <c r="L668" s="6">
        <v>219</v>
      </c>
      <c r="M668" s="6">
        <v>15</v>
      </c>
      <c r="N668" s="6">
        <v>33</v>
      </c>
      <c r="O668" s="6">
        <v>29</v>
      </c>
      <c r="P668" s="6">
        <v>142</v>
      </c>
      <c r="Q668" s="6">
        <v>190</v>
      </c>
      <c r="R668" s="6">
        <v>22</v>
      </c>
      <c r="S668" s="6">
        <v>29</v>
      </c>
      <c r="T668" s="6">
        <v>22</v>
      </c>
      <c r="U668" s="6">
        <v>117</v>
      </c>
      <c r="V668" s="6">
        <v>89</v>
      </c>
      <c r="W668" s="6" t="s">
        <v>3546</v>
      </c>
      <c r="X668" s="6" t="s">
        <v>4824</v>
      </c>
      <c r="Y668" s="6" t="s">
        <v>1451</v>
      </c>
      <c r="Z668" s="6" t="s">
        <v>3058</v>
      </c>
      <c r="AA668" s="6">
        <v>15.402010000000001</v>
      </c>
      <c r="AB668" s="6">
        <v>10</v>
      </c>
      <c r="AC668" s="6">
        <v>409</v>
      </c>
      <c r="AG668"/>
    </row>
    <row r="669" spans="1:33">
      <c r="A669" s="6">
        <v>1574</v>
      </c>
      <c r="B669" s="6">
        <v>10600030</v>
      </c>
      <c r="C669" s="6" t="s">
        <v>4825</v>
      </c>
      <c r="D669" s="6" t="s">
        <v>71</v>
      </c>
      <c r="E669" s="6" t="s">
        <v>205</v>
      </c>
      <c r="F669" s="6" t="s">
        <v>18</v>
      </c>
      <c r="G669" s="6">
        <v>388</v>
      </c>
      <c r="H669" s="6">
        <v>30</v>
      </c>
      <c r="I669" s="6">
        <v>50</v>
      </c>
      <c r="J669" s="6">
        <v>51</v>
      </c>
      <c r="K669" s="6">
        <v>257</v>
      </c>
      <c r="L669" s="6">
        <v>218</v>
      </c>
      <c r="M669" s="6">
        <v>18</v>
      </c>
      <c r="N669" s="6">
        <v>32</v>
      </c>
      <c r="O669" s="6">
        <v>29</v>
      </c>
      <c r="P669" s="6">
        <v>139</v>
      </c>
      <c r="Q669" s="6">
        <v>170</v>
      </c>
      <c r="R669" s="6">
        <v>12</v>
      </c>
      <c r="S669" s="6">
        <v>18</v>
      </c>
      <c r="T669" s="6">
        <v>22</v>
      </c>
      <c r="U669" s="6">
        <v>118</v>
      </c>
      <c r="V669" s="6">
        <v>85</v>
      </c>
      <c r="W669" s="6" t="s">
        <v>3546</v>
      </c>
      <c r="X669" s="6" t="s">
        <v>4826</v>
      </c>
      <c r="Y669" s="6" t="s">
        <v>205</v>
      </c>
      <c r="Z669" s="6" t="s">
        <v>3058</v>
      </c>
      <c r="AA669" s="6">
        <v>41.566521999999999</v>
      </c>
      <c r="AB669" s="6">
        <v>9</v>
      </c>
      <c r="AC669" s="6">
        <v>388</v>
      </c>
      <c r="AG669"/>
    </row>
    <row r="670" spans="1:33">
      <c r="A670" s="6">
        <v>1575</v>
      </c>
      <c r="B670" s="6">
        <v>10600000</v>
      </c>
      <c r="C670" s="6" t="s">
        <v>4827</v>
      </c>
      <c r="D670" s="6" t="s">
        <v>71</v>
      </c>
      <c r="E670" s="6" t="s">
        <v>205</v>
      </c>
      <c r="F670" s="6" t="s">
        <v>18</v>
      </c>
      <c r="G670" s="6">
        <v>835</v>
      </c>
      <c r="H670" s="6">
        <v>79</v>
      </c>
      <c r="I670" s="6">
        <v>103</v>
      </c>
      <c r="J670" s="6">
        <v>132</v>
      </c>
      <c r="K670" s="6">
        <v>521</v>
      </c>
      <c r="L670" s="6">
        <v>425</v>
      </c>
      <c r="M670" s="6">
        <v>36</v>
      </c>
      <c r="N670" s="6">
        <v>54</v>
      </c>
      <c r="O670" s="6">
        <v>71</v>
      </c>
      <c r="P670" s="6">
        <v>264</v>
      </c>
      <c r="Q670" s="6">
        <v>410</v>
      </c>
      <c r="R670" s="6">
        <v>43</v>
      </c>
      <c r="S670" s="6">
        <v>49</v>
      </c>
      <c r="T670" s="6">
        <v>61</v>
      </c>
      <c r="U670" s="6">
        <v>257</v>
      </c>
      <c r="V670" s="6">
        <v>178</v>
      </c>
      <c r="W670" s="6" t="s">
        <v>3546</v>
      </c>
      <c r="X670" s="6" t="s">
        <v>4828</v>
      </c>
      <c r="Y670" s="6" t="s">
        <v>205</v>
      </c>
      <c r="Z670" s="6" t="s">
        <v>3058</v>
      </c>
      <c r="AA670" s="6">
        <v>92.012545000000003</v>
      </c>
      <c r="AB670" s="6">
        <v>9</v>
      </c>
      <c r="AC670" s="6">
        <v>835</v>
      </c>
      <c r="AG670"/>
    </row>
    <row r="671" spans="1:33">
      <c r="A671" s="6">
        <v>1576</v>
      </c>
      <c r="B671" s="6">
        <v>10700070</v>
      </c>
      <c r="C671" s="6" t="s">
        <v>4829</v>
      </c>
      <c r="D671" s="6" t="s">
        <v>71</v>
      </c>
      <c r="E671" s="6" t="s">
        <v>206</v>
      </c>
      <c r="F671" s="6" t="s">
        <v>18</v>
      </c>
      <c r="G671" s="6">
        <v>756</v>
      </c>
      <c r="H671" s="6">
        <v>67</v>
      </c>
      <c r="I671" s="6">
        <v>86</v>
      </c>
      <c r="J671" s="6">
        <v>97</v>
      </c>
      <c r="K671" s="6">
        <v>506</v>
      </c>
      <c r="L671" s="6">
        <v>407</v>
      </c>
      <c r="M671" s="6">
        <v>36</v>
      </c>
      <c r="N671" s="6">
        <v>43</v>
      </c>
      <c r="O671" s="6">
        <v>49</v>
      </c>
      <c r="P671" s="6">
        <v>279</v>
      </c>
      <c r="Q671" s="6">
        <v>349</v>
      </c>
      <c r="R671" s="6">
        <v>31</v>
      </c>
      <c r="S671" s="6">
        <v>43</v>
      </c>
      <c r="T671" s="6">
        <v>48</v>
      </c>
      <c r="U671" s="6">
        <v>227</v>
      </c>
      <c r="V671" s="6">
        <v>168</v>
      </c>
      <c r="W671" s="6" t="s">
        <v>3546</v>
      </c>
      <c r="X671" s="6" t="s">
        <v>4830</v>
      </c>
      <c r="Y671" s="6" t="s">
        <v>3488</v>
      </c>
      <c r="Z671" s="6" t="s">
        <v>3058</v>
      </c>
      <c r="AA671" s="6">
        <v>21.821445000000001</v>
      </c>
      <c r="AB671" s="6">
        <v>10</v>
      </c>
      <c r="AC671" s="6">
        <v>756</v>
      </c>
      <c r="AG671"/>
    </row>
    <row r="672" spans="1:33">
      <c r="A672" s="6">
        <v>1577</v>
      </c>
      <c r="B672" s="6">
        <v>10100050</v>
      </c>
      <c r="C672" s="6" t="s">
        <v>4831</v>
      </c>
      <c r="D672" s="6" t="s">
        <v>71</v>
      </c>
      <c r="E672" s="6" t="s">
        <v>71</v>
      </c>
      <c r="F672" s="6" t="s">
        <v>18</v>
      </c>
      <c r="G672" s="6">
        <v>593</v>
      </c>
      <c r="H672" s="6">
        <v>53</v>
      </c>
      <c r="I672" s="6">
        <v>78</v>
      </c>
      <c r="J672" s="6">
        <v>92</v>
      </c>
      <c r="K672" s="6">
        <v>370</v>
      </c>
      <c r="L672" s="6">
        <v>308</v>
      </c>
      <c r="M672" s="6">
        <v>27</v>
      </c>
      <c r="N672" s="6">
        <v>40</v>
      </c>
      <c r="O672" s="6">
        <v>55</v>
      </c>
      <c r="P672" s="6">
        <v>186</v>
      </c>
      <c r="Q672" s="6">
        <v>285</v>
      </c>
      <c r="R672" s="6">
        <v>26</v>
      </c>
      <c r="S672" s="6">
        <v>38</v>
      </c>
      <c r="T672" s="6">
        <v>37</v>
      </c>
      <c r="U672" s="6">
        <v>184</v>
      </c>
      <c r="V672" s="6">
        <v>130</v>
      </c>
      <c r="W672" s="6" t="s">
        <v>3546</v>
      </c>
      <c r="X672" s="6" t="s">
        <v>4832</v>
      </c>
      <c r="Y672" s="6" t="s">
        <v>2471</v>
      </c>
      <c r="Z672" s="6" t="s">
        <v>3058</v>
      </c>
      <c r="AA672" s="6">
        <v>40.041732000000003</v>
      </c>
      <c r="AB672" s="6">
        <v>10</v>
      </c>
      <c r="AC672" s="6">
        <v>593</v>
      </c>
      <c r="AG672"/>
    </row>
    <row r="673" spans="1:33">
      <c r="A673" s="6">
        <v>1578</v>
      </c>
      <c r="B673" s="6">
        <v>10700060</v>
      </c>
      <c r="C673" s="6" t="s">
        <v>4833</v>
      </c>
      <c r="D673" s="6" t="s">
        <v>71</v>
      </c>
      <c r="E673" s="6" t="s">
        <v>206</v>
      </c>
      <c r="F673" s="6" t="s">
        <v>18</v>
      </c>
      <c r="G673" s="6">
        <v>165</v>
      </c>
      <c r="H673" s="6">
        <v>10</v>
      </c>
      <c r="I673" s="6">
        <v>20</v>
      </c>
      <c r="J673" s="6">
        <v>20</v>
      </c>
      <c r="K673" s="6">
        <v>115</v>
      </c>
      <c r="L673" s="6">
        <v>97</v>
      </c>
      <c r="M673" s="6">
        <v>7</v>
      </c>
      <c r="N673" s="6">
        <v>13</v>
      </c>
      <c r="O673" s="6">
        <v>14</v>
      </c>
      <c r="P673" s="6">
        <v>63</v>
      </c>
      <c r="Q673" s="6">
        <v>68</v>
      </c>
      <c r="R673" s="6">
        <v>3</v>
      </c>
      <c r="S673" s="6">
        <v>7</v>
      </c>
      <c r="T673" s="6">
        <v>6</v>
      </c>
      <c r="U673" s="6">
        <v>52</v>
      </c>
      <c r="V673" s="6">
        <v>43</v>
      </c>
      <c r="W673" s="6" t="s">
        <v>3546</v>
      </c>
      <c r="X673" s="6" t="s">
        <v>4834</v>
      </c>
      <c r="Y673" s="6" t="s">
        <v>3488</v>
      </c>
      <c r="Z673" s="6" t="s">
        <v>3058</v>
      </c>
      <c r="AA673" s="6">
        <v>39.379815000000001</v>
      </c>
      <c r="AB673" s="6">
        <v>10</v>
      </c>
      <c r="AC673" s="6">
        <v>165</v>
      </c>
      <c r="AG673"/>
    </row>
    <row r="674" spans="1:33">
      <c r="A674" s="6">
        <v>1579</v>
      </c>
      <c r="B674" s="6">
        <v>10200020</v>
      </c>
      <c r="C674" s="6" t="s">
        <v>4835</v>
      </c>
      <c r="D674" s="6" t="s">
        <v>71</v>
      </c>
      <c r="E674" s="6" t="s">
        <v>201</v>
      </c>
      <c r="F674" s="6" t="s">
        <v>18</v>
      </c>
      <c r="G674" s="6">
        <v>466</v>
      </c>
      <c r="H674" s="6">
        <v>25</v>
      </c>
      <c r="I674" s="6">
        <v>44</v>
      </c>
      <c r="J674" s="6">
        <v>84</v>
      </c>
      <c r="K674" s="6">
        <v>313</v>
      </c>
      <c r="L674" s="6">
        <v>242</v>
      </c>
      <c r="M674" s="6">
        <v>11</v>
      </c>
      <c r="N674" s="6">
        <v>18</v>
      </c>
      <c r="O674" s="6">
        <v>42</v>
      </c>
      <c r="P674" s="6">
        <v>171</v>
      </c>
      <c r="Q674" s="6">
        <v>224</v>
      </c>
      <c r="R674" s="6">
        <v>14</v>
      </c>
      <c r="S674" s="6">
        <v>26</v>
      </c>
      <c r="T674" s="6">
        <v>42</v>
      </c>
      <c r="U674" s="6">
        <v>142</v>
      </c>
      <c r="V674" s="6">
        <v>103</v>
      </c>
      <c r="W674" s="6" t="s">
        <v>3546</v>
      </c>
      <c r="X674" s="6" t="s">
        <v>4836</v>
      </c>
      <c r="Y674" s="6" t="s">
        <v>2485</v>
      </c>
      <c r="Z674" s="6" t="s">
        <v>3058</v>
      </c>
      <c r="AA674" s="6">
        <v>83.787513000000004</v>
      </c>
      <c r="AB674" s="6">
        <v>10</v>
      </c>
      <c r="AC674" s="6">
        <v>466</v>
      </c>
      <c r="AG674"/>
    </row>
    <row r="675" spans="1:33">
      <c r="A675" s="6">
        <v>1580</v>
      </c>
      <c r="B675" s="6">
        <v>10200040</v>
      </c>
      <c r="C675" s="6" t="s">
        <v>4837</v>
      </c>
      <c r="D675" s="6" t="s">
        <v>71</v>
      </c>
      <c r="E675" s="6" t="s">
        <v>201</v>
      </c>
      <c r="F675" s="6" t="s">
        <v>18</v>
      </c>
      <c r="G675" s="6">
        <v>1363</v>
      </c>
      <c r="H675" s="6">
        <v>124</v>
      </c>
      <c r="I675" s="6">
        <v>254</v>
      </c>
      <c r="J675" s="6">
        <v>205</v>
      </c>
      <c r="K675" s="6">
        <v>780</v>
      </c>
      <c r="L675" s="6">
        <v>734</v>
      </c>
      <c r="M675" s="6">
        <v>69</v>
      </c>
      <c r="N675" s="6">
        <v>144</v>
      </c>
      <c r="O675" s="6">
        <v>115</v>
      </c>
      <c r="P675" s="6">
        <v>406</v>
      </c>
      <c r="Q675" s="6">
        <v>629</v>
      </c>
      <c r="R675" s="6">
        <v>55</v>
      </c>
      <c r="S675" s="6">
        <v>110</v>
      </c>
      <c r="T675" s="6">
        <v>90</v>
      </c>
      <c r="U675" s="6">
        <v>374</v>
      </c>
      <c r="V675" s="6">
        <v>256</v>
      </c>
      <c r="W675" s="6" t="s">
        <v>3546</v>
      </c>
      <c r="X675" s="6" t="s">
        <v>4838</v>
      </c>
      <c r="Y675" s="6" t="s">
        <v>406</v>
      </c>
      <c r="Z675" s="6" t="s">
        <v>3058</v>
      </c>
      <c r="AA675" s="6">
        <v>60.344315999999999</v>
      </c>
      <c r="AB675" s="6">
        <v>10</v>
      </c>
      <c r="AC675" s="6">
        <v>1363</v>
      </c>
      <c r="AG675"/>
    </row>
    <row r="676" spans="1:33">
      <c r="A676" s="6">
        <v>1585</v>
      </c>
      <c r="B676" s="6">
        <v>30700000</v>
      </c>
      <c r="C676" s="6" t="s">
        <v>4839</v>
      </c>
      <c r="D676" s="6" t="s">
        <v>64</v>
      </c>
      <c r="E676" s="6" t="s">
        <v>165</v>
      </c>
      <c r="F676" s="6" t="s">
        <v>18</v>
      </c>
      <c r="G676" s="6">
        <v>615</v>
      </c>
      <c r="H676" s="6">
        <v>69</v>
      </c>
      <c r="I676" s="6">
        <v>153</v>
      </c>
      <c r="J676" s="6">
        <v>59</v>
      </c>
      <c r="K676" s="6">
        <v>334</v>
      </c>
      <c r="L676" s="6">
        <v>318</v>
      </c>
      <c r="M676" s="6">
        <v>37</v>
      </c>
      <c r="N676" s="6">
        <v>82</v>
      </c>
      <c r="O676" s="6">
        <v>30</v>
      </c>
      <c r="P676" s="6">
        <v>169</v>
      </c>
      <c r="Q676" s="6">
        <v>297</v>
      </c>
      <c r="R676" s="6">
        <v>32</v>
      </c>
      <c r="S676" s="6">
        <v>71</v>
      </c>
      <c r="T676" s="6">
        <v>29</v>
      </c>
      <c r="U676" s="6">
        <v>165</v>
      </c>
      <c r="V676" s="6">
        <v>137</v>
      </c>
      <c r="W676" s="6" t="s">
        <v>3546</v>
      </c>
      <c r="X676" s="6" t="s">
        <v>4840</v>
      </c>
      <c r="Y676" s="6" t="s">
        <v>3494</v>
      </c>
      <c r="Z676" s="6" t="s">
        <v>3180</v>
      </c>
      <c r="AA676" s="6">
        <v>2.6145160000000001</v>
      </c>
      <c r="AB676" s="6">
        <v>5</v>
      </c>
      <c r="AC676" s="6">
        <v>615</v>
      </c>
      <c r="AG676"/>
    </row>
    <row r="677" spans="1:33">
      <c r="A677" s="6">
        <v>1590</v>
      </c>
      <c r="B677" s="6">
        <v>10627052</v>
      </c>
      <c r="C677" s="6" t="s">
        <v>3737</v>
      </c>
      <c r="D677" s="6" t="s">
        <v>71</v>
      </c>
      <c r="E677" s="6" t="s">
        <v>205</v>
      </c>
      <c r="F677" s="6" t="s">
        <v>2621</v>
      </c>
      <c r="G677" s="6">
        <v>699</v>
      </c>
      <c r="H677" s="6">
        <v>81</v>
      </c>
      <c r="I677" s="6">
        <v>108</v>
      </c>
      <c r="J677" s="6">
        <v>90</v>
      </c>
      <c r="K677" s="6">
        <v>420</v>
      </c>
      <c r="L677" s="6">
        <v>347</v>
      </c>
      <c r="M677" s="6">
        <v>41</v>
      </c>
      <c r="N677" s="6">
        <v>58</v>
      </c>
      <c r="O677" s="6">
        <v>39</v>
      </c>
      <c r="P677" s="6">
        <v>209</v>
      </c>
      <c r="Q677" s="6">
        <v>352</v>
      </c>
      <c r="R677" s="6">
        <v>40</v>
      </c>
      <c r="S677" s="6">
        <v>50</v>
      </c>
      <c r="T677" s="6">
        <v>51</v>
      </c>
      <c r="U677" s="6">
        <v>211</v>
      </c>
      <c r="V677" s="6">
        <v>147</v>
      </c>
      <c r="W677" s="6" t="s">
        <v>3559</v>
      </c>
      <c r="X677" s="6" t="s">
        <v>4841</v>
      </c>
      <c r="Y677" s="6" t="s">
        <v>205</v>
      </c>
      <c r="Z677" s="6" t="s">
        <v>3058</v>
      </c>
      <c r="AA677" s="6">
        <v>249.570562</v>
      </c>
      <c r="AB677" s="6">
        <v>9</v>
      </c>
      <c r="AC677" s="6">
        <v>699</v>
      </c>
      <c r="AG677"/>
    </row>
    <row r="678" spans="1:33">
      <c r="A678" s="6">
        <v>1591</v>
      </c>
      <c r="B678" s="6">
        <v>10700630</v>
      </c>
      <c r="C678" s="6" t="s">
        <v>4842</v>
      </c>
      <c r="D678" s="6" t="s">
        <v>71</v>
      </c>
      <c r="E678" s="6" t="s">
        <v>206</v>
      </c>
      <c r="F678" s="6" t="s">
        <v>18</v>
      </c>
      <c r="G678" s="6">
        <v>512</v>
      </c>
      <c r="H678" s="6">
        <v>47</v>
      </c>
      <c r="I678" s="6">
        <v>59</v>
      </c>
      <c r="J678" s="6">
        <v>75</v>
      </c>
      <c r="K678" s="6">
        <v>331</v>
      </c>
      <c r="L678" s="6">
        <v>267</v>
      </c>
      <c r="M678" s="6">
        <v>25</v>
      </c>
      <c r="N678" s="6">
        <v>39</v>
      </c>
      <c r="O678" s="6">
        <v>37</v>
      </c>
      <c r="P678" s="6">
        <v>166</v>
      </c>
      <c r="Q678" s="6">
        <v>245</v>
      </c>
      <c r="R678" s="6">
        <v>22</v>
      </c>
      <c r="S678" s="6">
        <v>20</v>
      </c>
      <c r="T678" s="6">
        <v>38</v>
      </c>
      <c r="U678" s="6">
        <v>165</v>
      </c>
      <c r="V678" s="6">
        <v>120</v>
      </c>
      <c r="W678" s="6" t="s">
        <v>3546</v>
      </c>
      <c r="X678" s="6" t="s">
        <v>4843</v>
      </c>
      <c r="Y678" s="6" t="s">
        <v>3488</v>
      </c>
      <c r="Z678" s="6" t="s">
        <v>3058</v>
      </c>
      <c r="AA678" s="6">
        <v>579.83921899999996</v>
      </c>
      <c r="AB678" s="6">
        <v>10</v>
      </c>
      <c r="AC678" s="6">
        <v>512</v>
      </c>
      <c r="AG678"/>
    </row>
    <row r="679" spans="1:33">
      <c r="A679" s="6">
        <v>1592</v>
      </c>
      <c r="B679" s="6">
        <v>10717039</v>
      </c>
      <c r="C679" s="6" t="s">
        <v>4844</v>
      </c>
      <c r="D679" s="6" t="s">
        <v>71</v>
      </c>
      <c r="E679" s="6" t="s">
        <v>206</v>
      </c>
      <c r="F679" s="6" t="s">
        <v>18</v>
      </c>
      <c r="G679" s="6">
        <v>1329</v>
      </c>
      <c r="H679" s="6">
        <v>126</v>
      </c>
      <c r="I679" s="6">
        <v>191</v>
      </c>
      <c r="J679" s="6">
        <v>185</v>
      </c>
      <c r="K679" s="6">
        <v>827</v>
      </c>
      <c r="L679" s="6">
        <v>671</v>
      </c>
      <c r="M679" s="6">
        <v>66</v>
      </c>
      <c r="N679" s="6">
        <v>92</v>
      </c>
      <c r="O679" s="6">
        <v>89</v>
      </c>
      <c r="P679" s="6">
        <v>424</v>
      </c>
      <c r="Q679" s="6">
        <v>658</v>
      </c>
      <c r="R679" s="6">
        <v>60</v>
      </c>
      <c r="S679" s="6">
        <v>99</v>
      </c>
      <c r="T679" s="6">
        <v>96</v>
      </c>
      <c r="U679" s="6">
        <v>403</v>
      </c>
      <c r="V679" s="6">
        <v>278</v>
      </c>
      <c r="W679" s="6" t="s">
        <v>3559</v>
      </c>
      <c r="X679" s="6" t="s">
        <v>4845</v>
      </c>
      <c r="Y679" s="6" t="s">
        <v>3488</v>
      </c>
      <c r="Z679" s="6" t="s">
        <v>3058</v>
      </c>
      <c r="AA679" s="6">
        <v>509.92942499999998</v>
      </c>
      <c r="AB679" s="6">
        <v>10</v>
      </c>
      <c r="AC679" s="6">
        <v>1329</v>
      </c>
      <c r="AG679"/>
    </row>
    <row r="680" spans="1:33">
      <c r="A680" s="6">
        <v>1593</v>
      </c>
      <c r="B680" s="6">
        <v>10717049</v>
      </c>
      <c r="C680" s="6" t="s">
        <v>4844</v>
      </c>
      <c r="D680" s="6" t="s">
        <v>71</v>
      </c>
      <c r="E680" s="6" t="s">
        <v>206</v>
      </c>
      <c r="F680" s="6" t="s">
        <v>18</v>
      </c>
      <c r="G680" s="6">
        <v>846</v>
      </c>
      <c r="H680" s="6">
        <v>85</v>
      </c>
      <c r="I680" s="6">
        <v>116</v>
      </c>
      <c r="J680" s="6">
        <v>123</v>
      </c>
      <c r="K680" s="6">
        <v>522</v>
      </c>
      <c r="L680" s="6">
        <v>409</v>
      </c>
      <c r="M680" s="6">
        <v>29</v>
      </c>
      <c r="N680" s="6">
        <v>55</v>
      </c>
      <c r="O680" s="6">
        <v>65</v>
      </c>
      <c r="P680" s="6">
        <v>260</v>
      </c>
      <c r="Q680" s="6">
        <v>437</v>
      </c>
      <c r="R680" s="6">
        <v>56</v>
      </c>
      <c r="S680" s="6">
        <v>61</v>
      </c>
      <c r="T680" s="6">
        <v>58</v>
      </c>
      <c r="U680" s="6">
        <v>262</v>
      </c>
      <c r="V680" s="6">
        <v>174</v>
      </c>
      <c r="W680" s="6" t="s">
        <v>3559</v>
      </c>
      <c r="X680" s="6" t="s">
        <v>4846</v>
      </c>
      <c r="Y680" s="6" t="s">
        <v>3488</v>
      </c>
      <c r="Z680" s="6" t="s">
        <v>3058</v>
      </c>
      <c r="AA680" s="6">
        <v>476.32365700000003</v>
      </c>
      <c r="AB680" s="6">
        <v>10</v>
      </c>
      <c r="AC680" s="6">
        <v>846</v>
      </c>
      <c r="AG680"/>
    </row>
    <row r="681" spans="1:33">
      <c r="A681" s="6">
        <v>1596</v>
      </c>
      <c r="B681" s="6">
        <v>10100560</v>
      </c>
      <c r="C681" s="6" t="s">
        <v>4847</v>
      </c>
      <c r="D681" s="6" t="s">
        <v>71</v>
      </c>
      <c r="E681" s="6" t="s">
        <v>71</v>
      </c>
      <c r="F681" s="6" t="s">
        <v>18</v>
      </c>
      <c r="G681" s="6">
        <v>455</v>
      </c>
      <c r="H681" s="6">
        <v>36</v>
      </c>
      <c r="I681" s="6">
        <v>61</v>
      </c>
      <c r="J681" s="6">
        <v>63</v>
      </c>
      <c r="K681" s="6">
        <v>295</v>
      </c>
      <c r="L681" s="6">
        <v>241</v>
      </c>
      <c r="M681" s="6">
        <v>25</v>
      </c>
      <c r="N681" s="6">
        <v>28</v>
      </c>
      <c r="O681" s="6">
        <v>29</v>
      </c>
      <c r="P681" s="6">
        <v>159</v>
      </c>
      <c r="Q681" s="6">
        <v>214</v>
      </c>
      <c r="R681" s="6">
        <v>11</v>
      </c>
      <c r="S681" s="6">
        <v>33</v>
      </c>
      <c r="T681" s="6">
        <v>34</v>
      </c>
      <c r="U681" s="6">
        <v>136</v>
      </c>
      <c r="V681" s="6">
        <v>105</v>
      </c>
      <c r="W681" s="6" t="s">
        <v>3546</v>
      </c>
      <c r="X681" s="6" t="s">
        <v>4848</v>
      </c>
      <c r="Y681" s="6" t="s">
        <v>1451</v>
      </c>
      <c r="Z681" s="6" t="s">
        <v>3058</v>
      </c>
      <c r="AA681" s="6">
        <v>78.504109</v>
      </c>
      <c r="AB681" s="6">
        <v>10</v>
      </c>
      <c r="AC681" s="6">
        <v>455</v>
      </c>
      <c r="AG681"/>
    </row>
    <row r="682" spans="1:33">
      <c r="A682" s="6">
        <v>1597</v>
      </c>
      <c r="B682" s="6">
        <v>10100430</v>
      </c>
      <c r="C682" s="6" t="s">
        <v>3984</v>
      </c>
      <c r="D682" s="6" t="s">
        <v>71</v>
      </c>
      <c r="E682" s="6" t="s">
        <v>71</v>
      </c>
      <c r="F682" s="6" t="s">
        <v>18</v>
      </c>
      <c r="G682" s="6">
        <v>578</v>
      </c>
      <c r="H682" s="6">
        <v>44</v>
      </c>
      <c r="I682" s="6">
        <v>77</v>
      </c>
      <c r="J682" s="6">
        <v>88</v>
      </c>
      <c r="K682" s="6">
        <v>369</v>
      </c>
      <c r="L682" s="6">
        <v>302</v>
      </c>
      <c r="M682" s="6">
        <v>18</v>
      </c>
      <c r="N682" s="6">
        <v>38</v>
      </c>
      <c r="O682" s="6">
        <v>46</v>
      </c>
      <c r="P682" s="6">
        <v>200</v>
      </c>
      <c r="Q682" s="6">
        <v>276</v>
      </c>
      <c r="R682" s="6">
        <v>26</v>
      </c>
      <c r="S682" s="6">
        <v>39</v>
      </c>
      <c r="T682" s="6">
        <v>42</v>
      </c>
      <c r="U682" s="6">
        <v>169</v>
      </c>
      <c r="V682" s="6">
        <v>128</v>
      </c>
      <c r="W682" s="6" t="s">
        <v>3546</v>
      </c>
      <c r="X682" s="6" t="s">
        <v>4849</v>
      </c>
      <c r="Y682" s="6" t="s">
        <v>1451</v>
      </c>
      <c r="Z682" s="6" t="s">
        <v>3058</v>
      </c>
      <c r="AA682" s="6">
        <v>63.009490999999997</v>
      </c>
      <c r="AB682" s="6">
        <v>10</v>
      </c>
      <c r="AC682" s="6">
        <v>578</v>
      </c>
      <c r="AG682"/>
    </row>
    <row r="683" spans="1:33">
      <c r="A683" s="6">
        <v>1598</v>
      </c>
      <c r="B683" s="6">
        <v>10627102</v>
      </c>
      <c r="C683" s="6" t="s">
        <v>4850</v>
      </c>
      <c r="D683" s="6" t="s">
        <v>71</v>
      </c>
      <c r="E683" s="6" t="s">
        <v>205</v>
      </c>
      <c r="F683" s="6" t="s">
        <v>2621</v>
      </c>
      <c r="G683" s="6">
        <v>747</v>
      </c>
      <c r="H683" s="6">
        <v>99</v>
      </c>
      <c r="I683" s="6">
        <v>155</v>
      </c>
      <c r="J683" s="6">
        <v>102</v>
      </c>
      <c r="K683" s="6">
        <v>391</v>
      </c>
      <c r="L683" s="6">
        <v>382</v>
      </c>
      <c r="M683" s="6">
        <v>56</v>
      </c>
      <c r="N683" s="6">
        <v>84</v>
      </c>
      <c r="O683" s="6">
        <v>57</v>
      </c>
      <c r="P683" s="6">
        <v>185</v>
      </c>
      <c r="Q683" s="6">
        <v>365</v>
      </c>
      <c r="R683" s="6">
        <v>43</v>
      </c>
      <c r="S683" s="6">
        <v>71</v>
      </c>
      <c r="T683" s="6">
        <v>45</v>
      </c>
      <c r="U683" s="6">
        <v>206</v>
      </c>
      <c r="V683" s="6">
        <v>146</v>
      </c>
      <c r="W683" s="6" t="s">
        <v>3559</v>
      </c>
      <c r="X683" s="6" t="s">
        <v>4851</v>
      </c>
      <c r="Y683" s="6" t="s">
        <v>205</v>
      </c>
      <c r="Z683" s="6" t="s">
        <v>3058</v>
      </c>
      <c r="AA683" s="6">
        <v>305.67914200000001</v>
      </c>
      <c r="AB683" s="6">
        <v>9</v>
      </c>
      <c r="AC683" s="6">
        <v>747</v>
      </c>
      <c r="AG683"/>
    </row>
    <row r="684" spans="1:33">
      <c r="A684" s="6">
        <v>1599</v>
      </c>
      <c r="B684" s="6">
        <v>10200060</v>
      </c>
      <c r="C684" s="6" t="s">
        <v>4852</v>
      </c>
      <c r="D684" s="6" t="s">
        <v>71</v>
      </c>
      <c r="E684" s="6" t="s">
        <v>201</v>
      </c>
      <c r="F684" s="6" t="s">
        <v>18</v>
      </c>
      <c r="G684" s="6">
        <v>1120</v>
      </c>
      <c r="H684" s="6">
        <v>157</v>
      </c>
      <c r="I684" s="6">
        <v>245</v>
      </c>
      <c r="J684" s="6">
        <v>107</v>
      </c>
      <c r="K684" s="6">
        <v>611</v>
      </c>
      <c r="L684" s="6">
        <v>596</v>
      </c>
      <c r="M684" s="6">
        <v>83</v>
      </c>
      <c r="N684" s="6">
        <v>130</v>
      </c>
      <c r="O684" s="6">
        <v>62</v>
      </c>
      <c r="P684" s="6">
        <v>321</v>
      </c>
      <c r="Q684" s="6">
        <v>524</v>
      </c>
      <c r="R684" s="6">
        <v>74</v>
      </c>
      <c r="S684" s="6">
        <v>115</v>
      </c>
      <c r="T684" s="6">
        <v>45</v>
      </c>
      <c r="U684" s="6">
        <v>290</v>
      </c>
      <c r="V684" s="6">
        <v>206</v>
      </c>
      <c r="W684" s="6" t="s">
        <v>3546</v>
      </c>
      <c r="X684" s="6" t="s">
        <v>4853</v>
      </c>
      <c r="Y684" s="6" t="s">
        <v>201</v>
      </c>
      <c r="Z684" s="6" t="s">
        <v>3058</v>
      </c>
      <c r="AA684" s="6">
        <v>10.079955</v>
      </c>
      <c r="AB684" s="6">
        <v>10</v>
      </c>
      <c r="AC684" s="6">
        <v>1120</v>
      </c>
      <c r="AG684"/>
    </row>
    <row r="685" spans="1:33">
      <c r="A685" s="6">
        <v>1600</v>
      </c>
      <c r="B685" s="6">
        <v>10200050</v>
      </c>
      <c r="C685" s="6" t="s">
        <v>4854</v>
      </c>
      <c r="D685" s="6" t="s">
        <v>71</v>
      </c>
      <c r="E685" s="6" t="s">
        <v>201</v>
      </c>
      <c r="F685" s="6" t="s">
        <v>18</v>
      </c>
      <c r="G685" s="6">
        <v>742</v>
      </c>
      <c r="H685" s="6">
        <v>57</v>
      </c>
      <c r="I685" s="6">
        <v>94</v>
      </c>
      <c r="J685" s="6">
        <v>112</v>
      </c>
      <c r="K685" s="6">
        <v>479</v>
      </c>
      <c r="L685" s="6">
        <v>418</v>
      </c>
      <c r="M685" s="6">
        <v>29</v>
      </c>
      <c r="N685" s="6">
        <v>45</v>
      </c>
      <c r="O685" s="6">
        <v>62</v>
      </c>
      <c r="P685" s="6">
        <v>282</v>
      </c>
      <c r="Q685" s="6">
        <v>324</v>
      </c>
      <c r="R685" s="6">
        <v>28</v>
      </c>
      <c r="S685" s="6">
        <v>49</v>
      </c>
      <c r="T685" s="6">
        <v>50</v>
      </c>
      <c r="U685" s="6">
        <v>197</v>
      </c>
      <c r="V685" s="6">
        <v>162</v>
      </c>
      <c r="W685" s="6" t="s">
        <v>3546</v>
      </c>
      <c r="X685" s="6" t="s">
        <v>4855</v>
      </c>
      <c r="Y685" s="6" t="s">
        <v>406</v>
      </c>
      <c r="Z685" s="6" t="s">
        <v>3058</v>
      </c>
      <c r="AA685" s="6">
        <v>8.9489429999999999</v>
      </c>
      <c r="AB685" s="6">
        <v>10</v>
      </c>
      <c r="AC685" s="6">
        <v>742</v>
      </c>
      <c r="AG685"/>
    </row>
    <row r="686" spans="1:33">
      <c r="A686" s="6">
        <v>1601</v>
      </c>
      <c r="B686" s="6">
        <v>10600120</v>
      </c>
      <c r="C686" s="6" t="s">
        <v>4856</v>
      </c>
      <c r="D686" s="6" t="s">
        <v>71</v>
      </c>
      <c r="E686" s="6" t="s">
        <v>205</v>
      </c>
      <c r="F686" s="6" t="s">
        <v>18</v>
      </c>
      <c r="G686" s="6">
        <v>944</v>
      </c>
      <c r="H686" s="6">
        <v>105</v>
      </c>
      <c r="I686" s="6">
        <v>171</v>
      </c>
      <c r="J686" s="6">
        <v>115</v>
      </c>
      <c r="K686" s="6">
        <v>553</v>
      </c>
      <c r="L686" s="6">
        <v>482</v>
      </c>
      <c r="M686" s="6">
        <v>68</v>
      </c>
      <c r="N686" s="6">
        <v>82</v>
      </c>
      <c r="O686" s="6">
        <v>56</v>
      </c>
      <c r="P686" s="6">
        <v>276</v>
      </c>
      <c r="Q686" s="6">
        <v>462</v>
      </c>
      <c r="R686" s="6">
        <v>37</v>
      </c>
      <c r="S686" s="6">
        <v>89</v>
      </c>
      <c r="T686" s="6">
        <v>59</v>
      </c>
      <c r="U686" s="6">
        <v>277</v>
      </c>
      <c r="V686" s="6">
        <v>202</v>
      </c>
      <c r="W686" s="6" t="s">
        <v>3546</v>
      </c>
      <c r="X686" s="6" t="s">
        <v>4857</v>
      </c>
      <c r="Y686" s="6" t="s">
        <v>205</v>
      </c>
      <c r="Z686" s="6" t="s">
        <v>3058</v>
      </c>
      <c r="AA686" s="6">
        <v>182.21826899999999</v>
      </c>
      <c r="AB686" s="6">
        <v>9</v>
      </c>
      <c r="AC686" s="6">
        <v>944</v>
      </c>
      <c r="AG686"/>
    </row>
    <row r="687" spans="1:33">
      <c r="A687" s="6">
        <v>1602</v>
      </c>
      <c r="B687" s="6">
        <v>10312060</v>
      </c>
      <c r="C687" s="6" t="s">
        <v>4858</v>
      </c>
      <c r="D687" s="6" t="s">
        <v>71</v>
      </c>
      <c r="E687" s="6" t="s">
        <v>202</v>
      </c>
      <c r="F687" s="6" t="s">
        <v>4182</v>
      </c>
      <c r="G687" s="6">
        <v>318</v>
      </c>
      <c r="H687" s="6">
        <v>22</v>
      </c>
      <c r="I687" s="6">
        <v>46</v>
      </c>
      <c r="J687" s="6">
        <v>26</v>
      </c>
      <c r="K687" s="6">
        <v>224</v>
      </c>
      <c r="L687" s="6">
        <v>160</v>
      </c>
      <c r="M687" s="6">
        <v>9</v>
      </c>
      <c r="N687" s="6">
        <v>24</v>
      </c>
      <c r="O687" s="6">
        <v>14</v>
      </c>
      <c r="P687" s="6">
        <v>113</v>
      </c>
      <c r="Q687" s="6">
        <v>158</v>
      </c>
      <c r="R687" s="6">
        <v>13</v>
      </c>
      <c r="S687" s="6">
        <v>22</v>
      </c>
      <c r="T687" s="6">
        <v>12</v>
      </c>
      <c r="U687" s="6">
        <v>111</v>
      </c>
      <c r="V687" s="6">
        <v>104</v>
      </c>
      <c r="W687" s="6" t="s">
        <v>3598</v>
      </c>
      <c r="X687" s="6" t="s">
        <v>4859</v>
      </c>
      <c r="Y687" s="6" t="s">
        <v>202</v>
      </c>
      <c r="Z687" s="6" t="s">
        <v>3058</v>
      </c>
      <c r="AA687" s="6">
        <v>434.47558500000002</v>
      </c>
      <c r="AB687" s="6">
        <v>11</v>
      </c>
      <c r="AC687" s="6">
        <v>318</v>
      </c>
      <c r="AG687"/>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73"/>
  <sheetViews>
    <sheetView topLeftCell="A27" workbookViewId="0">
      <selection activeCell="F2" sqref="F2:H44"/>
    </sheetView>
  </sheetViews>
  <sheetFormatPr defaultRowHeight="15"/>
  <cols>
    <col min="1" max="1" width="22.7109375" bestFit="1" customWidth="1"/>
    <col min="2" max="2" width="19" bestFit="1" customWidth="1"/>
    <col min="3" max="3" width="19.28515625" bestFit="1" customWidth="1"/>
    <col min="4" max="4" width="14.28515625" bestFit="1" customWidth="1"/>
  </cols>
  <sheetData>
    <row r="2" spans="1:8">
      <c r="F2" s="6" t="s">
        <v>3060</v>
      </c>
      <c r="G2" s="6" t="s">
        <v>52</v>
      </c>
      <c r="H2" s="6" t="s">
        <v>89</v>
      </c>
    </row>
    <row r="3" spans="1:8">
      <c r="A3" s="104" t="s">
        <v>34</v>
      </c>
      <c r="B3" s="104" t="s">
        <v>3045</v>
      </c>
      <c r="C3" s="6" t="s">
        <v>4865</v>
      </c>
      <c r="D3" s="6" t="s">
        <v>4866</v>
      </c>
      <c r="F3" s="6" t="s">
        <v>3060</v>
      </c>
      <c r="G3" s="6" t="s">
        <v>48</v>
      </c>
      <c r="H3" s="6" t="s">
        <v>80</v>
      </c>
    </row>
    <row r="4" spans="1:8">
      <c r="A4" s="6" t="s">
        <v>71</v>
      </c>
      <c r="B4" s="6" t="s">
        <v>71</v>
      </c>
      <c r="C4" s="105">
        <v>642</v>
      </c>
      <c r="D4" s="105">
        <v>2092</v>
      </c>
      <c r="F4" s="6" t="s">
        <v>3060</v>
      </c>
      <c r="G4" s="6" t="s">
        <v>48</v>
      </c>
      <c r="H4" s="6" t="s">
        <v>77</v>
      </c>
    </row>
    <row r="5" spans="1:8">
      <c r="B5" s="6" t="s">
        <v>2427</v>
      </c>
      <c r="C5" s="105">
        <v>338</v>
      </c>
      <c r="D5" s="105">
        <v>1006</v>
      </c>
      <c r="F5" s="6" t="s">
        <v>3060</v>
      </c>
      <c r="G5" s="6" t="s">
        <v>52</v>
      </c>
      <c r="H5" s="6" t="s">
        <v>90</v>
      </c>
    </row>
    <row r="6" spans="1:8">
      <c r="B6" s="6" t="s">
        <v>203</v>
      </c>
      <c r="C6" s="105">
        <v>15</v>
      </c>
      <c r="D6" s="105">
        <v>16</v>
      </c>
      <c r="F6" s="6" t="s">
        <v>3060</v>
      </c>
      <c r="G6" s="6" t="s">
        <v>48</v>
      </c>
      <c r="H6" s="6" t="s">
        <v>78</v>
      </c>
    </row>
    <row r="7" spans="1:8">
      <c r="B7" s="6" t="s">
        <v>205</v>
      </c>
      <c r="C7" s="105">
        <v>823</v>
      </c>
      <c r="D7" s="105">
        <v>2600</v>
      </c>
      <c r="F7" s="6" t="s">
        <v>3060</v>
      </c>
      <c r="G7" s="6" t="s">
        <v>48</v>
      </c>
      <c r="H7" s="6" t="s">
        <v>79</v>
      </c>
    </row>
    <row r="8" spans="1:8">
      <c r="B8" s="6" t="s">
        <v>3219</v>
      </c>
      <c r="C8" s="105">
        <v>20</v>
      </c>
      <c r="D8" s="105">
        <v>33</v>
      </c>
      <c r="F8" s="6" t="s">
        <v>3060</v>
      </c>
      <c r="G8" s="6" t="s">
        <v>52</v>
      </c>
      <c r="H8" s="6" t="s">
        <v>91</v>
      </c>
    </row>
    <row r="9" spans="1:8">
      <c r="B9" s="6" t="s">
        <v>2660</v>
      </c>
      <c r="C9" s="105">
        <v>29</v>
      </c>
      <c r="D9" s="105">
        <v>45</v>
      </c>
      <c r="F9" s="6" t="s">
        <v>3052</v>
      </c>
      <c r="G9" s="6" t="s">
        <v>58</v>
      </c>
      <c r="H9" s="6" t="s">
        <v>128</v>
      </c>
    </row>
    <row r="10" spans="1:8">
      <c r="B10" s="6" t="s">
        <v>207</v>
      </c>
      <c r="C10" s="105">
        <v>20</v>
      </c>
      <c r="D10" s="105">
        <v>51</v>
      </c>
      <c r="F10" s="6" t="s">
        <v>3052</v>
      </c>
      <c r="G10" s="6" t="s">
        <v>58</v>
      </c>
      <c r="H10" s="6" t="s">
        <v>125</v>
      </c>
    </row>
    <row r="11" spans="1:8">
      <c r="A11" s="6" t="s">
        <v>4867</v>
      </c>
      <c r="B11" s="6"/>
      <c r="C11" s="105">
        <v>1887</v>
      </c>
      <c r="D11" s="105">
        <v>5843</v>
      </c>
      <c r="F11" s="6" t="s">
        <v>3052</v>
      </c>
      <c r="G11" s="6" t="s">
        <v>59</v>
      </c>
      <c r="H11" s="6" t="s">
        <v>133</v>
      </c>
    </row>
    <row r="12" spans="1:8">
      <c r="A12" s="6" t="s">
        <v>63</v>
      </c>
      <c r="B12" s="6" t="s">
        <v>63</v>
      </c>
      <c r="C12" s="105">
        <v>5</v>
      </c>
      <c r="D12" s="105">
        <v>25</v>
      </c>
      <c r="F12" s="6" t="s">
        <v>3052</v>
      </c>
      <c r="G12" s="6" t="s">
        <v>58</v>
      </c>
      <c r="H12" s="6" t="s">
        <v>124</v>
      </c>
    </row>
    <row r="13" spans="1:8">
      <c r="B13" s="6" t="s">
        <v>1463</v>
      </c>
      <c r="C13" s="105">
        <v>12</v>
      </c>
      <c r="D13" s="105">
        <v>48</v>
      </c>
      <c r="F13" s="6" t="s">
        <v>3052</v>
      </c>
      <c r="G13" s="6" t="s">
        <v>59</v>
      </c>
      <c r="H13" s="6" t="s">
        <v>33</v>
      </c>
    </row>
    <row r="14" spans="1:8">
      <c r="B14" s="6" t="s">
        <v>292</v>
      </c>
      <c r="C14" s="105">
        <v>82</v>
      </c>
      <c r="D14" s="105">
        <v>111</v>
      </c>
      <c r="F14" s="6" t="s">
        <v>3052</v>
      </c>
      <c r="G14" s="6" t="s">
        <v>59</v>
      </c>
      <c r="H14" s="6" t="s">
        <v>129</v>
      </c>
    </row>
    <row r="15" spans="1:8">
      <c r="B15" s="6" t="s">
        <v>3204</v>
      </c>
      <c r="C15" s="105">
        <v>5</v>
      </c>
      <c r="D15" s="105">
        <v>18</v>
      </c>
      <c r="F15" s="6" t="s">
        <v>3052</v>
      </c>
      <c r="G15" s="6" t="s">
        <v>59</v>
      </c>
      <c r="H15" s="6" t="s">
        <v>132</v>
      </c>
    </row>
    <row r="16" spans="1:8">
      <c r="B16" s="6" t="s">
        <v>202</v>
      </c>
      <c r="C16" s="105">
        <v>64</v>
      </c>
      <c r="D16" s="105">
        <v>187</v>
      </c>
      <c r="F16" s="6" t="s">
        <v>3052</v>
      </c>
      <c r="G16" s="6" t="s">
        <v>59</v>
      </c>
      <c r="H16" s="6" t="s">
        <v>131</v>
      </c>
    </row>
    <row r="17" spans="1:8">
      <c r="B17" s="6" t="s">
        <v>3203</v>
      </c>
      <c r="C17" s="105">
        <v>4</v>
      </c>
      <c r="D17" s="105">
        <v>3</v>
      </c>
      <c r="F17" s="6" t="s">
        <v>3180</v>
      </c>
      <c r="G17" s="6" t="s">
        <v>63</v>
      </c>
      <c r="H17" s="6" t="s">
        <v>158</v>
      </c>
    </row>
    <row r="18" spans="1:8">
      <c r="B18" s="6" t="s">
        <v>3202</v>
      </c>
      <c r="C18" s="105">
        <v>25</v>
      </c>
      <c r="D18" s="105">
        <v>96</v>
      </c>
      <c r="F18" s="6" t="s">
        <v>3180</v>
      </c>
      <c r="G18" s="6" t="s">
        <v>63</v>
      </c>
      <c r="H18" s="6" t="s">
        <v>159</v>
      </c>
    </row>
    <row r="19" spans="1:8">
      <c r="B19" s="6" t="s">
        <v>158</v>
      </c>
      <c r="C19" s="105">
        <v>68</v>
      </c>
      <c r="D19" s="105">
        <v>168</v>
      </c>
      <c r="F19" s="6" t="s">
        <v>3180</v>
      </c>
      <c r="G19" s="6" t="s">
        <v>64</v>
      </c>
      <c r="H19" s="6" t="s">
        <v>160</v>
      </c>
    </row>
    <row r="20" spans="1:8">
      <c r="B20" s="6" t="s">
        <v>159</v>
      </c>
      <c r="C20" s="105">
        <v>39</v>
      </c>
      <c r="D20" s="105">
        <v>91</v>
      </c>
      <c r="F20" s="6" t="s">
        <v>3180</v>
      </c>
      <c r="G20" s="6" t="s">
        <v>64</v>
      </c>
      <c r="H20" s="6" t="s">
        <v>161</v>
      </c>
    </row>
    <row r="21" spans="1:8">
      <c r="A21" s="6" t="s">
        <v>4868</v>
      </c>
      <c r="B21" s="6"/>
      <c r="C21" s="105">
        <v>304</v>
      </c>
      <c r="D21" s="105">
        <v>747</v>
      </c>
      <c r="F21" s="6" t="s">
        <v>3180</v>
      </c>
      <c r="G21" s="6" t="s">
        <v>64</v>
      </c>
      <c r="H21" s="6" t="s">
        <v>163</v>
      </c>
    </row>
    <row r="22" spans="1:8">
      <c r="A22" s="6" t="s">
        <v>64</v>
      </c>
      <c r="B22" s="6" t="s">
        <v>3201</v>
      </c>
      <c r="C22" s="105">
        <v>51</v>
      </c>
      <c r="D22" s="105">
        <v>227</v>
      </c>
      <c r="F22" s="6" t="s">
        <v>3180</v>
      </c>
      <c r="G22" s="6" t="s">
        <v>64</v>
      </c>
      <c r="H22" s="6" t="s">
        <v>64</v>
      </c>
    </row>
    <row r="23" spans="1:8">
      <c r="B23" s="6" t="s">
        <v>3195</v>
      </c>
      <c r="C23" s="105">
        <v>3</v>
      </c>
      <c r="D23" s="105">
        <v>27</v>
      </c>
      <c r="F23" s="6" t="s">
        <v>3180</v>
      </c>
      <c r="G23" s="6" t="s">
        <v>64</v>
      </c>
      <c r="H23" s="6" t="s">
        <v>165</v>
      </c>
    </row>
    <row r="24" spans="1:8">
      <c r="B24" s="6" t="s">
        <v>3194</v>
      </c>
      <c r="C24" s="105">
        <v>1</v>
      </c>
      <c r="D24" s="105">
        <v>19</v>
      </c>
      <c r="F24" s="6" t="s">
        <v>3180</v>
      </c>
      <c r="G24" s="6" t="s">
        <v>65</v>
      </c>
      <c r="H24" s="6" t="s">
        <v>65</v>
      </c>
    </row>
    <row r="25" spans="1:8">
      <c r="B25" s="6" t="s">
        <v>160</v>
      </c>
      <c r="C25" s="105">
        <v>227</v>
      </c>
      <c r="D25" s="105">
        <v>892</v>
      </c>
      <c r="F25" s="6" t="s">
        <v>3180</v>
      </c>
      <c r="G25" s="6" t="s">
        <v>63</v>
      </c>
      <c r="H25" s="6" t="s">
        <v>63</v>
      </c>
    </row>
    <row r="26" spans="1:8">
      <c r="B26" s="6" t="s">
        <v>1639</v>
      </c>
      <c r="C26" s="105">
        <v>5</v>
      </c>
      <c r="D26" s="105">
        <v>25</v>
      </c>
      <c r="F26" s="6" t="s">
        <v>3180</v>
      </c>
      <c r="G26" s="6" t="s">
        <v>64</v>
      </c>
      <c r="H26" s="6" t="s">
        <v>164</v>
      </c>
    </row>
    <row r="27" spans="1:8">
      <c r="B27" s="6" t="s">
        <v>1653</v>
      </c>
      <c r="C27" s="105">
        <v>38</v>
      </c>
      <c r="D27" s="105">
        <v>122</v>
      </c>
      <c r="F27" s="6" t="s">
        <v>3180</v>
      </c>
      <c r="G27" s="6" t="s">
        <v>64</v>
      </c>
      <c r="H27" s="6" t="s">
        <v>166</v>
      </c>
    </row>
    <row r="28" spans="1:8">
      <c r="B28" s="6" t="s">
        <v>1672</v>
      </c>
      <c r="C28" s="105">
        <v>83</v>
      </c>
      <c r="D28" s="105">
        <v>190</v>
      </c>
      <c r="F28" s="6" t="s">
        <v>3058</v>
      </c>
      <c r="G28" s="6" t="s">
        <v>71</v>
      </c>
      <c r="H28" s="6" t="s">
        <v>71</v>
      </c>
    </row>
    <row r="29" spans="1:8">
      <c r="B29" s="6" t="s">
        <v>161</v>
      </c>
      <c r="C29" s="105">
        <v>23</v>
      </c>
      <c r="D29" s="105">
        <v>78</v>
      </c>
      <c r="F29" s="6" t="s">
        <v>3058</v>
      </c>
      <c r="G29" s="6" t="s">
        <v>73</v>
      </c>
      <c r="H29" s="6" t="s">
        <v>216</v>
      </c>
    </row>
    <row r="30" spans="1:8">
      <c r="B30" s="6" t="s">
        <v>3191</v>
      </c>
      <c r="C30" s="105">
        <v>833</v>
      </c>
      <c r="D30" s="105">
        <v>852</v>
      </c>
      <c r="F30" s="6" t="s">
        <v>3058</v>
      </c>
      <c r="G30" s="6" t="s">
        <v>71</v>
      </c>
      <c r="H30" s="6" t="s">
        <v>205</v>
      </c>
    </row>
    <row r="31" spans="1:8">
      <c r="B31" s="6" t="s">
        <v>163</v>
      </c>
      <c r="C31" s="105">
        <v>6</v>
      </c>
      <c r="D31" s="105">
        <v>21</v>
      </c>
      <c r="F31" s="6" t="s">
        <v>3058</v>
      </c>
      <c r="G31" s="6" t="s">
        <v>71</v>
      </c>
      <c r="H31" s="6" t="s">
        <v>206</v>
      </c>
    </row>
    <row r="32" spans="1:8">
      <c r="B32" s="6" t="s">
        <v>164</v>
      </c>
      <c r="C32" s="105">
        <v>2</v>
      </c>
      <c r="D32" s="105">
        <v>19</v>
      </c>
      <c r="F32" s="6" t="s">
        <v>3058</v>
      </c>
      <c r="G32" s="6" t="s">
        <v>71</v>
      </c>
      <c r="H32" s="6" t="s">
        <v>201</v>
      </c>
    </row>
    <row r="33" spans="1:8">
      <c r="B33" s="6" t="s">
        <v>165</v>
      </c>
      <c r="C33" s="105">
        <v>49</v>
      </c>
      <c r="D33" s="105">
        <v>250</v>
      </c>
      <c r="F33" s="6" t="s">
        <v>3058</v>
      </c>
      <c r="G33" s="6" t="s">
        <v>71</v>
      </c>
      <c r="H33" s="6" t="s">
        <v>203</v>
      </c>
    </row>
    <row r="34" spans="1:8">
      <c r="A34" s="6" t="s">
        <v>4869</v>
      </c>
      <c r="B34" s="6"/>
      <c r="C34" s="105">
        <v>1321</v>
      </c>
      <c r="D34" s="105">
        <v>2722</v>
      </c>
      <c r="F34" s="6" t="s">
        <v>3058</v>
      </c>
      <c r="G34" s="6" t="s">
        <v>71</v>
      </c>
      <c r="H34" s="6" t="s">
        <v>204</v>
      </c>
    </row>
    <row r="35" spans="1:8">
      <c r="A35" s="6" t="s">
        <v>58</v>
      </c>
      <c r="B35" s="6" t="s">
        <v>128</v>
      </c>
      <c r="C35" s="105">
        <v>188</v>
      </c>
      <c r="D35" s="105">
        <v>80</v>
      </c>
      <c r="F35" s="6" t="s">
        <v>3058</v>
      </c>
      <c r="G35" s="6" t="s">
        <v>71</v>
      </c>
      <c r="H35" s="6" t="s">
        <v>202</v>
      </c>
    </row>
    <row r="36" spans="1:8">
      <c r="A36" s="6" t="s">
        <v>4870</v>
      </c>
      <c r="B36" s="6"/>
      <c r="C36" s="105">
        <v>188</v>
      </c>
      <c r="D36" s="105">
        <v>80</v>
      </c>
      <c r="F36" s="6" t="s">
        <v>3058</v>
      </c>
      <c r="G36" s="6" t="s">
        <v>72</v>
      </c>
      <c r="H36" s="6" t="s">
        <v>211</v>
      </c>
    </row>
    <row r="37" spans="1:8">
      <c r="A37" s="6" t="s">
        <v>59</v>
      </c>
      <c r="B37" s="6" t="s">
        <v>129</v>
      </c>
      <c r="C37" s="105">
        <v>18</v>
      </c>
      <c r="D37" s="105">
        <v>15</v>
      </c>
      <c r="F37" s="6" t="s">
        <v>3058</v>
      </c>
      <c r="G37" s="6" t="s">
        <v>73</v>
      </c>
      <c r="H37" s="6" t="s">
        <v>218</v>
      </c>
    </row>
    <row r="38" spans="1:8">
      <c r="B38" s="6" t="s">
        <v>130</v>
      </c>
      <c r="C38" s="105">
        <v>10</v>
      </c>
      <c r="D38" s="105">
        <v>13</v>
      </c>
      <c r="F38" s="6" t="s">
        <v>3058</v>
      </c>
      <c r="G38" s="6" t="s">
        <v>73</v>
      </c>
      <c r="H38" s="6" t="s">
        <v>219</v>
      </c>
    </row>
    <row r="39" spans="1:8">
      <c r="B39" s="6" t="s">
        <v>33</v>
      </c>
      <c r="C39" s="105">
        <v>788</v>
      </c>
      <c r="D39" s="105">
        <v>234</v>
      </c>
      <c r="F39" s="6" t="s">
        <v>3058</v>
      </c>
      <c r="G39" s="6" t="s">
        <v>72</v>
      </c>
      <c r="H39" s="6" t="s">
        <v>210</v>
      </c>
    </row>
    <row r="40" spans="1:8">
      <c r="B40" s="6" t="s">
        <v>132</v>
      </c>
      <c r="C40" s="105">
        <v>14</v>
      </c>
      <c r="D40" s="105">
        <v>20</v>
      </c>
      <c r="F40" s="6" t="s">
        <v>3058</v>
      </c>
      <c r="G40" s="6" t="s">
        <v>72</v>
      </c>
      <c r="H40" s="6" t="s">
        <v>213</v>
      </c>
    </row>
    <row r="41" spans="1:8">
      <c r="A41" s="6" t="s">
        <v>4871</v>
      </c>
      <c r="B41" s="6"/>
      <c r="C41" s="105">
        <v>830</v>
      </c>
      <c r="D41" s="105">
        <v>282</v>
      </c>
      <c r="F41" s="6" t="s">
        <v>3058</v>
      </c>
      <c r="G41" s="6" t="s">
        <v>72</v>
      </c>
      <c r="H41" s="6" t="s">
        <v>214</v>
      </c>
    </row>
    <row r="42" spans="1:8">
      <c r="A42" s="6" t="s">
        <v>48</v>
      </c>
      <c r="B42" s="6" t="s">
        <v>48</v>
      </c>
      <c r="C42" s="105">
        <v>5</v>
      </c>
      <c r="D42" s="105">
        <v>16</v>
      </c>
      <c r="F42" s="6" t="s">
        <v>3058</v>
      </c>
      <c r="G42" s="6" t="s">
        <v>72</v>
      </c>
      <c r="H42" s="6" t="s">
        <v>212</v>
      </c>
    </row>
    <row r="43" spans="1:8">
      <c r="A43" s="6" t="s">
        <v>4872</v>
      </c>
      <c r="B43" s="6"/>
      <c r="C43" s="105">
        <v>5</v>
      </c>
      <c r="D43" s="105">
        <v>16</v>
      </c>
      <c r="F43" s="6" t="s">
        <v>3058</v>
      </c>
      <c r="G43" s="6" t="s">
        <v>73</v>
      </c>
      <c r="H43" s="6" t="s">
        <v>217</v>
      </c>
    </row>
    <row r="44" spans="1:8">
      <c r="A44" s="6" t="s">
        <v>73</v>
      </c>
      <c r="B44" s="6" t="s">
        <v>3165</v>
      </c>
      <c r="C44" s="105">
        <v>58</v>
      </c>
      <c r="D44" s="105">
        <v>48</v>
      </c>
      <c r="F44" s="6" t="s">
        <v>3058</v>
      </c>
      <c r="G44" s="6" t="s">
        <v>71</v>
      </c>
      <c r="H44" s="6" t="s">
        <v>207</v>
      </c>
    </row>
    <row r="45" spans="1:8">
      <c r="B45" s="6" t="s">
        <v>3161</v>
      </c>
      <c r="C45" s="105">
        <v>83</v>
      </c>
      <c r="D45" s="105">
        <v>7</v>
      </c>
    </row>
    <row r="46" spans="1:8">
      <c r="B46" s="6" t="s">
        <v>347</v>
      </c>
      <c r="C46" s="105">
        <v>67</v>
      </c>
      <c r="D46" s="105">
        <v>30</v>
      </c>
    </row>
    <row r="47" spans="1:8">
      <c r="B47" s="6" t="s">
        <v>3151</v>
      </c>
      <c r="C47" s="105">
        <v>179</v>
      </c>
      <c r="D47" s="105">
        <v>0</v>
      </c>
    </row>
    <row r="48" spans="1:8">
      <c r="B48" s="6" t="s">
        <v>364</v>
      </c>
      <c r="C48" s="105">
        <v>28</v>
      </c>
      <c r="D48" s="105">
        <v>18</v>
      </c>
    </row>
    <row r="49" spans="1:4">
      <c r="B49" s="6" t="s">
        <v>2472</v>
      </c>
      <c r="C49" s="105">
        <v>134</v>
      </c>
      <c r="D49" s="105">
        <v>92</v>
      </c>
    </row>
    <row r="50" spans="1:4">
      <c r="B50" s="6" t="s">
        <v>216</v>
      </c>
      <c r="C50" s="105">
        <v>141</v>
      </c>
      <c r="D50" s="105">
        <v>66</v>
      </c>
    </row>
    <row r="51" spans="1:4">
      <c r="B51" s="6" t="s">
        <v>3156</v>
      </c>
      <c r="C51" s="105">
        <v>21</v>
      </c>
      <c r="D51" s="105">
        <v>19</v>
      </c>
    </row>
    <row r="52" spans="1:4">
      <c r="B52" s="6" t="s">
        <v>3121</v>
      </c>
      <c r="C52" s="105">
        <v>129</v>
      </c>
      <c r="D52" s="105">
        <v>90</v>
      </c>
    </row>
    <row r="53" spans="1:4">
      <c r="B53" s="6" t="s">
        <v>217</v>
      </c>
      <c r="C53" s="105">
        <v>385</v>
      </c>
      <c r="D53" s="105">
        <v>108</v>
      </c>
    </row>
    <row r="54" spans="1:4">
      <c r="B54" s="6" t="s">
        <v>438</v>
      </c>
      <c r="C54" s="105">
        <v>219</v>
      </c>
      <c r="D54" s="105">
        <v>138</v>
      </c>
    </row>
    <row r="55" spans="1:4">
      <c r="B55" s="6" t="s">
        <v>441</v>
      </c>
      <c r="C55" s="105">
        <v>88</v>
      </c>
      <c r="D55" s="105">
        <v>44</v>
      </c>
    </row>
    <row r="56" spans="1:4">
      <c r="B56" s="6" t="s">
        <v>2527</v>
      </c>
      <c r="C56" s="105">
        <v>51</v>
      </c>
      <c r="D56" s="105">
        <v>3</v>
      </c>
    </row>
    <row r="57" spans="1:4">
      <c r="B57" s="6" t="s">
        <v>475</v>
      </c>
      <c r="C57" s="105">
        <v>50</v>
      </c>
      <c r="D57" s="105">
        <v>29</v>
      </c>
    </row>
    <row r="58" spans="1:4">
      <c r="B58" s="6" t="s">
        <v>3140</v>
      </c>
      <c r="C58" s="105">
        <v>72</v>
      </c>
      <c r="D58" s="105">
        <v>62</v>
      </c>
    </row>
    <row r="59" spans="1:4">
      <c r="B59" s="6" t="s">
        <v>218</v>
      </c>
      <c r="C59" s="105">
        <v>332</v>
      </c>
      <c r="D59" s="105">
        <v>224</v>
      </c>
    </row>
    <row r="60" spans="1:4">
      <c r="B60" s="6" t="s">
        <v>1161</v>
      </c>
      <c r="C60" s="105">
        <v>63</v>
      </c>
      <c r="D60" s="105">
        <v>76</v>
      </c>
    </row>
    <row r="61" spans="1:4">
      <c r="B61" s="6" t="s">
        <v>219</v>
      </c>
      <c r="C61" s="105">
        <v>220</v>
      </c>
      <c r="D61" s="105">
        <v>102</v>
      </c>
    </row>
    <row r="62" spans="1:4">
      <c r="B62" s="6" t="s">
        <v>3097</v>
      </c>
      <c r="C62" s="105">
        <v>235</v>
      </c>
      <c r="D62" s="105">
        <v>62</v>
      </c>
    </row>
    <row r="63" spans="1:4">
      <c r="A63" s="6" t="s">
        <v>4873</v>
      </c>
      <c r="B63" s="6"/>
      <c r="C63" s="105">
        <v>2555</v>
      </c>
      <c r="D63" s="105">
        <v>1218</v>
      </c>
    </row>
    <row r="64" spans="1:4">
      <c r="A64" s="6" t="s">
        <v>52</v>
      </c>
      <c r="B64" s="6" t="s">
        <v>406</v>
      </c>
      <c r="C64" s="105">
        <v>8</v>
      </c>
      <c r="D64" s="105">
        <v>20</v>
      </c>
    </row>
    <row r="65" spans="1:4">
      <c r="B65" s="6" t="s">
        <v>409</v>
      </c>
      <c r="C65" s="105">
        <v>11</v>
      </c>
      <c r="D65" s="105">
        <v>11</v>
      </c>
    </row>
    <row r="66" spans="1:4">
      <c r="B66" s="6" t="s">
        <v>413</v>
      </c>
      <c r="C66" s="105">
        <v>1</v>
      </c>
      <c r="D66" s="105">
        <v>2</v>
      </c>
    </row>
    <row r="67" spans="1:4">
      <c r="B67" s="6" t="s">
        <v>3080</v>
      </c>
      <c r="C67" s="105">
        <v>57</v>
      </c>
      <c r="D67" s="105">
        <v>119</v>
      </c>
    </row>
    <row r="68" spans="1:4">
      <c r="B68" s="6" t="s">
        <v>3091</v>
      </c>
      <c r="C68" s="105">
        <v>4</v>
      </c>
      <c r="D68" s="105">
        <v>9</v>
      </c>
    </row>
    <row r="69" spans="1:4">
      <c r="B69" s="6" t="s">
        <v>92</v>
      </c>
      <c r="C69" s="105">
        <v>61</v>
      </c>
      <c r="D69" s="105">
        <v>100</v>
      </c>
    </row>
    <row r="70" spans="1:4">
      <c r="B70" s="6" t="s">
        <v>52</v>
      </c>
      <c r="C70" s="105">
        <v>1</v>
      </c>
      <c r="D70" s="105"/>
    </row>
    <row r="71" spans="1:4">
      <c r="B71" s="6" t="s">
        <v>90</v>
      </c>
      <c r="C71" s="105">
        <v>22</v>
      </c>
      <c r="D71" s="105">
        <v>68</v>
      </c>
    </row>
    <row r="72" spans="1:4">
      <c r="A72" s="6" t="s">
        <v>4874</v>
      </c>
      <c r="B72" s="6"/>
      <c r="C72" s="105">
        <v>165</v>
      </c>
      <c r="D72" s="105">
        <v>329</v>
      </c>
    </row>
    <row r="73" spans="1:4">
      <c r="A73" s="6" t="s">
        <v>4864</v>
      </c>
      <c r="C73" s="105">
        <v>7255</v>
      </c>
      <c r="D73" s="105">
        <v>11237</v>
      </c>
    </row>
  </sheetData>
  <sortState ref="F2:H687">
    <sortCondition ref="F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H9" sqref="H9"/>
    </sheetView>
  </sheetViews>
  <sheetFormatPr defaultRowHeight="15"/>
  <cols>
    <col min="1" max="1" width="10.42578125" style="6" bestFit="1" customWidth="1"/>
    <col min="2" max="2" width="14.5703125" style="6" bestFit="1" customWidth="1"/>
    <col min="3" max="16384" width="9.140625" style="6"/>
  </cols>
  <sheetData>
    <row r="1" spans="1:4">
      <c r="A1" s="7" t="s">
        <v>4905</v>
      </c>
      <c r="B1" s="7" t="s">
        <v>4906</v>
      </c>
      <c r="C1" s="7" t="s">
        <v>4907</v>
      </c>
      <c r="D1" s="7" t="s">
        <v>4908</v>
      </c>
    </row>
    <row r="2" spans="1:4">
      <c r="A2" s="6" t="s">
        <v>4909</v>
      </c>
      <c r="B2" s="203">
        <v>36317</v>
      </c>
      <c r="C2" s="203">
        <v>18506.46329364313</v>
      </c>
      <c r="D2" s="203">
        <v>17810.516848302686</v>
      </c>
    </row>
    <row r="3" spans="1:4">
      <c r="A3" s="6" t="s">
        <v>4910</v>
      </c>
      <c r="B3" s="203">
        <v>35252</v>
      </c>
      <c r="C3" s="203">
        <v>17963.759231971464</v>
      </c>
      <c r="D3" s="203">
        <v>17288.221492313965</v>
      </c>
    </row>
    <row r="4" spans="1:4">
      <c r="A4" s="6" t="s">
        <v>4911</v>
      </c>
      <c r="B4" s="203">
        <v>31141</v>
      </c>
      <c r="C4" s="203">
        <v>15868.870595790971</v>
      </c>
      <c r="D4" s="203">
        <v>15272.112376380041</v>
      </c>
    </row>
    <row r="5" spans="1:4">
      <c r="A5" s="6" t="s">
        <v>4912</v>
      </c>
      <c r="B5" s="203">
        <v>29862</v>
      </c>
      <c r="C5" s="203">
        <v>15217.116140506407</v>
      </c>
      <c r="D5" s="203">
        <v>14644.867531018939</v>
      </c>
    </row>
    <row r="6" spans="1:4">
      <c r="A6" s="6" t="s">
        <v>4913</v>
      </c>
      <c r="B6" s="203">
        <v>27941</v>
      </c>
      <c r="C6" s="203">
        <v>14238.210504383145</v>
      </c>
      <c r="D6" s="203">
        <v>13702.774217540693</v>
      </c>
    </row>
    <row r="7" spans="1:4">
      <c r="A7" s="6" t="s">
        <v>4914</v>
      </c>
      <c r="B7" s="203">
        <v>27297</v>
      </c>
      <c r="C7" s="203">
        <v>13910.040160987321</v>
      </c>
      <c r="D7" s="203">
        <v>13386.944913074274</v>
      </c>
    </row>
    <row r="8" spans="1:4">
      <c r="A8" s="6" t="s">
        <v>4915</v>
      </c>
      <c r="B8" s="203">
        <v>26985</v>
      </c>
      <c r="C8" s="203">
        <v>13751.050802075057</v>
      </c>
      <c r="D8" s="203">
        <v>13233.934442587439</v>
      </c>
    </row>
    <row r="9" spans="1:4">
      <c r="A9" s="6" t="s">
        <v>4916</v>
      </c>
      <c r="B9" s="203">
        <v>24446</v>
      </c>
      <c r="C9" s="203">
        <v>12457.22393579866</v>
      </c>
      <c r="D9" s="203">
        <v>11988.762697183343</v>
      </c>
    </row>
    <row r="10" spans="1:4">
      <c r="A10" s="6" t="s">
        <v>4917</v>
      </c>
      <c r="B10" s="203">
        <v>21591</v>
      </c>
      <c r="C10" s="203">
        <v>11002.36938549574</v>
      </c>
      <c r="D10" s="203">
        <v>10588.618808593863</v>
      </c>
    </row>
    <row r="11" spans="1:4">
      <c r="A11" s="6" t="s">
        <v>4918</v>
      </c>
      <c r="B11" s="203">
        <v>20454</v>
      </c>
      <c r="C11" s="203">
        <v>10422.975471767397</v>
      </c>
      <c r="D11" s="203">
        <v>10031.013344031257</v>
      </c>
    </row>
    <row r="12" spans="1:4">
      <c r="A12" s="6" t="s">
        <v>4919</v>
      </c>
      <c r="B12" s="203">
        <v>19820</v>
      </c>
      <c r="C12" s="203">
        <v>10099.900941157222</v>
      </c>
      <c r="D12" s="203">
        <v>9720.0882213112109</v>
      </c>
    </row>
    <row r="13" spans="1:4">
      <c r="A13" s="6" t="s">
        <v>4920</v>
      </c>
      <c r="B13" s="203">
        <v>16337</v>
      </c>
      <c r="C13" s="203">
        <v>8325.0293479155171</v>
      </c>
      <c r="D13" s="203">
        <v>8011.9617190495082</v>
      </c>
    </row>
    <row r="14" spans="1:4">
      <c r="A14" s="6" t="s">
        <v>4921</v>
      </c>
      <c r="B14" s="203">
        <v>11958</v>
      </c>
      <c r="C14" s="203">
        <v>6093.5729290796198</v>
      </c>
      <c r="D14" s="203">
        <v>5864.4205323127881</v>
      </c>
    </row>
    <row r="15" spans="1:4">
      <c r="A15" s="6" t="s">
        <v>4922</v>
      </c>
      <c r="B15" s="203">
        <v>8828</v>
      </c>
      <c r="C15" s="203">
        <v>4498.5835271713395</v>
      </c>
      <c r="D15" s="203">
        <v>4329.411645698051</v>
      </c>
    </row>
    <row r="16" spans="1:4">
      <c r="A16" s="6" t="s">
        <v>4923</v>
      </c>
      <c r="B16" s="203">
        <v>5752</v>
      </c>
      <c r="C16" s="203">
        <v>2931.1115143055672</v>
      </c>
      <c r="D16" s="203">
        <v>2820.8853405137279</v>
      </c>
    </row>
    <row r="17" spans="1:4">
      <c r="A17" s="6" t="s">
        <v>4924</v>
      </c>
      <c r="B17" s="203">
        <v>5382</v>
      </c>
      <c r="C17" s="203">
        <v>2742.5664412365372</v>
      </c>
      <c r="D17" s="203">
        <v>2639.430615897928</v>
      </c>
    </row>
    <row r="18" spans="1:4">
      <c r="A18" s="7" t="s">
        <v>4885</v>
      </c>
      <c r="B18" s="204">
        <v>349363</v>
      </c>
      <c r="C18" s="204">
        <f>SUM(C2:C17)</f>
        <v>178028.84422328509</v>
      </c>
      <c r="D18" s="204">
        <f>SUM(D2:D17)</f>
        <v>171333.96474580973</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8"/>
  <sheetViews>
    <sheetView workbookViewId="0">
      <selection activeCell="H297" sqref="H297"/>
    </sheetView>
  </sheetViews>
  <sheetFormatPr defaultRowHeight="15"/>
  <cols>
    <col min="1" max="1" width="11.28515625" style="6" bestFit="1" customWidth="1"/>
    <col min="2" max="3" width="40.7109375" style="6" customWidth="1"/>
    <col min="4" max="4" width="15.5703125" style="6" customWidth="1"/>
    <col min="5" max="5" width="46" style="6" customWidth="1"/>
    <col min="6" max="6" width="15.140625" style="6" bestFit="1" customWidth="1"/>
    <col min="7" max="16384" width="9.140625" style="6"/>
  </cols>
  <sheetData>
    <row r="1" spans="1:7" ht="15.75" thickBot="1">
      <c r="A1" s="398" t="s">
        <v>4927</v>
      </c>
      <c r="B1" s="399"/>
      <c r="C1" s="399"/>
      <c r="D1" s="399"/>
      <c r="E1" s="399"/>
      <c r="F1" s="399"/>
      <c r="G1" s="400"/>
    </row>
    <row r="2" spans="1:7" ht="15.75" thickBot="1">
      <c r="A2" s="398" t="s">
        <v>4928</v>
      </c>
      <c r="B2" s="399"/>
      <c r="C2" s="399"/>
      <c r="D2" s="399"/>
      <c r="E2" s="399"/>
      <c r="F2" s="399"/>
      <c r="G2" s="400"/>
    </row>
    <row r="3" spans="1:7" ht="15.75" thickBot="1">
      <c r="A3" s="205" t="s">
        <v>4929</v>
      </c>
      <c r="B3" s="395" t="s">
        <v>4930</v>
      </c>
      <c r="C3" s="396"/>
      <c r="D3" s="396"/>
      <c r="E3" s="396"/>
      <c r="F3" s="396"/>
      <c r="G3" s="397"/>
    </row>
    <row r="4" spans="1:7" ht="15.75" thickBot="1">
      <c r="A4" s="206" t="s">
        <v>4931</v>
      </c>
      <c r="B4" s="401">
        <v>42441</v>
      </c>
      <c r="C4" s="402"/>
      <c r="D4" s="402"/>
      <c r="E4" s="402"/>
      <c r="F4" s="402"/>
      <c r="G4" s="403"/>
    </row>
    <row r="5" spans="1:7" ht="15.75" thickBot="1">
      <c r="A5" s="207" t="s">
        <v>4932</v>
      </c>
      <c r="B5" s="395" t="s">
        <v>4933</v>
      </c>
      <c r="C5" s="396"/>
      <c r="D5" s="396"/>
      <c r="E5" s="396"/>
      <c r="F5" s="396"/>
      <c r="G5" s="397"/>
    </row>
    <row r="6" spans="1:7" ht="15.75" thickBot="1">
      <c r="A6" s="207" t="s">
        <v>4934</v>
      </c>
      <c r="B6" s="395" t="s">
        <v>4935</v>
      </c>
      <c r="C6" s="396"/>
      <c r="D6" s="396"/>
      <c r="E6" s="396"/>
      <c r="F6" s="396"/>
      <c r="G6" s="397"/>
    </row>
    <row r="7" spans="1:7" ht="15.75" thickBot="1">
      <c r="A7" s="207" t="s">
        <v>4936</v>
      </c>
      <c r="B7" s="208" t="s">
        <v>4937</v>
      </c>
      <c r="C7" s="208" t="s">
        <v>4938</v>
      </c>
      <c r="D7" s="208" t="s">
        <v>4939</v>
      </c>
      <c r="E7" s="208" t="s">
        <v>4940</v>
      </c>
      <c r="F7" s="209" t="s">
        <v>4941</v>
      </c>
      <c r="G7" s="210"/>
    </row>
    <row r="8" spans="1:7" ht="15.75" thickBot="1">
      <c r="A8" s="211">
        <v>1</v>
      </c>
      <c r="B8" s="212" t="s">
        <v>4942</v>
      </c>
      <c r="C8" s="213"/>
      <c r="D8" s="214"/>
      <c r="E8" s="214"/>
      <c r="F8" s="214"/>
      <c r="G8" s="215"/>
    </row>
    <row r="9" spans="1:7" ht="15.75" thickBot="1">
      <c r="A9" s="213"/>
      <c r="B9" s="216" t="s">
        <v>4943</v>
      </c>
      <c r="C9" s="214"/>
      <c r="D9" s="214"/>
      <c r="E9" s="214"/>
      <c r="F9" s="214"/>
      <c r="G9" s="215"/>
    </row>
    <row r="10" spans="1:7" ht="15.75" thickBot="1">
      <c r="A10" s="213"/>
      <c r="B10" s="216" t="s">
        <v>2636</v>
      </c>
      <c r="C10" s="216" t="s">
        <v>4944</v>
      </c>
      <c r="D10" s="217">
        <v>12000</v>
      </c>
      <c r="E10" s="216" t="s">
        <v>4945</v>
      </c>
      <c r="F10" s="216" t="s">
        <v>4946</v>
      </c>
      <c r="G10" s="215">
        <v>10</v>
      </c>
    </row>
    <row r="11" spans="1:7" ht="15.75" thickBot="1">
      <c r="A11" s="213"/>
      <c r="B11" s="216" t="s">
        <v>291</v>
      </c>
      <c r="C11" s="216" t="s">
        <v>4944</v>
      </c>
      <c r="D11" s="217">
        <v>3000</v>
      </c>
      <c r="E11" s="216" t="s">
        <v>4947</v>
      </c>
      <c r="F11" s="216" t="s">
        <v>4948</v>
      </c>
      <c r="G11" s="215">
        <v>1</v>
      </c>
    </row>
    <row r="12" spans="1:7" ht="15.75" thickBot="1">
      <c r="A12" s="213"/>
      <c r="B12" s="216" t="s">
        <v>4949</v>
      </c>
      <c r="C12" s="216" t="s">
        <v>4944</v>
      </c>
      <c r="D12" s="217">
        <v>2000</v>
      </c>
      <c r="E12" s="216" t="s">
        <v>4950</v>
      </c>
      <c r="F12" s="216" t="s">
        <v>4951</v>
      </c>
      <c r="G12" s="215">
        <v>3</v>
      </c>
    </row>
    <row r="13" spans="1:7" ht="15.75" thickBot="1">
      <c r="A13" s="213"/>
      <c r="B13" s="212" t="s">
        <v>4952</v>
      </c>
      <c r="C13" s="211" t="s">
        <v>4944</v>
      </c>
      <c r="D13" s="217">
        <v>2000</v>
      </c>
      <c r="E13" s="216" t="s">
        <v>4953</v>
      </c>
      <c r="F13" s="216" t="s">
        <v>4951</v>
      </c>
      <c r="G13" s="215">
        <v>3</v>
      </c>
    </row>
    <row r="14" spans="1:7" ht="15.75" thickBot="1">
      <c r="A14" s="213"/>
      <c r="B14" s="216" t="s">
        <v>4954</v>
      </c>
      <c r="C14" s="216" t="s">
        <v>4944</v>
      </c>
      <c r="D14" s="217">
        <v>2000</v>
      </c>
      <c r="E14" s="216" t="s">
        <v>4955</v>
      </c>
      <c r="F14" s="216" t="s">
        <v>4951</v>
      </c>
      <c r="G14" s="215">
        <v>3</v>
      </c>
    </row>
    <row r="15" spans="1:7" ht="15.75" thickBot="1">
      <c r="A15" s="213"/>
      <c r="B15" s="216" t="s">
        <v>4956</v>
      </c>
      <c r="C15" s="216" t="s">
        <v>4944</v>
      </c>
      <c r="D15" s="217">
        <v>2000</v>
      </c>
      <c r="E15" s="216" t="s">
        <v>4957</v>
      </c>
      <c r="F15" s="216" t="s">
        <v>4951</v>
      </c>
      <c r="G15" s="215">
        <v>3</v>
      </c>
    </row>
    <row r="16" spans="1:7" ht="15.75" thickBot="1">
      <c r="A16" s="213"/>
      <c r="B16" s="214"/>
      <c r="C16" s="216" t="s">
        <v>4885</v>
      </c>
      <c r="D16" s="217">
        <v>23000</v>
      </c>
      <c r="E16" s="214"/>
      <c r="F16" s="216" t="s">
        <v>4885</v>
      </c>
      <c r="G16" s="215">
        <v>23</v>
      </c>
    </row>
    <row r="17" spans="1:7" ht="15.75" thickBot="1">
      <c r="A17" s="213"/>
      <c r="B17" s="216" t="s">
        <v>4958</v>
      </c>
      <c r="C17" s="214"/>
      <c r="D17" s="214"/>
      <c r="E17" s="214"/>
      <c r="F17" s="214"/>
      <c r="G17" s="215"/>
    </row>
    <row r="18" spans="1:7" ht="15.75" thickBot="1">
      <c r="A18" s="213"/>
      <c r="B18" s="212" t="s">
        <v>4422</v>
      </c>
      <c r="C18" s="211" t="s">
        <v>4944</v>
      </c>
      <c r="D18" s="217">
        <v>8000</v>
      </c>
      <c r="E18" s="216" t="s">
        <v>4959</v>
      </c>
      <c r="F18" s="216" t="s">
        <v>4951</v>
      </c>
      <c r="G18" s="215">
        <v>2</v>
      </c>
    </row>
    <row r="19" spans="1:7" ht="15.75" thickBot="1">
      <c r="A19" s="213"/>
      <c r="B19" s="214"/>
      <c r="C19" s="216" t="s">
        <v>4885</v>
      </c>
      <c r="D19" s="217">
        <v>8000</v>
      </c>
      <c r="E19" s="214"/>
      <c r="F19" s="216" t="s">
        <v>4885</v>
      </c>
      <c r="G19" s="215">
        <v>2</v>
      </c>
    </row>
    <row r="20" spans="1:7" ht="15.75" thickBot="1">
      <c r="A20" s="213"/>
      <c r="B20" s="216" t="s">
        <v>4960</v>
      </c>
      <c r="C20" s="214"/>
      <c r="D20" s="214"/>
      <c r="E20" s="214"/>
      <c r="F20" s="214"/>
      <c r="G20" s="215"/>
    </row>
    <row r="21" spans="1:7" ht="15.75" thickBot="1">
      <c r="A21" s="213"/>
      <c r="B21" s="216" t="s">
        <v>4961</v>
      </c>
      <c r="C21" s="216" t="s">
        <v>4944</v>
      </c>
      <c r="D21" s="217">
        <v>16000</v>
      </c>
      <c r="E21" s="216" t="s">
        <v>4962</v>
      </c>
      <c r="F21" s="216" t="s">
        <v>4951</v>
      </c>
      <c r="G21" s="215">
        <v>7</v>
      </c>
    </row>
    <row r="22" spans="1:7" ht="15.75" thickBot="1">
      <c r="A22" s="213"/>
      <c r="B22" s="216" t="s">
        <v>4963</v>
      </c>
      <c r="C22" s="216" t="s">
        <v>4944</v>
      </c>
      <c r="D22" s="217">
        <v>18000</v>
      </c>
      <c r="E22" s="216" t="s">
        <v>4964</v>
      </c>
      <c r="F22" s="216" t="s">
        <v>4951</v>
      </c>
      <c r="G22" s="215">
        <v>10</v>
      </c>
    </row>
    <row r="23" spans="1:7" ht="15.75" thickBot="1">
      <c r="A23" s="211"/>
      <c r="B23" s="216" t="s">
        <v>4965</v>
      </c>
      <c r="C23" s="216" t="s">
        <v>4944</v>
      </c>
      <c r="D23" s="217">
        <v>7000</v>
      </c>
      <c r="E23" s="216" t="s">
        <v>4966</v>
      </c>
      <c r="F23" s="216" t="s">
        <v>4951</v>
      </c>
      <c r="G23" s="215">
        <v>5</v>
      </c>
    </row>
    <row r="24" spans="1:7" ht="15.75" thickBot="1">
      <c r="A24" s="211"/>
      <c r="B24" s="216" t="s">
        <v>4967</v>
      </c>
      <c r="C24" s="216" t="s">
        <v>4944</v>
      </c>
      <c r="D24" s="217">
        <v>6000</v>
      </c>
      <c r="E24" s="216" t="s">
        <v>4968</v>
      </c>
      <c r="F24" s="216" t="s">
        <v>4951</v>
      </c>
      <c r="G24" s="215">
        <v>3</v>
      </c>
    </row>
    <row r="25" spans="1:7" ht="15.75" thickBot="1">
      <c r="A25" s="211"/>
      <c r="B25" s="216" t="s">
        <v>4969</v>
      </c>
      <c r="C25" s="216" t="s">
        <v>4944</v>
      </c>
      <c r="D25" s="217">
        <v>15000</v>
      </c>
      <c r="E25" s="216" t="s">
        <v>4970</v>
      </c>
      <c r="F25" s="216" t="s">
        <v>4951</v>
      </c>
      <c r="G25" s="215">
        <v>18</v>
      </c>
    </row>
    <row r="26" spans="1:7" ht="15.75" thickBot="1">
      <c r="A26" s="211"/>
      <c r="B26" s="216" t="s">
        <v>4971</v>
      </c>
      <c r="C26" s="216" t="s">
        <v>4944</v>
      </c>
      <c r="D26" s="217">
        <v>4000</v>
      </c>
      <c r="E26" s="216" t="s">
        <v>4972</v>
      </c>
      <c r="F26" s="216" t="s">
        <v>4951</v>
      </c>
      <c r="G26" s="215">
        <v>7</v>
      </c>
    </row>
    <row r="27" spans="1:7" ht="15.75" thickBot="1">
      <c r="A27" s="211"/>
      <c r="B27" s="216" t="s">
        <v>4973</v>
      </c>
      <c r="C27" s="216" t="s">
        <v>4944</v>
      </c>
      <c r="D27" s="217">
        <v>9000</v>
      </c>
      <c r="E27" s="216" t="s">
        <v>4974</v>
      </c>
      <c r="F27" s="216" t="s">
        <v>4951</v>
      </c>
      <c r="G27" s="215">
        <v>5</v>
      </c>
    </row>
    <row r="28" spans="1:7" ht="15.75" thickBot="1">
      <c r="A28" s="211"/>
      <c r="B28" s="216"/>
      <c r="C28" s="216" t="s">
        <v>4885</v>
      </c>
      <c r="D28" s="217">
        <v>75000</v>
      </c>
      <c r="E28" s="216"/>
      <c r="F28" s="216" t="s">
        <v>4885</v>
      </c>
      <c r="G28" s="215">
        <v>55</v>
      </c>
    </row>
    <row r="29" spans="1:7" ht="15.75" thickBot="1">
      <c r="A29" s="211"/>
      <c r="B29" s="216"/>
      <c r="C29" s="218" t="s">
        <v>4975</v>
      </c>
      <c r="D29" s="217">
        <v>106000</v>
      </c>
      <c r="E29" s="216"/>
      <c r="F29" s="216" t="s">
        <v>4885</v>
      </c>
      <c r="G29" s="215">
        <v>80</v>
      </c>
    </row>
    <row r="30" spans="1:7" ht="15.75" thickBot="1">
      <c r="A30" s="407" t="s">
        <v>4927</v>
      </c>
      <c r="B30" s="408"/>
      <c r="C30" s="408"/>
      <c r="D30" s="408"/>
      <c r="E30" s="408"/>
      <c r="F30" s="408"/>
      <c r="G30" s="409"/>
    </row>
    <row r="31" spans="1:7" ht="15.75" thickBot="1">
      <c r="A31" s="407" t="s">
        <v>4928</v>
      </c>
      <c r="B31" s="408"/>
      <c r="C31" s="408"/>
      <c r="D31" s="408"/>
      <c r="E31" s="408"/>
      <c r="F31" s="408"/>
      <c r="G31" s="409"/>
    </row>
    <row r="32" spans="1:7" ht="15.75" thickBot="1">
      <c r="A32" s="219" t="s">
        <v>4929</v>
      </c>
      <c r="B32" s="395" t="s">
        <v>4930</v>
      </c>
      <c r="C32" s="396"/>
      <c r="D32" s="396"/>
      <c r="E32" s="396"/>
      <c r="F32" s="396"/>
      <c r="G32" s="397"/>
    </row>
    <row r="33" spans="1:7" ht="15.75" thickBot="1">
      <c r="A33" s="220" t="s">
        <v>4931</v>
      </c>
      <c r="B33" s="401">
        <v>42441</v>
      </c>
      <c r="C33" s="402"/>
      <c r="D33" s="402"/>
      <c r="E33" s="402"/>
      <c r="F33" s="402"/>
      <c r="G33" s="403"/>
    </row>
    <row r="34" spans="1:7" ht="15.75" thickBot="1">
      <c r="A34" s="221" t="s">
        <v>4932</v>
      </c>
      <c r="B34" s="395" t="s">
        <v>4933</v>
      </c>
      <c r="C34" s="396"/>
      <c r="D34" s="396"/>
      <c r="E34" s="396"/>
      <c r="F34" s="396"/>
      <c r="G34" s="397"/>
    </row>
    <row r="35" spans="1:7" ht="15.75" thickBot="1">
      <c r="A35" s="221" t="s">
        <v>4934</v>
      </c>
      <c r="B35" s="404" t="s">
        <v>4935</v>
      </c>
      <c r="C35" s="405"/>
      <c r="D35" s="405"/>
      <c r="E35" s="405"/>
      <c r="F35" s="405"/>
      <c r="G35" s="410"/>
    </row>
    <row r="36" spans="1:7" ht="15.75" thickBot="1">
      <c r="A36" s="211">
        <v>1</v>
      </c>
      <c r="B36" s="222" t="s">
        <v>4933</v>
      </c>
      <c r="C36" s="214"/>
      <c r="D36" s="214"/>
      <c r="E36" s="214"/>
      <c r="F36" s="214"/>
      <c r="G36" s="215"/>
    </row>
    <row r="37" spans="1:7" ht="15.75" thickBot="1">
      <c r="A37" s="213"/>
      <c r="B37" s="212" t="s">
        <v>4976</v>
      </c>
      <c r="C37" s="213"/>
      <c r="D37" s="214"/>
      <c r="E37" s="214"/>
      <c r="F37" s="214"/>
      <c r="G37" s="215"/>
    </row>
    <row r="38" spans="1:7" ht="15.75" thickBot="1">
      <c r="A38" s="213"/>
      <c r="B38" s="216" t="s">
        <v>4977</v>
      </c>
      <c r="C38" s="216" t="s">
        <v>4978</v>
      </c>
      <c r="D38" s="217">
        <v>0</v>
      </c>
      <c r="E38" s="216" t="s">
        <v>4979</v>
      </c>
      <c r="F38" s="216" t="s">
        <v>4948</v>
      </c>
      <c r="G38" s="215">
        <v>1</v>
      </c>
    </row>
    <row r="39" spans="1:7" ht="15.75" thickBot="1">
      <c r="A39" s="213"/>
      <c r="B39" s="216" t="s">
        <v>4980</v>
      </c>
      <c r="C39" s="216" t="s">
        <v>4978</v>
      </c>
      <c r="D39" s="217">
        <v>0</v>
      </c>
      <c r="E39" s="216" t="s">
        <v>4978</v>
      </c>
      <c r="F39" s="216" t="s">
        <v>4948</v>
      </c>
      <c r="G39" s="215">
        <v>2</v>
      </c>
    </row>
    <row r="40" spans="1:7" ht="15.75" thickBot="1">
      <c r="A40" s="213"/>
      <c r="B40" s="216" t="s">
        <v>4981</v>
      </c>
      <c r="C40" s="216" t="s">
        <v>4944</v>
      </c>
      <c r="D40" s="217">
        <v>5000</v>
      </c>
      <c r="E40" s="216" t="s">
        <v>4982</v>
      </c>
      <c r="F40" s="216" t="s">
        <v>4951</v>
      </c>
      <c r="G40" s="215">
        <v>4</v>
      </c>
    </row>
    <row r="41" spans="1:7" ht="15.75" thickBot="1">
      <c r="A41" s="213"/>
      <c r="B41" s="216" t="s">
        <v>4983</v>
      </c>
      <c r="C41" s="216" t="s">
        <v>4944</v>
      </c>
      <c r="D41" s="217">
        <v>3000</v>
      </c>
      <c r="E41" s="216" t="s">
        <v>4984</v>
      </c>
      <c r="F41" s="216" t="s">
        <v>4951</v>
      </c>
      <c r="G41" s="215">
        <v>8</v>
      </c>
    </row>
    <row r="42" spans="1:7" ht="15.75" thickBot="1">
      <c r="A42" s="213"/>
      <c r="B42" s="212" t="s">
        <v>4985</v>
      </c>
      <c r="C42" s="211" t="s">
        <v>4986</v>
      </c>
      <c r="D42" s="217">
        <v>0</v>
      </c>
      <c r="E42" s="216" t="s">
        <v>4986</v>
      </c>
      <c r="F42" s="216" t="s">
        <v>4951</v>
      </c>
      <c r="G42" s="215">
        <v>3</v>
      </c>
    </row>
    <row r="43" spans="1:7" ht="15.75" thickBot="1">
      <c r="A43" s="213"/>
      <c r="B43" s="216" t="s">
        <v>4987</v>
      </c>
      <c r="C43" s="216" t="s">
        <v>4986</v>
      </c>
      <c r="D43" s="217">
        <v>0</v>
      </c>
      <c r="E43" s="216" t="s">
        <v>4986</v>
      </c>
      <c r="F43" s="216" t="s">
        <v>4951</v>
      </c>
      <c r="G43" s="215">
        <v>30</v>
      </c>
    </row>
    <row r="44" spans="1:7" ht="15.75" thickBot="1">
      <c r="A44" s="213"/>
      <c r="B44" s="216" t="s">
        <v>4988</v>
      </c>
      <c r="C44" s="216" t="s">
        <v>4986</v>
      </c>
      <c r="D44" s="217">
        <v>0</v>
      </c>
      <c r="E44" s="216" t="s">
        <v>4986</v>
      </c>
      <c r="F44" s="216" t="s">
        <v>4951</v>
      </c>
      <c r="G44" s="215">
        <v>4</v>
      </c>
    </row>
    <row r="45" spans="1:7" ht="15.75" thickBot="1">
      <c r="A45" s="213"/>
      <c r="B45" s="216" t="s">
        <v>4989</v>
      </c>
      <c r="C45" s="216" t="s">
        <v>4986</v>
      </c>
      <c r="D45" s="217">
        <v>0</v>
      </c>
      <c r="E45" s="216" t="s">
        <v>4986</v>
      </c>
      <c r="F45" s="216" t="s">
        <v>4946</v>
      </c>
      <c r="G45" s="215">
        <v>6</v>
      </c>
    </row>
    <row r="46" spans="1:7" ht="15.75" thickBot="1">
      <c r="A46" s="213"/>
      <c r="B46" s="214"/>
      <c r="C46" s="216" t="s">
        <v>4885</v>
      </c>
      <c r="D46" s="217">
        <v>8000</v>
      </c>
      <c r="E46" s="214"/>
      <c r="F46" s="216" t="s">
        <v>4885</v>
      </c>
      <c r="G46" s="215">
        <v>58</v>
      </c>
    </row>
    <row r="47" spans="1:7" ht="15.75" thickBot="1">
      <c r="A47" s="213"/>
      <c r="B47" s="212" t="s">
        <v>4990</v>
      </c>
      <c r="C47" s="213"/>
      <c r="D47" s="214"/>
      <c r="E47" s="214"/>
      <c r="F47" s="214"/>
      <c r="G47" s="215"/>
    </row>
    <row r="48" spans="1:7" ht="15.75" thickBot="1">
      <c r="A48" s="213"/>
      <c r="B48" s="216" t="s">
        <v>4991</v>
      </c>
      <c r="C48" s="216" t="s">
        <v>4986</v>
      </c>
      <c r="D48" s="216" t="s">
        <v>4992</v>
      </c>
      <c r="E48" s="216" t="s">
        <v>4986</v>
      </c>
      <c r="F48" s="216" t="s">
        <v>4951</v>
      </c>
      <c r="G48" s="215">
        <v>3</v>
      </c>
    </row>
    <row r="49" spans="1:7" ht="15.75" thickBot="1">
      <c r="A49" s="213"/>
      <c r="B49" s="214"/>
      <c r="C49" s="216" t="s">
        <v>4885</v>
      </c>
      <c r="D49" s="217">
        <v>0</v>
      </c>
      <c r="E49" s="214"/>
      <c r="F49" s="216" t="s">
        <v>4885</v>
      </c>
      <c r="G49" s="215">
        <v>3</v>
      </c>
    </row>
    <row r="50" spans="1:7" ht="15.75" thickBot="1">
      <c r="A50" s="213"/>
      <c r="B50" s="214"/>
      <c r="C50" s="214"/>
      <c r="D50" s="214"/>
      <c r="E50" s="214"/>
      <c r="F50" s="214"/>
      <c r="G50" s="215"/>
    </row>
    <row r="51" spans="1:7" ht="15.75" thickBot="1">
      <c r="A51" s="213"/>
      <c r="B51" s="214"/>
      <c r="C51" s="216" t="s">
        <v>4975</v>
      </c>
      <c r="D51" s="217">
        <v>8000</v>
      </c>
      <c r="E51" s="214"/>
      <c r="F51" s="216" t="s">
        <v>4885</v>
      </c>
      <c r="G51" s="215">
        <v>61</v>
      </c>
    </row>
    <row r="52" spans="1:7" ht="15.75" thickBot="1">
      <c r="A52" s="407" t="s">
        <v>4927</v>
      </c>
      <c r="B52" s="408"/>
      <c r="C52" s="408"/>
      <c r="D52" s="408"/>
      <c r="E52" s="408"/>
      <c r="F52" s="408"/>
      <c r="G52" s="411"/>
    </row>
    <row r="53" spans="1:7" ht="15.75" thickBot="1">
      <c r="A53" s="407" t="s">
        <v>4993</v>
      </c>
      <c r="B53" s="408"/>
      <c r="C53" s="408"/>
      <c r="D53" s="408"/>
      <c r="E53" s="408"/>
      <c r="F53" s="408"/>
      <c r="G53" s="411"/>
    </row>
    <row r="54" spans="1:7" ht="15.75" thickBot="1">
      <c r="A54" s="221" t="s">
        <v>4929</v>
      </c>
      <c r="B54" s="395" t="s">
        <v>4930</v>
      </c>
      <c r="C54" s="396"/>
      <c r="D54" s="396"/>
      <c r="E54" s="396"/>
      <c r="F54" s="396"/>
      <c r="G54" s="412"/>
    </row>
    <row r="55" spans="1:7" ht="15.75" thickBot="1">
      <c r="A55" s="221" t="s">
        <v>4931</v>
      </c>
      <c r="B55" s="401">
        <v>42441</v>
      </c>
      <c r="C55" s="402"/>
      <c r="D55" s="402"/>
      <c r="E55" s="402"/>
      <c r="F55" s="402"/>
      <c r="G55" s="413"/>
    </row>
    <row r="56" spans="1:7" ht="15.75" thickBot="1">
      <c r="A56" s="221" t="s">
        <v>4932</v>
      </c>
      <c r="B56" s="395" t="s">
        <v>4933</v>
      </c>
      <c r="C56" s="396"/>
      <c r="D56" s="396"/>
      <c r="E56" s="396"/>
      <c r="F56" s="396"/>
      <c r="G56" s="412"/>
    </row>
    <row r="57" spans="1:7" ht="15.75" thickBot="1">
      <c r="A57" s="221" t="s">
        <v>4934</v>
      </c>
      <c r="B57" s="404" t="s">
        <v>4935</v>
      </c>
      <c r="C57" s="405"/>
      <c r="D57" s="405"/>
      <c r="E57" s="405"/>
      <c r="F57" s="405"/>
      <c r="G57" s="406"/>
    </row>
    <row r="58" spans="1:7" ht="15.75" thickBot="1">
      <c r="A58" s="223">
        <v>1</v>
      </c>
      <c r="B58" s="224" t="s">
        <v>4933</v>
      </c>
      <c r="C58" s="214"/>
      <c r="D58" s="214"/>
      <c r="E58" s="214"/>
      <c r="F58" s="214"/>
      <c r="G58" s="225"/>
    </row>
    <row r="59" spans="1:7" ht="15.75" thickBot="1">
      <c r="A59" s="213"/>
      <c r="B59" s="226" t="s">
        <v>4994</v>
      </c>
      <c r="C59" s="214"/>
      <c r="D59" s="214"/>
      <c r="E59" s="214"/>
      <c r="F59" s="214"/>
      <c r="G59" s="225"/>
    </row>
    <row r="60" spans="1:7" ht="15.75" thickBot="1">
      <c r="A60" s="213"/>
      <c r="B60" s="226" t="s">
        <v>4995</v>
      </c>
      <c r="C60" s="226" t="s">
        <v>4944</v>
      </c>
      <c r="D60" s="227">
        <v>4000</v>
      </c>
      <c r="E60" s="226" t="s">
        <v>4996</v>
      </c>
      <c r="F60" s="226" t="s">
        <v>4946</v>
      </c>
      <c r="G60" s="225">
        <v>10</v>
      </c>
    </row>
    <row r="61" spans="1:7" ht="15.75" thickBot="1">
      <c r="A61" s="213"/>
      <c r="B61" s="226" t="s">
        <v>4997</v>
      </c>
      <c r="C61" s="226" t="s">
        <v>4944</v>
      </c>
      <c r="D61" s="227">
        <v>4000</v>
      </c>
      <c r="E61" s="226" t="s">
        <v>4998</v>
      </c>
      <c r="F61" s="226" t="s">
        <v>4999</v>
      </c>
      <c r="G61" s="225">
        <v>11</v>
      </c>
    </row>
    <row r="62" spans="1:7" ht="15.75" thickBot="1">
      <c r="A62" s="213"/>
      <c r="B62" s="226" t="s">
        <v>5000</v>
      </c>
      <c r="C62" s="226" t="s">
        <v>4944</v>
      </c>
      <c r="D62" s="227">
        <v>60000</v>
      </c>
      <c r="E62" s="226" t="s">
        <v>5001</v>
      </c>
      <c r="F62" s="226" t="s">
        <v>4951</v>
      </c>
      <c r="G62" s="225">
        <v>2</v>
      </c>
    </row>
    <row r="63" spans="1:7" ht="15.75" thickBot="1">
      <c r="A63" s="213"/>
      <c r="B63" s="226" t="s">
        <v>5002</v>
      </c>
      <c r="C63" s="226" t="s">
        <v>4944</v>
      </c>
      <c r="D63" s="227">
        <v>60000</v>
      </c>
      <c r="E63" s="226" t="s">
        <v>5001</v>
      </c>
      <c r="F63" s="226" t="s">
        <v>4946</v>
      </c>
      <c r="G63" s="225">
        <v>2</v>
      </c>
    </row>
    <row r="64" spans="1:7" ht="15.75" thickBot="1">
      <c r="A64" s="213"/>
      <c r="B64" s="226" t="s">
        <v>5003</v>
      </c>
      <c r="C64" s="226" t="s">
        <v>4944</v>
      </c>
      <c r="D64" s="227">
        <v>35000</v>
      </c>
      <c r="E64" s="226" t="s">
        <v>5004</v>
      </c>
      <c r="F64" s="226" t="s">
        <v>4951</v>
      </c>
      <c r="G64" s="225">
        <v>7</v>
      </c>
    </row>
    <row r="65" spans="1:7" ht="15.75" thickBot="1">
      <c r="A65" s="213"/>
      <c r="B65" s="226" t="s">
        <v>3748</v>
      </c>
      <c r="C65" s="226" t="s">
        <v>4944</v>
      </c>
      <c r="D65" s="227">
        <v>3000</v>
      </c>
      <c r="E65" s="226" t="s">
        <v>4998</v>
      </c>
      <c r="F65" s="226" t="s">
        <v>4946</v>
      </c>
      <c r="G65" s="225">
        <v>10</v>
      </c>
    </row>
    <row r="66" spans="1:7" ht="15.75" thickBot="1">
      <c r="A66" s="213"/>
      <c r="B66" s="226" t="s">
        <v>5005</v>
      </c>
      <c r="C66" s="226" t="s">
        <v>4944</v>
      </c>
      <c r="D66" s="227">
        <v>10000</v>
      </c>
      <c r="E66" s="226" t="s">
        <v>5006</v>
      </c>
      <c r="F66" s="226" t="s">
        <v>4951</v>
      </c>
      <c r="G66" s="225">
        <v>23</v>
      </c>
    </row>
    <row r="67" spans="1:7" ht="15.75" thickBot="1">
      <c r="A67" s="213"/>
      <c r="B67" s="226" t="s">
        <v>5007</v>
      </c>
      <c r="C67" s="226" t="s">
        <v>4944</v>
      </c>
      <c r="D67" s="227">
        <v>10000</v>
      </c>
      <c r="E67" s="226" t="s">
        <v>5006</v>
      </c>
      <c r="F67" s="226" t="s">
        <v>4951</v>
      </c>
      <c r="G67" s="225">
        <v>7</v>
      </c>
    </row>
    <row r="68" spans="1:7" ht="15.75" thickBot="1">
      <c r="A68" s="213"/>
      <c r="B68" s="226" t="s">
        <v>3704</v>
      </c>
      <c r="C68" s="226" t="s">
        <v>4944</v>
      </c>
      <c r="D68" s="227">
        <v>5000</v>
      </c>
      <c r="E68" s="226" t="s">
        <v>5008</v>
      </c>
      <c r="F68" s="226" t="s">
        <v>4951</v>
      </c>
      <c r="G68" s="225">
        <v>1</v>
      </c>
    </row>
    <row r="69" spans="1:7" ht="15.75" thickBot="1">
      <c r="A69" s="213"/>
      <c r="B69" s="214"/>
      <c r="C69" s="226" t="s">
        <v>4885</v>
      </c>
      <c r="D69" s="227">
        <v>191000</v>
      </c>
      <c r="E69" s="214"/>
      <c r="F69" s="226" t="s">
        <v>4885</v>
      </c>
      <c r="G69" s="225">
        <v>73</v>
      </c>
    </row>
    <row r="70" spans="1:7" ht="15.75" thickBot="1">
      <c r="A70" s="213"/>
      <c r="B70" s="226" t="s">
        <v>5009</v>
      </c>
      <c r="C70" s="214"/>
      <c r="D70" s="214"/>
      <c r="E70" s="214"/>
      <c r="F70" s="214"/>
      <c r="G70" s="225"/>
    </row>
    <row r="71" spans="1:7" ht="15.75" thickBot="1">
      <c r="A71" s="213"/>
      <c r="B71" s="226" t="s">
        <v>5010</v>
      </c>
      <c r="C71" s="226" t="s">
        <v>4944</v>
      </c>
      <c r="D71" s="227">
        <v>14500</v>
      </c>
      <c r="E71" s="226" t="s">
        <v>5011</v>
      </c>
      <c r="F71" s="226" t="s">
        <v>4946</v>
      </c>
      <c r="G71" s="225">
        <v>5</v>
      </c>
    </row>
    <row r="72" spans="1:7" ht="15.75" thickBot="1">
      <c r="A72" s="213"/>
      <c r="B72" s="226" t="s">
        <v>5010</v>
      </c>
      <c r="C72" s="226" t="s">
        <v>4978</v>
      </c>
      <c r="D72" s="227">
        <v>0</v>
      </c>
      <c r="E72" s="226" t="s">
        <v>4978</v>
      </c>
      <c r="F72" s="226" t="s">
        <v>4946</v>
      </c>
      <c r="G72" s="225">
        <v>53</v>
      </c>
    </row>
    <row r="73" spans="1:7" ht="15.75" thickBot="1">
      <c r="A73" s="213"/>
      <c r="B73" s="226" t="s">
        <v>5012</v>
      </c>
      <c r="C73" s="226" t="s">
        <v>4944</v>
      </c>
      <c r="D73" s="227">
        <v>15000</v>
      </c>
      <c r="E73" s="226" t="s">
        <v>5013</v>
      </c>
      <c r="F73" s="226" t="s">
        <v>4946</v>
      </c>
      <c r="G73" s="225">
        <v>48</v>
      </c>
    </row>
    <row r="74" spans="1:7" ht="15.75" thickBot="1">
      <c r="A74" s="223"/>
      <c r="B74" s="226" t="s">
        <v>5012</v>
      </c>
      <c r="C74" s="226" t="s">
        <v>4944</v>
      </c>
      <c r="D74" s="227">
        <v>7600</v>
      </c>
      <c r="E74" s="226" t="s">
        <v>5014</v>
      </c>
      <c r="F74" s="226" t="s">
        <v>4951</v>
      </c>
      <c r="G74" s="225">
        <v>2</v>
      </c>
    </row>
    <row r="75" spans="1:7" ht="15.75" thickBot="1">
      <c r="A75" s="223"/>
      <c r="B75" s="226"/>
      <c r="C75" s="226" t="s">
        <v>4885</v>
      </c>
      <c r="D75" s="227">
        <v>37100</v>
      </c>
      <c r="E75" s="226"/>
      <c r="F75" s="226" t="s">
        <v>4885</v>
      </c>
      <c r="G75" s="225">
        <v>108</v>
      </c>
    </row>
    <row r="76" spans="1:7" ht="15.75" thickBot="1">
      <c r="A76" s="223"/>
      <c r="B76" s="226"/>
      <c r="C76" s="226" t="s">
        <v>4864</v>
      </c>
      <c r="D76" s="227">
        <v>228100</v>
      </c>
      <c r="E76" s="226"/>
      <c r="F76" s="226" t="s">
        <v>4885</v>
      </c>
      <c r="G76" s="225">
        <v>181</v>
      </c>
    </row>
    <row r="77" spans="1:7" ht="15.75" thickBot="1">
      <c r="A77" s="398" t="s">
        <v>4927</v>
      </c>
      <c r="B77" s="399"/>
      <c r="C77" s="399"/>
      <c r="D77" s="399"/>
      <c r="E77" s="399"/>
      <c r="F77" s="399"/>
      <c r="G77" s="400"/>
    </row>
    <row r="78" spans="1:7" ht="15.75" thickBot="1">
      <c r="A78" s="398" t="s">
        <v>4928</v>
      </c>
      <c r="B78" s="399"/>
      <c r="C78" s="399"/>
      <c r="D78" s="399"/>
      <c r="E78" s="399"/>
      <c r="F78" s="399"/>
      <c r="G78" s="400"/>
    </row>
    <row r="79" spans="1:7" ht="15.75" thickBot="1">
      <c r="A79" s="205" t="s">
        <v>4929</v>
      </c>
      <c r="B79" s="395" t="s">
        <v>4930</v>
      </c>
      <c r="C79" s="396"/>
      <c r="D79" s="396"/>
      <c r="E79" s="396"/>
      <c r="F79" s="396"/>
      <c r="G79" s="397"/>
    </row>
    <row r="80" spans="1:7" ht="15.75" thickBot="1">
      <c r="A80" s="206" t="s">
        <v>4931</v>
      </c>
      <c r="B80" s="401">
        <v>42441</v>
      </c>
      <c r="C80" s="402"/>
      <c r="D80" s="402"/>
      <c r="E80" s="402"/>
      <c r="F80" s="402"/>
      <c r="G80" s="403"/>
    </row>
    <row r="81" spans="1:7" ht="15.75" thickBot="1">
      <c r="A81" s="207" t="s">
        <v>4932</v>
      </c>
      <c r="B81" s="395" t="s">
        <v>4933</v>
      </c>
      <c r="C81" s="396"/>
      <c r="D81" s="396"/>
      <c r="E81" s="396"/>
      <c r="F81" s="396"/>
      <c r="G81" s="397"/>
    </row>
    <row r="82" spans="1:7" ht="15.75" thickBot="1">
      <c r="A82" s="207" t="s">
        <v>4934</v>
      </c>
      <c r="B82" s="395" t="s">
        <v>4935</v>
      </c>
      <c r="C82" s="396"/>
      <c r="D82" s="396"/>
      <c r="E82" s="396"/>
      <c r="F82" s="396"/>
      <c r="G82" s="397"/>
    </row>
    <row r="83" spans="1:7" ht="15.75" thickBot="1">
      <c r="A83" s="207" t="s">
        <v>4936</v>
      </c>
      <c r="B83" s="208" t="s">
        <v>4937</v>
      </c>
      <c r="C83" s="208" t="s">
        <v>4938</v>
      </c>
      <c r="D83" s="208" t="s">
        <v>4939</v>
      </c>
      <c r="E83" s="208" t="s">
        <v>4940</v>
      </c>
      <c r="F83" s="209" t="s">
        <v>4941</v>
      </c>
      <c r="G83" s="210"/>
    </row>
    <row r="84" spans="1:7" ht="15.75" thickBot="1">
      <c r="A84" s="223">
        <v>1</v>
      </c>
      <c r="B84" s="228" t="s">
        <v>4942</v>
      </c>
      <c r="C84" s="213"/>
      <c r="D84" s="214"/>
      <c r="E84" s="214"/>
      <c r="F84" s="214"/>
      <c r="G84" s="225"/>
    </row>
    <row r="85" spans="1:7" ht="15.75" thickBot="1">
      <c r="A85" s="213"/>
      <c r="B85" s="226" t="s">
        <v>5015</v>
      </c>
      <c r="C85" s="214"/>
      <c r="D85" s="214"/>
      <c r="E85" s="214"/>
      <c r="F85" s="214"/>
      <c r="G85" s="225"/>
    </row>
    <row r="86" spans="1:7" ht="15.75" thickBot="1">
      <c r="A86" s="213"/>
      <c r="B86" s="226" t="s">
        <v>4969</v>
      </c>
      <c r="C86" s="226" t="s">
        <v>4944</v>
      </c>
      <c r="D86" s="227">
        <v>4000</v>
      </c>
      <c r="E86" s="226" t="s">
        <v>5016</v>
      </c>
      <c r="F86" s="226" t="s">
        <v>4948</v>
      </c>
      <c r="G86" s="225">
        <v>1</v>
      </c>
    </row>
    <row r="87" spans="1:7" ht="15.75" thickBot="1">
      <c r="A87" s="213"/>
      <c r="B87" s="226" t="s">
        <v>4969</v>
      </c>
      <c r="C87" s="226" t="s">
        <v>4944</v>
      </c>
      <c r="D87" s="227">
        <v>15000</v>
      </c>
      <c r="E87" s="226" t="s">
        <v>5017</v>
      </c>
      <c r="F87" s="226" t="s">
        <v>4999</v>
      </c>
      <c r="G87" s="225">
        <v>76</v>
      </c>
    </row>
    <row r="88" spans="1:7" ht="15.75" thickBot="1">
      <c r="A88" s="213"/>
      <c r="B88" s="226" t="s">
        <v>4969</v>
      </c>
      <c r="C88" s="226" t="s">
        <v>4944</v>
      </c>
      <c r="D88" s="227">
        <v>49000</v>
      </c>
      <c r="E88" s="226" t="s">
        <v>5018</v>
      </c>
      <c r="F88" s="226" t="s">
        <v>4951</v>
      </c>
      <c r="G88" s="225">
        <v>7</v>
      </c>
    </row>
    <row r="89" spans="1:7" ht="15.75" thickBot="1">
      <c r="A89" s="213"/>
      <c r="B89" s="228" t="s">
        <v>5019</v>
      </c>
      <c r="C89" s="223" t="s">
        <v>4944</v>
      </c>
      <c r="D89" s="227">
        <v>18000</v>
      </c>
      <c r="E89" s="226" t="s">
        <v>5006</v>
      </c>
      <c r="F89" s="226" t="s">
        <v>4946</v>
      </c>
      <c r="G89" s="225">
        <v>6</v>
      </c>
    </row>
    <row r="90" spans="1:7" ht="15.75" thickBot="1">
      <c r="A90" s="213"/>
      <c r="B90" s="226" t="s">
        <v>5019</v>
      </c>
      <c r="C90" s="226" t="s">
        <v>4978</v>
      </c>
      <c r="D90" s="227">
        <v>0</v>
      </c>
      <c r="E90" s="226" t="s">
        <v>4978</v>
      </c>
      <c r="F90" s="226" t="s">
        <v>4951</v>
      </c>
      <c r="G90" s="225">
        <v>38</v>
      </c>
    </row>
    <row r="91" spans="1:7" ht="15.75" thickBot="1">
      <c r="A91" s="213"/>
      <c r="B91" s="226" t="s">
        <v>5020</v>
      </c>
      <c r="C91" s="226" t="s">
        <v>4944</v>
      </c>
      <c r="D91" s="227">
        <v>4000</v>
      </c>
      <c r="E91" s="226" t="s">
        <v>5021</v>
      </c>
      <c r="F91" s="226" t="s">
        <v>4951</v>
      </c>
      <c r="G91" s="225">
        <v>1</v>
      </c>
    </row>
    <row r="92" spans="1:7" ht="15.75" thickBot="1">
      <c r="A92" s="213"/>
      <c r="B92" s="226" t="s">
        <v>5020</v>
      </c>
      <c r="C92" s="226" t="s">
        <v>4944</v>
      </c>
      <c r="D92" s="227">
        <v>5000</v>
      </c>
      <c r="E92" s="226" t="s">
        <v>5021</v>
      </c>
      <c r="F92" s="226" t="s">
        <v>4946</v>
      </c>
      <c r="G92" s="225">
        <v>1</v>
      </c>
    </row>
    <row r="93" spans="1:7" ht="15.75" thickBot="1">
      <c r="A93" s="213"/>
      <c r="B93" s="226" t="s">
        <v>5020</v>
      </c>
      <c r="C93" s="226" t="s">
        <v>4978</v>
      </c>
      <c r="D93" s="227">
        <v>0</v>
      </c>
      <c r="E93" s="226" t="s">
        <v>4978</v>
      </c>
      <c r="F93" s="226" t="s">
        <v>4951</v>
      </c>
      <c r="G93" s="225">
        <v>26</v>
      </c>
    </row>
    <row r="94" spans="1:7" ht="15.75" thickBot="1">
      <c r="A94" s="213"/>
      <c r="B94" s="228" t="s">
        <v>3334</v>
      </c>
      <c r="C94" s="223" t="s">
        <v>4944</v>
      </c>
      <c r="D94" s="227">
        <v>29000</v>
      </c>
      <c r="E94" s="226" t="s">
        <v>5022</v>
      </c>
      <c r="F94" s="226" t="s">
        <v>4946</v>
      </c>
      <c r="G94" s="225">
        <v>6</v>
      </c>
    </row>
    <row r="95" spans="1:7" ht="15.75" thickBot="1">
      <c r="A95" s="213"/>
      <c r="B95" s="226" t="s">
        <v>3334</v>
      </c>
      <c r="C95" s="226" t="s">
        <v>4944</v>
      </c>
      <c r="D95" s="227">
        <v>4800</v>
      </c>
      <c r="E95" s="226" t="s">
        <v>5017</v>
      </c>
      <c r="F95" s="226" t="s">
        <v>4946</v>
      </c>
      <c r="G95" s="225">
        <v>58</v>
      </c>
    </row>
    <row r="96" spans="1:7" ht="15.75" thickBot="1">
      <c r="A96" s="213"/>
      <c r="B96" s="226" t="s">
        <v>3308</v>
      </c>
      <c r="C96" s="226" t="s">
        <v>4944</v>
      </c>
      <c r="D96" s="227">
        <v>7000</v>
      </c>
      <c r="E96" s="226" t="s">
        <v>5006</v>
      </c>
      <c r="F96" s="226" t="s">
        <v>4951</v>
      </c>
      <c r="G96" s="225">
        <v>1</v>
      </c>
    </row>
    <row r="97" spans="1:7" ht="15.75" thickBot="1">
      <c r="A97" s="213"/>
      <c r="B97" s="226" t="s">
        <v>5023</v>
      </c>
      <c r="C97" s="226" t="s">
        <v>4944</v>
      </c>
      <c r="D97" s="227">
        <v>6000</v>
      </c>
      <c r="E97" s="226" t="s">
        <v>5024</v>
      </c>
      <c r="F97" s="226" t="s">
        <v>4951</v>
      </c>
      <c r="G97" s="225">
        <v>1</v>
      </c>
    </row>
    <row r="98" spans="1:7" ht="15.75" thickBot="1">
      <c r="A98" s="213"/>
      <c r="B98" s="214"/>
      <c r="C98" s="226" t="s">
        <v>4885</v>
      </c>
      <c r="D98" s="227">
        <v>141800</v>
      </c>
      <c r="E98" s="214"/>
      <c r="F98" s="226" t="s">
        <v>4885</v>
      </c>
      <c r="G98" s="225">
        <v>222</v>
      </c>
    </row>
    <row r="99" spans="1:7" ht="15.75" thickBot="1">
      <c r="A99" s="223"/>
      <c r="B99" s="226" t="s">
        <v>5025</v>
      </c>
      <c r="C99" s="226"/>
      <c r="D99" s="226"/>
      <c r="E99" s="226"/>
      <c r="F99" s="226"/>
      <c r="G99" s="225"/>
    </row>
    <row r="100" spans="1:7" ht="15.75" thickBot="1">
      <c r="A100" s="223"/>
      <c r="B100" s="226" t="s">
        <v>5026</v>
      </c>
      <c r="C100" s="226" t="s">
        <v>4944</v>
      </c>
      <c r="D100" s="227">
        <v>3000</v>
      </c>
      <c r="E100" s="226" t="s">
        <v>5027</v>
      </c>
      <c r="F100" s="226" t="s">
        <v>4951</v>
      </c>
      <c r="G100" s="225">
        <v>41</v>
      </c>
    </row>
    <row r="101" spans="1:7" ht="15.75" thickBot="1">
      <c r="A101" s="223"/>
      <c r="B101" s="226" t="s">
        <v>4992</v>
      </c>
      <c r="C101" s="226" t="s">
        <v>4944</v>
      </c>
      <c r="D101" s="227">
        <v>7000</v>
      </c>
      <c r="E101" s="226" t="s">
        <v>5028</v>
      </c>
      <c r="F101" s="226"/>
      <c r="G101" s="225"/>
    </row>
    <row r="102" spans="1:7" ht="15.75" thickBot="1">
      <c r="A102" s="223" t="s">
        <v>5029</v>
      </c>
      <c r="B102" s="226" t="s">
        <v>4951</v>
      </c>
      <c r="C102" s="226">
        <v>35</v>
      </c>
      <c r="D102" s="226"/>
      <c r="E102" s="226"/>
      <c r="F102" s="226"/>
      <c r="G102" s="225"/>
    </row>
    <row r="103" spans="1:7" ht="15.75" thickBot="1">
      <c r="A103" s="223"/>
      <c r="B103" s="226" t="s">
        <v>5030</v>
      </c>
      <c r="C103" s="226" t="s">
        <v>4978</v>
      </c>
      <c r="D103" s="227">
        <v>0</v>
      </c>
      <c r="E103" s="226" t="s">
        <v>4978</v>
      </c>
      <c r="F103" s="226" t="s">
        <v>4951</v>
      </c>
      <c r="G103" s="225">
        <v>3</v>
      </c>
    </row>
    <row r="104" spans="1:7" ht="15.75" thickBot="1">
      <c r="A104" s="223"/>
      <c r="B104" s="226" t="s">
        <v>5031</v>
      </c>
      <c r="C104" s="226" t="s">
        <v>4978</v>
      </c>
      <c r="D104" s="227">
        <v>0</v>
      </c>
      <c r="E104" s="226" t="s">
        <v>4978</v>
      </c>
      <c r="F104" s="226" t="s">
        <v>4951</v>
      </c>
      <c r="G104" s="225">
        <v>55</v>
      </c>
    </row>
    <row r="105" spans="1:7" ht="15.75" thickBot="1">
      <c r="A105" s="223"/>
      <c r="B105" s="226" t="s">
        <v>3686</v>
      </c>
      <c r="C105" s="226" t="s">
        <v>4978</v>
      </c>
      <c r="D105" s="227">
        <v>0</v>
      </c>
      <c r="E105" s="226" t="s">
        <v>4978</v>
      </c>
      <c r="F105" s="226" t="s">
        <v>4951</v>
      </c>
      <c r="G105" s="225">
        <v>90</v>
      </c>
    </row>
    <row r="106" spans="1:7" ht="15.75" thickBot="1">
      <c r="A106" s="223"/>
      <c r="B106" s="226"/>
      <c r="C106" s="226" t="s">
        <v>4885</v>
      </c>
      <c r="D106" s="227">
        <v>10000</v>
      </c>
      <c r="E106" s="226"/>
      <c r="F106" s="226" t="s">
        <v>4885</v>
      </c>
      <c r="G106" s="225">
        <v>224</v>
      </c>
    </row>
    <row r="107" spans="1:7" ht="15.75" thickBot="1">
      <c r="A107" s="223"/>
      <c r="B107" s="226"/>
      <c r="C107" s="226" t="s">
        <v>4864</v>
      </c>
      <c r="D107" s="227">
        <v>151800</v>
      </c>
      <c r="E107" s="226"/>
      <c r="F107" s="226" t="s">
        <v>4864</v>
      </c>
      <c r="G107" s="225">
        <v>446</v>
      </c>
    </row>
    <row r="108" spans="1:7" ht="15.75" thickBot="1">
      <c r="A108" s="223"/>
      <c r="B108" s="414" t="s">
        <v>5032</v>
      </c>
      <c r="C108" s="415"/>
      <c r="D108" s="229">
        <v>493900</v>
      </c>
      <c r="E108" s="230" t="s">
        <v>5033</v>
      </c>
      <c r="F108" s="230"/>
      <c r="G108" s="231">
        <v>768</v>
      </c>
    </row>
    <row r="109" spans="1:7" ht="15.75" thickBot="1">
      <c r="A109" s="398" t="s">
        <v>4927</v>
      </c>
      <c r="B109" s="399"/>
      <c r="C109" s="399"/>
      <c r="D109" s="399"/>
      <c r="E109" s="399"/>
      <c r="F109" s="399"/>
      <c r="G109" s="400"/>
    </row>
    <row r="110" spans="1:7" ht="15.75" thickBot="1">
      <c r="A110" s="398" t="s">
        <v>4928</v>
      </c>
      <c r="B110" s="399"/>
      <c r="C110" s="399"/>
      <c r="D110" s="399"/>
      <c r="E110" s="399"/>
      <c r="F110" s="399"/>
      <c r="G110" s="400"/>
    </row>
    <row r="111" spans="1:7" ht="15.75" thickBot="1">
      <c r="A111" s="205" t="s">
        <v>4929</v>
      </c>
      <c r="B111" s="395" t="s">
        <v>4930</v>
      </c>
      <c r="C111" s="396"/>
      <c r="D111" s="396"/>
      <c r="E111" s="396"/>
      <c r="F111" s="396"/>
      <c r="G111" s="397"/>
    </row>
    <row r="112" spans="1:7" ht="15.75" thickBot="1">
      <c r="A112" s="206" t="s">
        <v>4931</v>
      </c>
      <c r="B112" s="401">
        <v>42441</v>
      </c>
      <c r="C112" s="402"/>
      <c r="D112" s="402"/>
      <c r="E112" s="402"/>
      <c r="F112" s="402"/>
      <c r="G112" s="403"/>
    </row>
    <row r="113" spans="1:7" ht="15.75" thickBot="1">
      <c r="A113" s="207" t="s">
        <v>4932</v>
      </c>
      <c r="B113" s="395" t="s">
        <v>5034</v>
      </c>
      <c r="C113" s="396"/>
      <c r="D113" s="396"/>
      <c r="E113" s="396"/>
      <c r="F113" s="396"/>
      <c r="G113" s="397"/>
    </row>
    <row r="114" spans="1:7" ht="15.75" thickBot="1">
      <c r="A114" s="207" t="s">
        <v>4934</v>
      </c>
      <c r="B114" s="395" t="s">
        <v>4935</v>
      </c>
      <c r="C114" s="396"/>
      <c r="D114" s="396"/>
      <c r="E114" s="396"/>
      <c r="F114" s="396"/>
      <c r="G114" s="397"/>
    </row>
    <row r="115" spans="1:7" ht="15.75" thickBot="1">
      <c r="A115" s="207" t="s">
        <v>4936</v>
      </c>
      <c r="B115" s="208" t="s">
        <v>4937</v>
      </c>
      <c r="C115" s="208" t="s">
        <v>4938</v>
      </c>
      <c r="D115" s="208" t="s">
        <v>4939</v>
      </c>
      <c r="E115" s="208" t="s">
        <v>4940</v>
      </c>
      <c r="F115" s="209" t="s">
        <v>4941</v>
      </c>
      <c r="G115" s="210"/>
    </row>
    <row r="116" spans="1:7" ht="15.75" thickBot="1">
      <c r="A116" s="223">
        <v>1</v>
      </c>
      <c r="B116" s="226" t="s">
        <v>5035</v>
      </c>
      <c r="C116" s="214"/>
      <c r="D116" s="214"/>
      <c r="E116" s="214"/>
      <c r="F116" s="214"/>
      <c r="G116" s="225"/>
    </row>
    <row r="117" spans="1:7" ht="15.75" thickBot="1">
      <c r="A117" s="213"/>
      <c r="B117" s="226" t="s">
        <v>5036</v>
      </c>
      <c r="C117" s="214"/>
      <c r="D117" s="214"/>
      <c r="E117" s="214"/>
      <c r="F117" s="214"/>
      <c r="G117" s="225"/>
    </row>
    <row r="118" spans="1:7" ht="15.75" thickBot="1">
      <c r="A118" s="213"/>
      <c r="B118" s="226" t="s">
        <v>5037</v>
      </c>
      <c r="C118" s="226" t="s">
        <v>4944</v>
      </c>
      <c r="D118" s="227">
        <v>30500</v>
      </c>
      <c r="E118" s="226" t="s">
        <v>4996</v>
      </c>
      <c r="F118" s="226" t="s">
        <v>4946</v>
      </c>
      <c r="G118" s="225">
        <v>3</v>
      </c>
    </row>
    <row r="119" spans="1:7" ht="15.75" thickBot="1">
      <c r="A119" s="213"/>
      <c r="B119" s="228" t="s">
        <v>5037</v>
      </c>
      <c r="C119" s="223" t="s">
        <v>4944</v>
      </c>
      <c r="D119" s="227">
        <v>4000</v>
      </c>
      <c r="E119" s="226" t="s">
        <v>4998</v>
      </c>
      <c r="F119" s="226" t="s">
        <v>4948</v>
      </c>
      <c r="G119" s="225">
        <v>1</v>
      </c>
    </row>
    <row r="120" spans="1:7" ht="15.75" thickBot="1">
      <c r="A120" s="213"/>
      <c r="B120" s="214"/>
      <c r="C120" s="226" t="s">
        <v>4885</v>
      </c>
      <c r="D120" s="227">
        <v>34500</v>
      </c>
      <c r="E120" s="214"/>
      <c r="F120" s="226" t="s">
        <v>4885</v>
      </c>
      <c r="G120" s="225">
        <v>4</v>
      </c>
    </row>
    <row r="121" spans="1:7" ht="15.75" thickBot="1">
      <c r="A121" s="213"/>
      <c r="B121" s="226" t="s">
        <v>5038</v>
      </c>
      <c r="C121" s="214"/>
      <c r="D121" s="214"/>
      <c r="E121" s="214"/>
      <c r="F121" s="214"/>
      <c r="G121" s="225"/>
    </row>
    <row r="122" spans="1:7" ht="15.75" thickBot="1">
      <c r="A122" s="213"/>
      <c r="B122" s="226" t="s">
        <v>5039</v>
      </c>
      <c r="C122" s="226" t="s">
        <v>4978</v>
      </c>
      <c r="D122" s="227">
        <v>0</v>
      </c>
      <c r="E122" s="226" t="s">
        <v>4978</v>
      </c>
      <c r="F122" s="226" t="s">
        <v>4951</v>
      </c>
      <c r="G122" s="225">
        <v>1</v>
      </c>
    </row>
    <row r="123" spans="1:7" ht="15.75" thickBot="1">
      <c r="A123" s="213"/>
      <c r="B123" s="226" t="s">
        <v>5040</v>
      </c>
      <c r="C123" s="226" t="s">
        <v>4944</v>
      </c>
      <c r="D123" s="227">
        <v>2000</v>
      </c>
      <c r="E123" s="226" t="s">
        <v>4996</v>
      </c>
      <c r="F123" s="226" t="s">
        <v>4948</v>
      </c>
      <c r="G123" s="225">
        <v>1</v>
      </c>
    </row>
    <row r="124" spans="1:7" ht="15.75" thickBot="1">
      <c r="A124" s="223"/>
      <c r="B124" s="226" t="s">
        <v>5041</v>
      </c>
      <c r="C124" s="226" t="s">
        <v>4978</v>
      </c>
      <c r="D124" s="227">
        <v>0</v>
      </c>
      <c r="E124" s="226" t="s">
        <v>4978</v>
      </c>
      <c r="F124" s="226" t="s">
        <v>4951</v>
      </c>
      <c r="G124" s="225">
        <v>1</v>
      </c>
    </row>
    <row r="125" spans="1:7" ht="15.75" thickBot="1">
      <c r="A125" s="223"/>
      <c r="B125" s="226" t="s">
        <v>5042</v>
      </c>
      <c r="C125" s="226" t="s">
        <v>4944</v>
      </c>
      <c r="D125" s="227">
        <v>3000</v>
      </c>
      <c r="E125" s="226" t="s">
        <v>5043</v>
      </c>
      <c r="F125" s="226" t="s">
        <v>4951</v>
      </c>
      <c r="G125" s="225">
        <v>1</v>
      </c>
    </row>
    <row r="126" spans="1:7" ht="15.75" thickBot="1">
      <c r="A126" s="223"/>
      <c r="B126" s="226"/>
      <c r="C126" s="226" t="s">
        <v>4885</v>
      </c>
      <c r="D126" s="227">
        <v>5000</v>
      </c>
      <c r="E126" s="226"/>
      <c r="F126" s="226" t="s">
        <v>4885</v>
      </c>
      <c r="G126" s="225">
        <v>4</v>
      </c>
    </row>
    <row r="127" spans="1:7" ht="15.75" thickBot="1">
      <c r="A127" s="223"/>
      <c r="B127" s="226"/>
      <c r="C127" s="226" t="s">
        <v>4864</v>
      </c>
      <c r="D127" s="227">
        <v>39500</v>
      </c>
      <c r="E127" s="226"/>
      <c r="F127" s="226" t="s">
        <v>4885</v>
      </c>
      <c r="G127" s="225">
        <v>8</v>
      </c>
    </row>
    <row r="128" spans="1:7" ht="15.75" thickBot="1">
      <c r="A128" s="223"/>
      <c r="B128" s="230" t="s">
        <v>5044</v>
      </c>
      <c r="C128" s="230"/>
      <c r="D128" s="229">
        <v>39500</v>
      </c>
      <c r="E128" s="230" t="s">
        <v>5044</v>
      </c>
      <c r="F128" s="230"/>
      <c r="G128" s="231">
        <v>8</v>
      </c>
    </row>
    <row r="129" spans="1:7" ht="15.75" thickBot="1">
      <c r="A129" s="398" t="s">
        <v>4927</v>
      </c>
      <c r="B129" s="399"/>
      <c r="C129" s="399"/>
      <c r="D129" s="399"/>
      <c r="E129" s="399"/>
      <c r="F129" s="399"/>
      <c r="G129" s="400"/>
    </row>
    <row r="130" spans="1:7" ht="15.75" thickBot="1">
      <c r="A130" s="398" t="s">
        <v>4928</v>
      </c>
      <c r="B130" s="399"/>
      <c r="C130" s="399"/>
      <c r="D130" s="399"/>
      <c r="E130" s="399"/>
      <c r="F130" s="399"/>
      <c r="G130" s="400"/>
    </row>
    <row r="131" spans="1:7" ht="15.75" thickBot="1">
      <c r="A131" s="205" t="s">
        <v>4929</v>
      </c>
      <c r="B131" s="395" t="s">
        <v>4930</v>
      </c>
      <c r="C131" s="396"/>
      <c r="D131" s="396"/>
      <c r="E131" s="396"/>
      <c r="F131" s="396"/>
      <c r="G131" s="397"/>
    </row>
    <row r="132" spans="1:7" ht="15.75" thickBot="1">
      <c r="A132" s="206" t="s">
        <v>4931</v>
      </c>
      <c r="B132" s="401">
        <v>42441</v>
      </c>
      <c r="C132" s="402"/>
      <c r="D132" s="402"/>
      <c r="E132" s="402"/>
      <c r="F132" s="402"/>
      <c r="G132" s="403"/>
    </row>
    <row r="133" spans="1:7" ht="15.75" thickBot="1">
      <c r="A133" s="207" t="s">
        <v>4932</v>
      </c>
      <c r="B133" s="395" t="s">
        <v>5045</v>
      </c>
      <c r="C133" s="396"/>
      <c r="D133" s="396"/>
      <c r="E133" s="396"/>
      <c r="F133" s="396"/>
      <c r="G133" s="397"/>
    </row>
    <row r="134" spans="1:7" ht="15.75" thickBot="1">
      <c r="A134" s="207" t="s">
        <v>4934</v>
      </c>
      <c r="B134" s="395" t="s">
        <v>4935</v>
      </c>
      <c r="C134" s="396"/>
      <c r="D134" s="396"/>
      <c r="E134" s="396"/>
      <c r="F134" s="396"/>
      <c r="G134" s="397"/>
    </row>
    <row r="135" spans="1:7" ht="15.75" thickBot="1">
      <c r="A135" s="207" t="s">
        <v>4936</v>
      </c>
      <c r="B135" s="208" t="s">
        <v>4937</v>
      </c>
      <c r="C135" s="208" t="s">
        <v>4938</v>
      </c>
      <c r="D135" s="208" t="s">
        <v>4939</v>
      </c>
      <c r="E135" s="208" t="s">
        <v>4940</v>
      </c>
      <c r="F135" s="209" t="s">
        <v>4941</v>
      </c>
      <c r="G135" s="210"/>
    </row>
    <row r="136" spans="1:7" ht="15.75" thickBot="1">
      <c r="A136" s="223">
        <v>1</v>
      </c>
      <c r="B136" s="232" t="s">
        <v>5046</v>
      </c>
      <c r="C136" s="213"/>
      <c r="D136" s="214"/>
      <c r="E136" s="214"/>
      <c r="F136" s="214"/>
      <c r="G136" s="225"/>
    </row>
    <row r="137" spans="1:7" ht="15.75" thickBot="1">
      <c r="A137" s="213"/>
      <c r="B137" s="226" t="s">
        <v>5047</v>
      </c>
      <c r="C137" s="214"/>
      <c r="D137" s="214"/>
      <c r="E137" s="214"/>
      <c r="F137" s="214"/>
      <c r="G137" s="225"/>
    </row>
    <row r="138" spans="1:7" ht="15.75" thickBot="1">
      <c r="A138" s="213"/>
      <c r="B138" s="226" t="s">
        <v>5048</v>
      </c>
      <c r="C138" s="226" t="s">
        <v>4944</v>
      </c>
      <c r="D138" s="227">
        <v>6000</v>
      </c>
      <c r="E138" s="226" t="s">
        <v>5049</v>
      </c>
      <c r="F138" s="226" t="s">
        <v>4951</v>
      </c>
      <c r="G138" s="225">
        <v>1</v>
      </c>
    </row>
    <row r="139" spans="1:7" ht="15.75" thickBot="1">
      <c r="A139" s="213"/>
      <c r="B139" s="214"/>
      <c r="C139" s="226" t="s">
        <v>4885</v>
      </c>
      <c r="D139" s="227">
        <v>6000</v>
      </c>
      <c r="E139" s="214"/>
      <c r="F139" s="226" t="s">
        <v>4885</v>
      </c>
      <c r="G139" s="225">
        <v>1</v>
      </c>
    </row>
    <row r="140" spans="1:7" ht="15.75" thickBot="1">
      <c r="A140" s="213"/>
      <c r="B140" s="226" t="s">
        <v>5050</v>
      </c>
      <c r="C140" s="214"/>
      <c r="D140" s="214"/>
      <c r="E140" s="214"/>
      <c r="F140" s="214"/>
      <c r="G140" s="225"/>
    </row>
    <row r="141" spans="1:7" ht="15.75" thickBot="1">
      <c r="A141" s="213"/>
      <c r="B141" s="228" t="s">
        <v>463</v>
      </c>
      <c r="C141" s="223" t="s">
        <v>4944</v>
      </c>
      <c r="D141" s="227">
        <v>4500</v>
      </c>
      <c r="E141" s="226" t="s">
        <v>5004</v>
      </c>
      <c r="F141" s="226" t="s">
        <v>4951</v>
      </c>
      <c r="G141" s="225">
        <v>1</v>
      </c>
    </row>
    <row r="142" spans="1:7" ht="15.75" thickBot="1">
      <c r="A142" s="213"/>
      <c r="B142" s="214"/>
      <c r="C142" s="226" t="s">
        <v>4885</v>
      </c>
      <c r="D142" s="227">
        <v>4500</v>
      </c>
      <c r="E142" s="214"/>
      <c r="F142" s="226" t="s">
        <v>4885</v>
      </c>
      <c r="G142" s="225">
        <v>1</v>
      </c>
    </row>
    <row r="143" spans="1:7" ht="15.75" thickBot="1">
      <c r="A143" s="213"/>
      <c r="B143" s="226" t="s">
        <v>5051</v>
      </c>
      <c r="C143" s="214"/>
      <c r="D143" s="214"/>
      <c r="E143" s="214"/>
      <c r="F143" s="214"/>
      <c r="G143" s="225"/>
    </row>
    <row r="144" spans="1:7" ht="15.75" thickBot="1">
      <c r="A144" s="213"/>
      <c r="B144" s="226" t="s">
        <v>5052</v>
      </c>
      <c r="C144" s="226" t="s">
        <v>4944</v>
      </c>
      <c r="D144" s="227">
        <v>7000</v>
      </c>
      <c r="E144" s="226" t="s">
        <v>5053</v>
      </c>
      <c r="F144" s="226" t="s">
        <v>4951</v>
      </c>
      <c r="G144" s="225">
        <v>1</v>
      </c>
    </row>
    <row r="145" spans="1:7" ht="15.75" thickBot="1">
      <c r="A145" s="213"/>
      <c r="B145" s="226" t="s">
        <v>5054</v>
      </c>
      <c r="C145" s="226" t="s">
        <v>4944</v>
      </c>
      <c r="D145" s="227">
        <v>5000</v>
      </c>
      <c r="E145" s="226" t="s">
        <v>5055</v>
      </c>
      <c r="F145" s="226" t="s">
        <v>4951</v>
      </c>
      <c r="G145" s="225">
        <v>1</v>
      </c>
    </row>
    <row r="146" spans="1:7" ht="15.75" thickBot="1">
      <c r="A146" s="213"/>
      <c r="B146" s="233"/>
      <c r="C146" s="223" t="s">
        <v>4885</v>
      </c>
      <c r="D146" s="227">
        <v>12000</v>
      </c>
      <c r="E146" s="214"/>
      <c r="F146" s="226" t="s">
        <v>4885</v>
      </c>
      <c r="G146" s="225">
        <v>2</v>
      </c>
    </row>
    <row r="147" spans="1:7" ht="15.75" thickBot="1">
      <c r="A147" s="213"/>
      <c r="B147" s="214"/>
      <c r="C147" s="226" t="s">
        <v>4864</v>
      </c>
      <c r="D147" s="227">
        <v>22500</v>
      </c>
      <c r="E147" s="214"/>
      <c r="F147" s="226" t="s">
        <v>4864</v>
      </c>
      <c r="G147" s="225">
        <v>4</v>
      </c>
    </row>
    <row r="148" spans="1:7" ht="15.75" thickBot="1">
      <c r="A148" s="213"/>
      <c r="B148" s="230" t="s">
        <v>5056</v>
      </c>
      <c r="C148" s="230" t="s">
        <v>4885</v>
      </c>
      <c r="D148" s="229">
        <v>22500</v>
      </c>
      <c r="E148" s="230" t="s">
        <v>5056</v>
      </c>
      <c r="F148" s="214"/>
      <c r="G148" s="231">
        <v>4</v>
      </c>
    </row>
    <row r="149" spans="1:7" ht="15.75" thickBot="1">
      <c r="A149" s="398" t="s">
        <v>4927</v>
      </c>
      <c r="B149" s="399"/>
      <c r="C149" s="399"/>
      <c r="D149" s="399"/>
      <c r="E149" s="399"/>
      <c r="F149" s="400"/>
    </row>
    <row r="150" spans="1:7" ht="15.75" thickBot="1">
      <c r="A150" s="398" t="s">
        <v>4928</v>
      </c>
      <c r="B150" s="399"/>
      <c r="C150" s="399"/>
      <c r="D150" s="399"/>
      <c r="E150" s="399"/>
      <c r="F150" s="400"/>
    </row>
    <row r="151" spans="1:7" ht="15.75" thickBot="1">
      <c r="A151" s="205" t="s">
        <v>4929</v>
      </c>
      <c r="B151" s="395" t="s">
        <v>5057</v>
      </c>
      <c r="C151" s="396"/>
      <c r="D151" s="396"/>
      <c r="E151" s="396"/>
      <c r="F151" s="397"/>
    </row>
    <row r="152" spans="1:7" ht="15.75" thickBot="1">
      <c r="A152" s="206" t="s">
        <v>4931</v>
      </c>
      <c r="B152" s="401">
        <v>42440</v>
      </c>
      <c r="C152" s="402"/>
      <c r="D152" s="402"/>
      <c r="E152" s="402"/>
      <c r="F152" s="403"/>
    </row>
    <row r="153" spans="1:7" ht="15.75" thickBot="1">
      <c r="A153" s="207" t="s">
        <v>4932</v>
      </c>
      <c r="B153" s="395" t="s">
        <v>5058</v>
      </c>
      <c r="C153" s="396"/>
      <c r="D153" s="396"/>
      <c r="E153" s="396"/>
      <c r="F153" s="397"/>
    </row>
    <row r="154" spans="1:7" ht="15.75" thickBot="1">
      <c r="A154" s="207" t="s">
        <v>4934</v>
      </c>
      <c r="B154" s="395" t="s">
        <v>4935</v>
      </c>
      <c r="C154" s="396"/>
      <c r="D154" s="396"/>
      <c r="E154" s="396"/>
      <c r="F154" s="397"/>
    </row>
    <row r="155" spans="1:7" ht="15.75" thickBot="1">
      <c r="A155" s="207" t="s">
        <v>4936</v>
      </c>
      <c r="B155" s="208" t="s">
        <v>4937</v>
      </c>
      <c r="C155" s="208" t="s">
        <v>4938</v>
      </c>
      <c r="D155" s="208" t="s">
        <v>4939</v>
      </c>
      <c r="E155" s="208" t="s">
        <v>4940</v>
      </c>
      <c r="F155" s="234" t="s">
        <v>5059</v>
      </c>
    </row>
    <row r="156" spans="1:7" ht="15.75" thickBot="1">
      <c r="A156" s="235">
        <v>1</v>
      </c>
      <c r="B156" s="236" t="s">
        <v>4942</v>
      </c>
      <c r="C156" s="207" t="s">
        <v>4944</v>
      </c>
      <c r="D156" s="237">
        <v>11000</v>
      </c>
      <c r="E156" s="238" t="s">
        <v>5060</v>
      </c>
      <c r="F156" s="234"/>
    </row>
    <row r="157" spans="1:7" ht="15.75" thickBot="1">
      <c r="A157" s="207"/>
      <c r="B157" s="208"/>
      <c r="C157" s="208" t="s">
        <v>4944</v>
      </c>
      <c r="D157" s="237">
        <v>6000</v>
      </c>
      <c r="E157" s="238" t="s">
        <v>5061</v>
      </c>
      <c r="F157" s="234"/>
    </row>
    <row r="158" spans="1:7" ht="15.75" thickBot="1">
      <c r="A158" s="207"/>
      <c r="B158" s="208"/>
      <c r="C158" s="208" t="s">
        <v>4944</v>
      </c>
      <c r="D158" s="237">
        <v>3000</v>
      </c>
      <c r="E158" s="238" t="s">
        <v>5062</v>
      </c>
      <c r="F158" s="234"/>
    </row>
    <row r="159" spans="1:7" ht="15.75" thickBot="1">
      <c r="A159" s="207"/>
      <c r="B159" s="208"/>
      <c r="C159" s="208" t="s">
        <v>4885</v>
      </c>
      <c r="D159" s="237">
        <v>20000</v>
      </c>
      <c r="E159" s="238"/>
      <c r="F159" s="234"/>
    </row>
    <row r="160" spans="1:7" ht="15.75" thickBot="1">
      <c r="A160" s="207"/>
      <c r="B160" s="208"/>
      <c r="C160" s="208"/>
      <c r="D160" s="208"/>
      <c r="E160" s="208"/>
      <c r="F160" s="234"/>
    </row>
    <row r="161" spans="1:6" ht="15.75" thickBot="1">
      <c r="A161" s="235">
        <v>2</v>
      </c>
      <c r="B161" s="236" t="s">
        <v>5035</v>
      </c>
      <c r="C161" s="207" t="s">
        <v>4944</v>
      </c>
      <c r="D161" s="237">
        <v>1000</v>
      </c>
      <c r="E161" s="238" t="s">
        <v>5060</v>
      </c>
      <c r="F161" s="234"/>
    </row>
    <row r="162" spans="1:6" ht="15.75" thickBot="1">
      <c r="A162" s="207"/>
      <c r="B162" s="208"/>
      <c r="C162" s="208" t="s">
        <v>4944</v>
      </c>
      <c r="D162" s="237">
        <v>3000</v>
      </c>
      <c r="E162" s="238" t="s">
        <v>5061</v>
      </c>
      <c r="F162" s="234"/>
    </row>
    <row r="163" spans="1:6" ht="15.75" thickBot="1">
      <c r="A163" s="207"/>
      <c r="B163" s="208"/>
      <c r="C163" s="208" t="s">
        <v>4944</v>
      </c>
      <c r="D163" s="237">
        <v>1000</v>
      </c>
      <c r="E163" s="238" t="s">
        <v>5062</v>
      </c>
      <c r="F163" s="234"/>
    </row>
    <row r="164" spans="1:6" ht="15.75" thickBot="1">
      <c r="A164" s="207"/>
      <c r="B164" s="208"/>
      <c r="C164" s="208" t="s">
        <v>4885</v>
      </c>
      <c r="D164" s="237">
        <v>5000</v>
      </c>
      <c r="E164" s="238"/>
      <c r="F164" s="234"/>
    </row>
    <row r="165" spans="1:6" ht="15.75" thickBot="1">
      <c r="A165" s="207"/>
      <c r="B165" s="208"/>
      <c r="C165" s="208"/>
      <c r="D165" s="208"/>
      <c r="E165" s="208"/>
      <c r="F165" s="234"/>
    </row>
    <row r="166" spans="1:6" ht="15.75" thickBot="1">
      <c r="A166" s="235">
        <v>3</v>
      </c>
      <c r="B166" s="236" t="s">
        <v>5063</v>
      </c>
      <c r="C166" s="207" t="s">
        <v>4944</v>
      </c>
      <c r="D166" s="237">
        <v>7000</v>
      </c>
      <c r="E166" s="238" t="s">
        <v>5060</v>
      </c>
      <c r="F166" s="234"/>
    </row>
    <row r="167" spans="1:6" ht="15.75" thickBot="1">
      <c r="A167" s="207"/>
      <c r="B167" s="208"/>
      <c r="C167" s="208" t="s">
        <v>4944</v>
      </c>
      <c r="D167" s="237">
        <v>4000</v>
      </c>
      <c r="E167" s="238" t="s">
        <v>5061</v>
      </c>
      <c r="F167" s="234"/>
    </row>
    <row r="168" spans="1:6" ht="15.75" thickBot="1">
      <c r="A168" s="207"/>
      <c r="B168" s="208"/>
      <c r="C168" s="208" t="s">
        <v>4944</v>
      </c>
      <c r="D168" s="237">
        <v>4000</v>
      </c>
      <c r="E168" s="238" t="s">
        <v>5062</v>
      </c>
      <c r="F168" s="234"/>
    </row>
    <row r="169" spans="1:6" ht="15.75" thickBot="1">
      <c r="A169" s="207"/>
      <c r="B169" s="208"/>
      <c r="C169" s="208" t="s">
        <v>4885</v>
      </c>
      <c r="D169" s="237">
        <v>15000</v>
      </c>
      <c r="E169" s="238"/>
      <c r="F169" s="234"/>
    </row>
    <row r="170" spans="1:6" ht="15.75" thickBot="1">
      <c r="A170" s="207"/>
      <c r="B170" s="208"/>
      <c r="C170" s="239" t="s">
        <v>4975</v>
      </c>
      <c r="D170" s="240">
        <v>40000</v>
      </c>
      <c r="E170" s="208"/>
      <c r="F170" s="234"/>
    </row>
    <row r="171" spans="1:6" ht="15.75" thickBot="1">
      <c r="A171" s="398" t="s">
        <v>4927</v>
      </c>
      <c r="B171" s="399"/>
      <c r="C171" s="399"/>
      <c r="D171" s="399"/>
      <c r="E171" s="399"/>
      <c r="F171" s="400"/>
    </row>
    <row r="172" spans="1:6" ht="15.75" thickBot="1">
      <c r="A172" s="398" t="s">
        <v>4993</v>
      </c>
      <c r="B172" s="399"/>
      <c r="C172" s="399"/>
      <c r="D172" s="399"/>
      <c r="E172" s="399"/>
      <c r="F172" s="400"/>
    </row>
    <row r="173" spans="1:6" ht="15.75" thickBot="1">
      <c r="A173" s="205" t="s">
        <v>4929</v>
      </c>
      <c r="B173" s="395" t="s">
        <v>5064</v>
      </c>
      <c r="C173" s="396"/>
      <c r="D173" s="396"/>
      <c r="E173" s="396"/>
      <c r="F173" s="397"/>
    </row>
    <row r="174" spans="1:6" ht="15.75" thickBot="1">
      <c r="A174" s="206" t="s">
        <v>4931</v>
      </c>
      <c r="B174" s="401">
        <v>42440</v>
      </c>
      <c r="C174" s="402"/>
      <c r="D174" s="402"/>
      <c r="E174" s="402"/>
      <c r="F174" s="403"/>
    </row>
    <row r="175" spans="1:6" ht="15.75" thickBot="1">
      <c r="A175" s="207" t="s">
        <v>4932</v>
      </c>
      <c r="B175" s="395" t="s">
        <v>5063</v>
      </c>
      <c r="C175" s="396"/>
      <c r="D175" s="396"/>
      <c r="E175" s="396"/>
      <c r="F175" s="397"/>
    </row>
    <row r="176" spans="1:6" ht="15.75" thickBot="1">
      <c r="A176" s="207" t="s">
        <v>4934</v>
      </c>
      <c r="B176" s="395" t="s">
        <v>4935</v>
      </c>
      <c r="C176" s="396"/>
      <c r="D176" s="396"/>
      <c r="E176" s="396"/>
      <c r="F176" s="397"/>
    </row>
    <row r="177" spans="1:6" ht="15.75" thickBot="1">
      <c r="A177" s="207" t="s">
        <v>4936</v>
      </c>
      <c r="B177" s="208" t="s">
        <v>4937</v>
      </c>
      <c r="C177" s="208" t="s">
        <v>4938</v>
      </c>
      <c r="D177" s="208" t="s">
        <v>4939</v>
      </c>
      <c r="E177" s="208" t="s">
        <v>4940</v>
      </c>
      <c r="F177" s="234" t="s">
        <v>5059</v>
      </c>
    </row>
    <row r="178" spans="1:6" ht="15.75" thickBot="1">
      <c r="A178" s="235">
        <v>1</v>
      </c>
      <c r="B178" s="236" t="s">
        <v>5063</v>
      </c>
      <c r="C178" s="207"/>
      <c r="D178" s="238"/>
      <c r="E178" s="238"/>
      <c r="F178" s="234"/>
    </row>
    <row r="179" spans="1:6" ht="15.75" thickBot="1">
      <c r="A179" s="207"/>
      <c r="B179" s="239" t="s">
        <v>5065</v>
      </c>
      <c r="C179" s="208" t="s">
        <v>4944</v>
      </c>
      <c r="D179" s="237">
        <v>425</v>
      </c>
      <c r="E179" s="238" t="s">
        <v>5060</v>
      </c>
      <c r="F179" s="234"/>
    </row>
    <row r="180" spans="1:6" ht="15.75" thickBot="1">
      <c r="A180" s="207"/>
      <c r="B180" s="241" t="s">
        <v>5066</v>
      </c>
      <c r="C180" s="207" t="s">
        <v>4944</v>
      </c>
      <c r="D180" s="237">
        <v>300</v>
      </c>
      <c r="E180" s="238" t="s">
        <v>5061</v>
      </c>
      <c r="F180" s="234"/>
    </row>
    <row r="181" spans="1:6" ht="15.75" thickBot="1">
      <c r="A181" s="207"/>
      <c r="B181" s="242"/>
      <c r="C181" s="208" t="s">
        <v>4944</v>
      </c>
      <c r="D181" s="237">
        <v>150</v>
      </c>
      <c r="E181" s="238" t="s">
        <v>5067</v>
      </c>
      <c r="F181" s="234"/>
    </row>
    <row r="182" spans="1:6" ht="15.75" thickBot="1">
      <c r="A182" s="207"/>
      <c r="B182" s="208"/>
      <c r="C182" s="208" t="s">
        <v>4944</v>
      </c>
      <c r="D182" s="238"/>
      <c r="E182" s="238" t="s">
        <v>5062</v>
      </c>
      <c r="F182" s="234"/>
    </row>
    <row r="183" spans="1:6" ht="15.75" thickBot="1">
      <c r="A183" s="207"/>
      <c r="B183" s="208"/>
      <c r="C183" s="208" t="s">
        <v>4944</v>
      </c>
      <c r="D183" s="238"/>
      <c r="E183" s="238" t="s">
        <v>5068</v>
      </c>
      <c r="F183" s="234"/>
    </row>
    <row r="184" spans="1:6" ht="15.75" thickBot="1">
      <c r="A184" s="207"/>
      <c r="B184" s="208"/>
      <c r="C184" s="208"/>
      <c r="D184" s="237">
        <v>117</v>
      </c>
      <c r="E184" s="238" t="s">
        <v>5069</v>
      </c>
      <c r="F184" s="234"/>
    </row>
    <row r="185" spans="1:6" ht="15.75" thickBot="1">
      <c r="A185" s="207"/>
      <c r="B185" s="208"/>
      <c r="C185" s="208" t="s">
        <v>4885</v>
      </c>
      <c r="D185" s="237">
        <v>992</v>
      </c>
      <c r="E185" s="238"/>
      <c r="F185" s="234"/>
    </row>
    <row r="186" spans="1:6" ht="15.75" thickBot="1">
      <c r="A186" s="207"/>
      <c r="B186" s="239" t="s">
        <v>5070</v>
      </c>
      <c r="C186" s="208" t="s">
        <v>4944</v>
      </c>
      <c r="D186" s="237">
        <v>600</v>
      </c>
      <c r="E186" s="238" t="s">
        <v>5060</v>
      </c>
      <c r="F186" s="234"/>
    </row>
    <row r="187" spans="1:6" ht="15.75" thickBot="1">
      <c r="A187" s="207"/>
      <c r="B187" s="241" t="s">
        <v>5071</v>
      </c>
      <c r="C187" s="207" t="s">
        <v>4944</v>
      </c>
      <c r="D187" s="238"/>
      <c r="E187" s="238" t="s">
        <v>5061</v>
      </c>
      <c r="F187" s="234"/>
    </row>
    <row r="188" spans="1:6" ht="15.75" thickBot="1">
      <c r="A188" s="207"/>
      <c r="B188" s="242"/>
      <c r="C188" s="208" t="s">
        <v>4944</v>
      </c>
      <c r="D188" s="238"/>
      <c r="E188" s="238" t="s">
        <v>5067</v>
      </c>
      <c r="F188" s="234"/>
    </row>
    <row r="189" spans="1:6" ht="15.75" thickBot="1">
      <c r="A189" s="207"/>
      <c r="B189" s="208"/>
      <c r="C189" s="208" t="s">
        <v>4944</v>
      </c>
      <c r="D189" s="238"/>
      <c r="E189" s="238" t="s">
        <v>5062</v>
      </c>
      <c r="F189" s="234"/>
    </row>
    <row r="190" spans="1:6" ht="15.75" thickBot="1">
      <c r="A190" s="207"/>
      <c r="B190" s="208"/>
      <c r="C190" s="208" t="s">
        <v>4944</v>
      </c>
      <c r="D190" s="238"/>
      <c r="E190" s="238" t="s">
        <v>5068</v>
      </c>
      <c r="F190" s="234"/>
    </row>
    <row r="191" spans="1:6" ht="15.75" thickBot="1">
      <c r="A191" s="207"/>
      <c r="B191" s="208"/>
      <c r="C191" s="208"/>
      <c r="D191" s="237">
        <v>117</v>
      </c>
      <c r="E191" s="238" t="s">
        <v>5069</v>
      </c>
      <c r="F191" s="234"/>
    </row>
    <row r="192" spans="1:6" ht="15.75" thickBot="1">
      <c r="A192" s="207"/>
      <c r="B192" s="208"/>
      <c r="C192" s="208" t="s">
        <v>4885</v>
      </c>
      <c r="D192" s="237">
        <v>717</v>
      </c>
      <c r="E192" s="238"/>
      <c r="F192" s="234"/>
    </row>
    <row r="193" spans="1:6" ht="15.75" thickBot="1">
      <c r="A193" s="207"/>
      <c r="B193" s="208"/>
      <c r="C193" s="208"/>
      <c r="D193" s="236"/>
      <c r="E193" s="243"/>
      <c r="F193" s="234"/>
    </row>
    <row r="194" spans="1:6" ht="15.75" thickBot="1">
      <c r="A194" s="207"/>
      <c r="B194" s="208"/>
      <c r="C194" s="208" t="s">
        <v>4975</v>
      </c>
      <c r="D194" s="244">
        <v>992</v>
      </c>
      <c r="E194" s="208"/>
      <c r="F194" s="234"/>
    </row>
    <row r="195" spans="1:6" ht="15.75" thickBot="1">
      <c r="A195" s="398" t="s">
        <v>4927</v>
      </c>
      <c r="B195" s="399"/>
      <c r="C195" s="399"/>
      <c r="D195" s="399"/>
      <c r="E195" s="399"/>
      <c r="F195" s="400"/>
    </row>
    <row r="196" spans="1:6" ht="15.75" thickBot="1">
      <c r="A196" s="398" t="s">
        <v>4928</v>
      </c>
      <c r="B196" s="399"/>
      <c r="C196" s="399"/>
      <c r="D196" s="399"/>
      <c r="E196" s="399"/>
      <c r="F196" s="400"/>
    </row>
    <row r="197" spans="1:6" ht="15.75" thickBot="1">
      <c r="A197" s="205" t="s">
        <v>4929</v>
      </c>
      <c r="B197" s="395" t="s">
        <v>5064</v>
      </c>
      <c r="C197" s="396"/>
      <c r="D197" s="396"/>
      <c r="E197" s="396"/>
      <c r="F197" s="397"/>
    </row>
    <row r="198" spans="1:6" ht="15.75" thickBot="1">
      <c r="A198" s="206" t="s">
        <v>4931</v>
      </c>
      <c r="B198" s="401">
        <v>42440</v>
      </c>
      <c r="C198" s="402"/>
      <c r="D198" s="402"/>
      <c r="E198" s="402"/>
      <c r="F198" s="403"/>
    </row>
    <row r="199" spans="1:6" ht="15.75" thickBot="1">
      <c r="A199" s="207" t="s">
        <v>4932</v>
      </c>
      <c r="B199" s="395" t="s">
        <v>4942</v>
      </c>
      <c r="C199" s="396"/>
      <c r="D199" s="396"/>
      <c r="E199" s="396"/>
      <c r="F199" s="397"/>
    </row>
    <row r="200" spans="1:6" ht="15.75" thickBot="1">
      <c r="A200" s="207" t="s">
        <v>4934</v>
      </c>
      <c r="B200" s="395" t="s">
        <v>4935</v>
      </c>
      <c r="C200" s="396"/>
      <c r="D200" s="396"/>
      <c r="E200" s="396"/>
      <c r="F200" s="397"/>
    </row>
    <row r="201" spans="1:6" ht="15.75" thickBot="1">
      <c r="A201" s="207" t="s">
        <v>4936</v>
      </c>
      <c r="B201" s="208" t="s">
        <v>4937</v>
      </c>
      <c r="C201" s="208" t="s">
        <v>4938</v>
      </c>
      <c r="D201" s="208" t="s">
        <v>4939</v>
      </c>
      <c r="E201" s="208" t="s">
        <v>4940</v>
      </c>
      <c r="F201" s="234" t="s">
        <v>5059</v>
      </c>
    </row>
    <row r="202" spans="1:6" ht="15.75" thickBot="1">
      <c r="A202" s="235">
        <v>1</v>
      </c>
      <c r="B202" s="236" t="s">
        <v>4942</v>
      </c>
      <c r="C202" s="207"/>
      <c r="D202" s="238"/>
      <c r="E202" s="238"/>
      <c r="F202" s="234"/>
    </row>
    <row r="203" spans="1:6" ht="15.75" thickBot="1">
      <c r="A203" s="207"/>
      <c r="B203" s="239" t="s">
        <v>5072</v>
      </c>
      <c r="C203" s="208" t="s">
        <v>4944</v>
      </c>
      <c r="D203" s="237">
        <v>3600</v>
      </c>
      <c r="E203" s="238" t="s">
        <v>5060</v>
      </c>
      <c r="F203" s="234"/>
    </row>
    <row r="204" spans="1:6" ht="15.75" thickBot="1">
      <c r="A204" s="207"/>
      <c r="B204" s="241" t="s">
        <v>5066</v>
      </c>
      <c r="C204" s="207" t="s">
        <v>4944</v>
      </c>
      <c r="D204" s="237">
        <v>2300</v>
      </c>
      <c r="E204" s="238" t="s">
        <v>5061</v>
      </c>
      <c r="F204" s="234"/>
    </row>
    <row r="205" spans="1:6" ht="15.75" thickBot="1">
      <c r="A205" s="207"/>
      <c r="B205" s="242"/>
      <c r="C205" s="208" t="s">
        <v>4944</v>
      </c>
      <c r="D205" s="237">
        <v>1752</v>
      </c>
      <c r="E205" s="238" t="s">
        <v>5067</v>
      </c>
      <c r="F205" s="234"/>
    </row>
    <row r="206" spans="1:6" ht="15.75" thickBot="1">
      <c r="A206" s="207"/>
      <c r="B206" s="208"/>
      <c r="C206" s="208" t="s">
        <v>4944</v>
      </c>
      <c r="D206" s="237">
        <v>635</v>
      </c>
      <c r="E206" s="238" t="s">
        <v>5062</v>
      </c>
      <c r="F206" s="234"/>
    </row>
    <row r="207" spans="1:6" ht="15.75" thickBot="1">
      <c r="A207" s="207"/>
      <c r="B207" s="208"/>
      <c r="C207" s="208" t="s">
        <v>4944</v>
      </c>
      <c r="D207" s="237">
        <v>3370</v>
      </c>
      <c r="E207" s="238" t="s">
        <v>5068</v>
      </c>
      <c r="F207" s="234"/>
    </row>
    <row r="208" spans="1:6" ht="15.75" thickBot="1">
      <c r="A208" s="207"/>
      <c r="B208" s="208"/>
      <c r="C208" s="208"/>
      <c r="D208" s="237">
        <v>2325</v>
      </c>
      <c r="E208" s="238" t="s">
        <v>5073</v>
      </c>
      <c r="F208" s="234"/>
    </row>
    <row r="209" spans="1:6" ht="15.75" thickBot="1">
      <c r="A209" s="207"/>
      <c r="B209" s="208"/>
      <c r="C209" s="208" t="s">
        <v>4885</v>
      </c>
      <c r="D209" s="237">
        <v>13982</v>
      </c>
      <c r="E209" s="238"/>
      <c r="F209" s="234"/>
    </row>
    <row r="210" spans="1:6" ht="15.75" thickBot="1">
      <c r="A210" s="207"/>
      <c r="B210" s="239" t="s">
        <v>5074</v>
      </c>
      <c r="C210" s="208" t="s">
        <v>4944</v>
      </c>
      <c r="D210" s="237">
        <v>1600</v>
      </c>
      <c r="E210" s="238" t="s">
        <v>5060</v>
      </c>
      <c r="F210" s="234"/>
    </row>
    <row r="211" spans="1:6" ht="15.75" thickBot="1">
      <c r="A211" s="207"/>
      <c r="B211" s="241" t="s">
        <v>5071</v>
      </c>
      <c r="C211" s="207" t="s">
        <v>4944</v>
      </c>
      <c r="D211" s="237">
        <v>2300</v>
      </c>
      <c r="E211" s="238" t="s">
        <v>5061</v>
      </c>
      <c r="F211" s="234"/>
    </row>
    <row r="212" spans="1:6" ht="15.75" thickBot="1">
      <c r="A212" s="207"/>
      <c r="B212" s="242"/>
      <c r="C212" s="208" t="s">
        <v>4944</v>
      </c>
      <c r="D212" s="237">
        <v>312</v>
      </c>
      <c r="E212" s="238" t="s">
        <v>5067</v>
      </c>
      <c r="F212" s="234"/>
    </row>
    <row r="213" spans="1:6" ht="15.75" thickBot="1">
      <c r="A213" s="207"/>
      <c r="B213" s="208"/>
      <c r="C213" s="208" t="s">
        <v>4944</v>
      </c>
      <c r="D213" s="237">
        <v>935</v>
      </c>
      <c r="E213" s="238" t="s">
        <v>5062</v>
      </c>
      <c r="F213" s="234"/>
    </row>
    <row r="214" spans="1:6" ht="15.75" thickBot="1">
      <c r="A214" s="207"/>
      <c r="B214" s="208"/>
      <c r="C214" s="208" t="s">
        <v>4944</v>
      </c>
      <c r="D214" s="237">
        <v>1685</v>
      </c>
      <c r="E214" s="238" t="s">
        <v>5068</v>
      </c>
      <c r="F214" s="234"/>
    </row>
    <row r="215" spans="1:6" ht="15.75" thickBot="1">
      <c r="A215" s="207"/>
      <c r="B215" s="208"/>
      <c r="C215" s="208"/>
      <c r="D215" s="237">
        <v>2425</v>
      </c>
      <c r="E215" s="238" t="s">
        <v>5073</v>
      </c>
      <c r="F215" s="234"/>
    </row>
    <row r="216" spans="1:6" ht="15.75" thickBot="1">
      <c r="A216" s="207"/>
      <c r="B216" s="208"/>
      <c r="C216" s="208" t="s">
        <v>4885</v>
      </c>
      <c r="D216" s="237">
        <v>9257</v>
      </c>
      <c r="E216" s="238"/>
      <c r="F216" s="234"/>
    </row>
    <row r="217" spans="1:6" ht="15.75" thickBot="1">
      <c r="A217" s="207"/>
      <c r="B217" s="239" t="s">
        <v>5075</v>
      </c>
      <c r="C217" s="208" t="s">
        <v>4944</v>
      </c>
      <c r="D217" s="237">
        <v>58325</v>
      </c>
      <c r="E217" s="238" t="s">
        <v>5060</v>
      </c>
      <c r="F217" s="234"/>
    </row>
    <row r="218" spans="1:6" ht="15.75" thickBot="1">
      <c r="A218" s="207"/>
      <c r="B218" s="241" t="s">
        <v>5076</v>
      </c>
      <c r="C218" s="207" t="s">
        <v>4944</v>
      </c>
      <c r="D218" s="237">
        <v>13800</v>
      </c>
      <c r="E218" s="238" t="s">
        <v>5061</v>
      </c>
      <c r="F218" s="234"/>
    </row>
    <row r="219" spans="1:6" ht="15.75" thickBot="1">
      <c r="A219" s="207"/>
      <c r="B219" s="242"/>
      <c r="C219" s="208" t="s">
        <v>4944</v>
      </c>
      <c r="D219" s="237">
        <v>3600</v>
      </c>
      <c r="E219" s="238" t="s">
        <v>5067</v>
      </c>
      <c r="F219" s="234"/>
    </row>
    <row r="220" spans="1:6" ht="15.75" thickBot="1">
      <c r="A220" s="207"/>
      <c r="B220" s="208"/>
      <c r="C220" s="208" t="s">
        <v>4944</v>
      </c>
      <c r="D220" s="237">
        <v>3000</v>
      </c>
      <c r="E220" s="238" t="s">
        <v>5062</v>
      </c>
      <c r="F220" s="234"/>
    </row>
    <row r="221" spans="1:6" ht="15.75" thickBot="1">
      <c r="A221" s="207"/>
      <c r="B221" s="208"/>
      <c r="C221" s="208" t="s">
        <v>4944</v>
      </c>
      <c r="D221" s="237">
        <v>10110</v>
      </c>
      <c r="E221" s="238" t="s">
        <v>5068</v>
      </c>
      <c r="F221" s="234"/>
    </row>
    <row r="222" spans="1:6" ht="15.75" thickBot="1">
      <c r="A222" s="207"/>
      <c r="B222" s="208"/>
      <c r="C222" s="208"/>
      <c r="D222" s="237">
        <v>2425</v>
      </c>
      <c r="E222" s="238" t="s">
        <v>5073</v>
      </c>
      <c r="F222" s="234"/>
    </row>
    <row r="223" spans="1:6" ht="15.75" thickBot="1">
      <c r="A223" s="207"/>
      <c r="B223" s="208"/>
      <c r="C223" s="208" t="s">
        <v>4885</v>
      </c>
      <c r="D223" s="237">
        <v>91260</v>
      </c>
      <c r="E223" s="238"/>
      <c r="F223" s="234"/>
    </row>
    <row r="224" spans="1:6" ht="15.75" thickBot="1">
      <c r="A224" s="207"/>
      <c r="B224" s="208"/>
      <c r="C224" s="208"/>
      <c r="D224" s="238"/>
      <c r="E224" s="238"/>
      <c r="F224" s="234"/>
    </row>
    <row r="225" spans="1:6" ht="15.75" thickBot="1">
      <c r="A225" s="207"/>
      <c r="B225" s="208"/>
      <c r="C225" s="208"/>
      <c r="E225" s="243"/>
      <c r="F225" s="234"/>
    </row>
    <row r="226" spans="1:6" ht="15.75" thickBot="1">
      <c r="A226" s="207"/>
      <c r="B226" s="208"/>
      <c r="C226" s="208" t="s">
        <v>4975</v>
      </c>
      <c r="D226" s="245">
        <v>106927</v>
      </c>
      <c r="E226" s="208"/>
      <c r="F226" s="234"/>
    </row>
    <row r="227" spans="1:6" ht="15.75" thickBot="1">
      <c r="A227" s="422" t="s">
        <v>4927</v>
      </c>
      <c r="B227" s="423"/>
      <c r="C227" s="423"/>
      <c r="D227" s="423"/>
      <c r="E227" s="423"/>
      <c r="F227" s="424"/>
    </row>
    <row r="228" spans="1:6" ht="15.75" customHeight="1" thickBot="1">
      <c r="A228" s="422" t="s">
        <v>4993</v>
      </c>
      <c r="B228" s="423"/>
      <c r="C228" s="423"/>
      <c r="D228" s="423"/>
      <c r="E228" s="423"/>
      <c r="F228" s="424"/>
    </row>
    <row r="229" spans="1:6" ht="30.75" thickBot="1">
      <c r="A229" s="246" t="s">
        <v>4929</v>
      </c>
      <c r="B229" s="416" t="s">
        <v>5077</v>
      </c>
      <c r="C229" s="417"/>
      <c r="D229" s="417"/>
      <c r="E229" s="417"/>
      <c r="F229" s="418"/>
    </row>
    <row r="230" spans="1:6" ht="15.75" thickBot="1">
      <c r="A230" s="246" t="s">
        <v>4931</v>
      </c>
      <c r="B230" s="419">
        <v>42442</v>
      </c>
      <c r="C230" s="420"/>
      <c r="D230" s="420"/>
      <c r="E230" s="420"/>
      <c r="F230" s="421"/>
    </row>
    <row r="231" spans="1:6" ht="15.75" thickBot="1">
      <c r="A231" s="246" t="s">
        <v>4932</v>
      </c>
      <c r="B231" s="416" t="s">
        <v>5078</v>
      </c>
      <c r="C231" s="417"/>
      <c r="D231" s="417"/>
      <c r="E231" s="417"/>
      <c r="F231" s="418"/>
    </row>
    <row r="232" spans="1:6" ht="15.75" customHeight="1" thickBot="1">
      <c r="A232" s="246" t="s">
        <v>4934</v>
      </c>
      <c r="B232" s="416" t="s">
        <v>5079</v>
      </c>
      <c r="C232" s="417"/>
      <c r="D232" s="417"/>
      <c r="E232" s="417"/>
      <c r="F232" s="418"/>
    </row>
    <row r="233" spans="1:6" ht="66.75" thickBot="1">
      <c r="A233" s="247" t="s">
        <v>4937</v>
      </c>
      <c r="B233" s="248" t="s">
        <v>5080</v>
      </c>
      <c r="C233" s="248" t="s">
        <v>5081</v>
      </c>
      <c r="D233" s="248" t="s">
        <v>5082</v>
      </c>
      <c r="E233" s="248" t="s">
        <v>5083</v>
      </c>
      <c r="F233" s="248" t="s">
        <v>5084</v>
      </c>
    </row>
    <row r="234" spans="1:6" ht="15.75" thickBot="1">
      <c r="A234" s="249" t="s">
        <v>5085</v>
      </c>
      <c r="B234" s="250"/>
      <c r="C234" s="250"/>
      <c r="D234" s="250"/>
      <c r="E234" s="250"/>
      <c r="F234" s="250"/>
    </row>
    <row r="235" spans="1:6" ht="17.25" thickBot="1">
      <c r="A235" s="251" t="s">
        <v>218</v>
      </c>
      <c r="B235" s="250"/>
      <c r="C235" s="250"/>
      <c r="D235" s="250"/>
      <c r="E235" s="250"/>
      <c r="F235" s="250"/>
    </row>
    <row r="236" spans="1:6" ht="17.25" thickBot="1">
      <c r="A236" s="252" t="s">
        <v>5086</v>
      </c>
      <c r="B236" s="253">
        <v>3</v>
      </c>
      <c r="C236" s="254">
        <v>21210</v>
      </c>
      <c r="D236" s="253">
        <v>3</v>
      </c>
      <c r="E236" s="254">
        <v>90900</v>
      </c>
      <c r="F236" s="253">
        <v>6</v>
      </c>
    </row>
    <row r="237" spans="1:6" ht="17.25" thickBot="1">
      <c r="A237" s="252" t="s">
        <v>5087</v>
      </c>
      <c r="B237" s="253">
        <v>1</v>
      </c>
      <c r="C237" s="254">
        <v>7070</v>
      </c>
      <c r="D237" s="253">
        <v>4</v>
      </c>
      <c r="E237" s="254">
        <v>121200</v>
      </c>
      <c r="F237" s="253">
        <v>5</v>
      </c>
    </row>
    <row r="238" spans="1:6" ht="17.25" thickBot="1">
      <c r="A238" s="252" t="s">
        <v>5088</v>
      </c>
      <c r="B238" s="253">
        <v>1</v>
      </c>
      <c r="C238" s="254">
        <v>7070</v>
      </c>
      <c r="D238" s="253">
        <v>7</v>
      </c>
      <c r="E238" s="254">
        <v>212100</v>
      </c>
      <c r="F238" s="253">
        <v>8</v>
      </c>
    </row>
    <row r="239" spans="1:6" ht="17.25" thickBot="1">
      <c r="A239" s="252" t="s">
        <v>5089</v>
      </c>
      <c r="B239" s="255">
        <v>5</v>
      </c>
      <c r="C239" s="256">
        <v>35350</v>
      </c>
      <c r="D239" s="255">
        <v>14</v>
      </c>
      <c r="E239" s="256">
        <v>424200</v>
      </c>
      <c r="F239" s="255">
        <v>19</v>
      </c>
    </row>
    <row r="240" spans="1:6" ht="17.25" thickBot="1">
      <c r="A240" s="252"/>
      <c r="B240" s="257"/>
      <c r="C240" s="257"/>
      <c r="D240" s="257"/>
      <c r="E240" s="257"/>
      <c r="F240" s="258"/>
    </row>
    <row r="241" spans="1:6" ht="17.25" thickBot="1">
      <c r="A241" s="251" t="s">
        <v>71</v>
      </c>
      <c r="B241" s="259"/>
      <c r="C241" s="259"/>
      <c r="D241" s="259"/>
      <c r="E241" s="259"/>
      <c r="F241" s="250"/>
    </row>
    <row r="242" spans="1:6" ht="17.25" thickBot="1">
      <c r="A242" s="252" t="s">
        <v>3308</v>
      </c>
      <c r="B242" s="253">
        <v>144</v>
      </c>
      <c r="C242" s="254">
        <v>1018080</v>
      </c>
      <c r="D242" s="253">
        <v>58</v>
      </c>
      <c r="E242" s="254">
        <v>1757400</v>
      </c>
      <c r="F242" s="253">
        <v>290</v>
      </c>
    </row>
    <row r="243" spans="1:6" ht="17.25" thickBot="1">
      <c r="A243" s="252" t="s">
        <v>5090</v>
      </c>
      <c r="B243" s="253">
        <v>28</v>
      </c>
      <c r="C243" s="254">
        <v>197960</v>
      </c>
      <c r="D243" s="253">
        <v>4</v>
      </c>
      <c r="E243" s="254">
        <v>121200</v>
      </c>
      <c r="F243" s="253">
        <v>65</v>
      </c>
    </row>
    <row r="244" spans="1:6" ht="17.25" thickBot="1">
      <c r="A244" s="252" t="s">
        <v>1819</v>
      </c>
      <c r="B244" s="253">
        <v>78</v>
      </c>
      <c r="C244" s="254">
        <v>551460</v>
      </c>
      <c r="D244" s="253">
        <v>30</v>
      </c>
      <c r="E244" s="254">
        <v>909000</v>
      </c>
      <c r="F244" s="253">
        <v>148</v>
      </c>
    </row>
    <row r="245" spans="1:6" ht="17.25" thickBot="1">
      <c r="A245" s="252" t="s">
        <v>5091</v>
      </c>
      <c r="B245" s="253">
        <v>15</v>
      </c>
      <c r="C245" s="254">
        <v>106050</v>
      </c>
      <c r="D245" s="253">
        <v>10</v>
      </c>
      <c r="E245" s="254">
        <v>303000</v>
      </c>
      <c r="F245" s="253">
        <v>49</v>
      </c>
    </row>
    <row r="246" spans="1:6" ht="17.25" thickBot="1">
      <c r="A246" s="252" t="s">
        <v>5092</v>
      </c>
      <c r="B246" s="253">
        <v>11</v>
      </c>
      <c r="C246" s="254">
        <v>77770</v>
      </c>
      <c r="D246" s="253">
        <v>4</v>
      </c>
      <c r="E246" s="254">
        <v>121200</v>
      </c>
      <c r="F246" s="253">
        <v>37</v>
      </c>
    </row>
    <row r="247" spans="1:6" ht="17.25" thickBot="1">
      <c r="A247" s="252" t="s">
        <v>3315</v>
      </c>
      <c r="B247" s="253">
        <v>23</v>
      </c>
      <c r="C247" s="254">
        <v>162610</v>
      </c>
      <c r="D247" s="253">
        <v>8</v>
      </c>
      <c r="E247" s="254">
        <v>242400</v>
      </c>
      <c r="F247" s="253">
        <v>40</v>
      </c>
    </row>
    <row r="248" spans="1:6" ht="17.25" thickBot="1">
      <c r="A248" s="252" t="s">
        <v>3314</v>
      </c>
      <c r="B248" s="253">
        <v>4</v>
      </c>
      <c r="C248" s="254">
        <v>28280</v>
      </c>
      <c r="D248" s="253">
        <v>4</v>
      </c>
      <c r="E248" s="254">
        <v>121200</v>
      </c>
      <c r="F248" s="253">
        <v>9</v>
      </c>
    </row>
    <row r="249" spans="1:6" ht="17.25" thickBot="1">
      <c r="A249" s="252" t="s">
        <v>5093</v>
      </c>
      <c r="B249" s="253">
        <v>91</v>
      </c>
      <c r="C249" s="254">
        <v>643370</v>
      </c>
      <c r="D249" s="253">
        <v>17</v>
      </c>
      <c r="E249" s="254">
        <v>515100</v>
      </c>
      <c r="F249" s="253">
        <v>150</v>
      </c>
    </row>
    <row r="250" spans="1:6" ht="17.25" thickBot="1">
      <c r="A250" s="252" t="s">
        <v>3292</v>
      </c>
      <c r="B250" s="253">
        <v>7</v>
      </c>
      <c r="C250" s="254">
        <v>49490</v>
      </c>
      <c r="D250" s="253">
        <v>10</v>
      </c>
      <c r="E250" s="254">
        <v>303000</v>
      </c>
      <c r="F250" s="253">
        <v>50</v>
      </c>
    </row>
    <row r="251" spans="1:6" ht="15.75" thickBot="1">
      <c r="A251" s="260" t="s">
        <v>5094</v>
      </c>
      <c r="B251" s="255">
        <v>401</v>
      </c>
      <c r="C251" s="256">
        <v>2835070</v>
      </c>
      <c r="D251" s="255">
        <v>145</v>
      </c>
      <c r="E251" s="256">
        <v>4393500</v>
      </c>
      <c r="F251" s="255">
        <v>838</v>
      </c>
    </row>
    <row r="252" spans="1:6" ht="17.25" thickBot="1">
      <c r="A252" s="252"/>
      <c r="B252" s="257"/>
      <c r="C252" s="257"/>
      <c r="D252" s="258"/>
      <c r="E252" s="261"/>
      <c r="F252" s="261"/>
    </row>
    <row r="253" spans="1:6" ht="17.25" thickBot="1">
      <c r="A253" s="251" t="s">
        <v>2621</v>
      </c>
      <c r="B253" s="259"/>
      <c r="C253" s="259"/>
      <c r="D253" s="250"/>
      <c r="E253" s="250"/>
      <c r="F253" s="250"/>
    </row>
    <row r="254" spans="1:6" ht="17.25" thickBot="1">
      <c r="A254" s="252" t="s">
        <v>2598</v>
      </c>
      <c r="B254" s="253">
        <v>138</v>
      </c>
      <c r="C254" s="254">
        <v>975660</v>
      </c>
      <c r="D254" s="253">
        <v>42</v>
      </c>
      <c r="E254" s="254">
        <v>1272600</v>
      </c>
      <c r="F254" s="253">
        <v>250</v>
      </c>
    </row>
    <row r="255" spans="1:6" ht="15.75" thickBot="1">
      <c r="A255" s="260" t="s">
        <v>5094</v>
      </c>
      <c r="B255" s="255">
        <v>138</v>
      </c>
      <c r="C255" s="256">
        <v>975660</v>
      </c>
      <c r="D255" s="255">
        <v>42</v>
      </c>
      <c r="E255" s="256">
        <v>1272600</v>
      </c>
      <c r="F255" s="255">
        <v>250</v>
      </c>
    </row>
    <row r="256" spans="1:6" ht="17.25" thickBot="1">
      <c r="A256" s="252"/>
      <c r="B256" s="253"/>
      <c r="C256" s="253"/>
      <c r="D256" s="253"/>
      <c r="E256" s="253"/>
      <c r="F256" s="253"/>
    </row>
    <row r="257" spans="1:6" ht="17.25" thickBot="1">
      <c r="A257" s="251" t="s">
        <v>2427</v>
      </c>
      <c r="B257" s="250"/>
      <c r="C257" s="250"/>
      <c r="D257" s="250"/>
      <c r="E257" s="250"/>
      <c r="F257" s="250"/>
    </row>
    <row r="258" spans="1:6" ht="17.25" thickBot="1">
      <c r="A258" s="252" t="s">
        <v>5095</v>
      </c>
      <c r="B258" s="253">
        <v>6</v>
      </c>
      <c r="C258" s="254">
        <v>42420</v>
      </c>
      <c r="D258" s="253">
        <v>0</v>
      </c>
      <c r="E258" s="254">
        <v>0</v>
      </c>
      <c r="F258" s="253">
        <v>15</v>
      </c>
    </row>
    <row r="259" spans="1:6" ht="17.25" thickBot="1">
      <c r="A259" s="252" t="s">
        <v>19</v>
      </c>
      <c r="B259" s="253">
        <v>10</v>
      </c>
      <c r="C259" s="254">
        <v>70700</v>
      </c>
      <c r="D259" s="253">
        <v>6</v>
      </c>
      <c r="E259" s="254">
        <v>181800</v>
      </c>
      <c r="F259" s="253">
        <v>55</v>
      </c>
    </row>
    <row r="260" spans="1:6" ht="17.25" thickBot="1">
      <c r="A260" s="252" t="s">
        <v>473</v>
      </c>
      <c r="B260" s="253">
        <v>11</v>
      </c>
      <c r="C260" s="254">
        <v>77770</v>
      </c>
      <c r="D260" s="253">
        <v>3</v>
      </c>
      <c r="E260" s="254">
        <v>90900</v>
      </c>
      <c r="F260" s="253">
        <v>80</v>
      </c>
    </row>
    <row r="261" spans="1:6" ht="17.25" thickBot="1">
      <c r="A261" s="252" t="s">
        <v>5096</v>
      </c>
      <c r="B261" s="253">
        <v>8</v>
      </c>
      <c r="C261" s="254">
        <v>56560</v>
      </c>
      <c r="D261" s="253">
        <v>2</v>
      </c>
      <c r="E261" s="254">
        <v>60600</v>
      </c>
      <c r="F261" s="253">
        <v>15</v>
      </c>
    </row>
    <row r="262" spans="1:6" ht="17.25" thickBot="1">
      <c r="A262" s="252" t="s">
        <v>5097</v>
      </c>
      <c r="B262" s="253">
        <v>3</v>
      </c>
      <c r="C262" s="254">
        <v>21210</v>
      </c>
      <c r="D262" s="253">
        <v>0</v>
      </c>
      <c r="E262" s="254">
        <v>0</v>
      </c>
      <c r="F262" s="253">
        <v>19</v>
      </c>
    </row>
    <row r="263" spans="1:6" ht="17.25" thickBot="1">
      <c r="A263" s="252" t="s">
        <v>5098</v>
      </c>
      <c r="B263" s="253">
        <v>2</v>
      </c>
      <c r="C263" s="254">
        <v>14140</v>
      </c>
      <c r="D263" s="253">
        <v>0</v>
      </c>
      <c r="E263" s="254">
        <v>0</v>
      </c>
      <c r="F263" s="253">
        <v>11</v>
      </c>
    </row>
    <row r="264" spans="1:6" ht="17.25" thickBot="1">
      <c r="A264" s="252" t="s">
        <v>2618</v>
      </c>
      <c r="B264" s="253">
        <v>11</v>
      </c>
      <c r="C264" s="254">
        <v>77770</v>
      </c>
      <c r="D264" s="253">
        <v>4</v>
      </c>
      <c r="E264" s="254">
        <v>121200</v>
      </c>
      <c r="F264" s="253">
        <v>15</v>
      </c>
    </row>
    <row r="265" spans="1:6" ht="17.25" thickBot="1">
      <c r="A265" s="252" t="s">
        <v>5099</v>
      </c>
      <c r="B265" s="253">
        <v>4</v>
      </c>
      <c r="C265" s="254">
        <v>28280</v>
      </c>
      <c r="D265" s="253">
        <v>1</v>
      </c>
      <c r="E265" s="254">
        <v>30300</v>
      </c>
      <c r="F265" s="253">
        <v>8</v>
      </c>
    </row>
    <row r="266" spans="1:6" ht="17.25" thickBot="1">
      <c r="A266" s="252" t="s">
        <v>5100</v>
      </c>
      <c r="B266" s="253">
        <v>8</v>
      </c>
      <c r="C266" s="254">
        <v>56560</v>
      </c>
      <c r="D266" s="253">
        <v>4</v>
      </c>
      <c r="E266" s="254">
        <v>121200</v>
      </c>
      <c r="F266" s="253">
        <v>38</v>
      </c>
    </row>
    <row r="267" spans="1:6" ht="17.25" thickBot="1">
      <c r="A267" s="252" t="s">
        <v>5101</v>
      </c>
      <c r="B267" s="253">
        <v>9</v>
      </c>
      <c r="C267" s="254">
        <v>63630</v>
      </c>
      <c r="D267" s="253">
        <v>3</v>
      </c>
      <c r="E267" s="254">
        <v>90900</v>
      </c>
      <c r="F267" s="253">
        <v>12</v>
      </c>
    </row>
    <row r="268" spans="1:6" ht="17.25" thickBot="1">
      <c r="A268" s="252" t="s">
        <v>28</v>
      </c>
      <c r="B268" s="253">
        <v>44</v>
      </c>
      <c r="C268" s="254">
        <v>311080</v>
      </c>
      <c r="D268" s="253">
        <v>3</v>
      </c>
      <c r="E268" s="254">
        <v>90900</v>
      </c>
      <c r="F268" s="253">
        <v>86</v>
      </c>
    </row>
    <row r="269" spans="1:6" ht="17.25" thickBot="1">
      <c r="A269" s="252" t="s">
        <v>5102</v>
      </c>
      <c r="B269" s="253">
        <v>4</v>
      </c>
      <c r="C269" s="254">
        <v>28280</v>
      </c>
      <c r="D269" s="253">
        <v>1</v>
      </c>
      <c r="E269" s="254">
        <v>30300</v>
      </c>
      <c r="F269" s="253">
        <v>21</v>
      </c>
    </row>
    <row r="270" spans="1:6" ht="17.25" thickBot="1">
      <c r="A270" s="252" t="s">
        <v>5103</v>
      </c>
      <c r="B270" s="253">
        <v>5</v>
      </c>
      <c r="C270" s="254">
        <v>35350</v>
      </c>
      <c r="D270" s="253">
        <v>3</v>
      </c>
      <c r="E270" s="254">
        <v>90900</v>
      </c>
      <c r="F270" s="253">
        <v>8</v>
      </c>
    </row>
    <row r="271" spans="1:6" ht="17.25" thickBot="1">
      <c r="A271" s="252" t="s">
        <v>5104</v>
      </c>
      <c r="B271" s="253">
        <v>60</v>
      </c>
      <c r="C271" s="254">
        <v>424200</v>
      </c>
      <c r="D271" s="253">
        <v>20</v>
      </c>
      <c r="E271" s="254">
        <v>606000</v>
      </c>
      <c r="F271" s="253">
        <v>293</v>
      </c>
    </row>
    <row r="272" spans="1:6" ht="15.75" thickBot="1">
      <c r="A272" s="260" t="s">
        <v>5094</v>
      </c>
      <c r="B272" s="255">
        <v>185</v>
      </c>
      <c r="C272" s="256">
        <v>1307950</v>
      </c>
      <c r="D272" s="255">
        <v>50</v>
      </c>
      <c r="E272" s="256">
        <v>1515000</v>
      </c>
      <c r="F272" s="255">
        <v>676</v>
      </c>
    </row>
    <row r="273" spans="1:6" ht="15.75" thickBot="1">
      <c r="A273" s="260" t="s">
        <v>5105</v>
      </c>
      <c r="B273" s="255">
        <v>729</v>
      </c>
      <c r="C273" s="262">
        <v>5154030</v>
      </c>
      <c r="D273" s="255">
        <v>251</v>
      </c>
      <c r="E273" s="262">
        <v>5323710</v>
      </c>
      <c r="F273" s="255">
        <v>980</v>
      </c>
    </row>
    <row r="274" spans="1:6" ht="17.25" thickBot="1">
      <c r="A274" s="252"/>
      <c r="B274" s="253"/>
      <c r="C274" s="253"/>
      <c r="D274" s="253"/>
      <c r="E274" s="253"/>
      <c r="F274" s="253"/>
    </row>
    <row r="275" spans="1:6" ht="17.25" thickBot="1">
      <c r="A275" s="252" t="s">
        <v>5106</v>
      </c>
      <c r="B275" s="261"/>
      <c r="C275" s="261"/>
      <c r="D275" s="261"/>
      <c r="E275" s="261"/>
      <c r="F275" s="261"/>
    </row>
    <row r="276" spans="1:6" ht="17.25" thickBot="1">
      <c r="A276" s="251" t="s">
        <v>3191</v>
      </c>
      <c r="B276" s="250"/>
      <c r="C276" s="250"/>
      <c r="D276" s="250"/>
      <c r="E276" s="250"/>
      <c r="F276" s="250"/>
    </row>
    <row r="277" spans="1:6" ht="17.25" thickBot="1">
      <c r="A277" s="252" t="s">
        <v>5107</v>
      </c>
      <c r="B277" s="253">
        <v>8</v>
      </c>
      <c r="C277" s="254">
        <v>56560</v>
      </c>
      <c r="D277" s="253">
        <v>39</v>
      </c>
      <c r="E277" s="254">
        <v>1181700</v>
      </c>
      <c r="F277" s="253">
        <v>60</v>
      </c>
    </row>
    <row r="278" spans="1:6" ht="17.25" thickBot="1">
      <c r="A278" s="252" t="s">
        <v>5108</v>
      </c>
      <c r="B278" s="253">
        <v>7</v>
      </c>
      <c r="C278" s="254">
        <v>49490</v>
      </c>
      <c r="D278" s="253">
        <v>34</v>
      </c>
      <c r="E278" s="254">
        <v>1030200</v>
      </c>
      <c r="F278" s="253">
        <v>55</v>
      </c>
    </row>
    <row r="279" spans="1:6" ht="17.25" thickBot="1">
      <c r="A279" s="252" t="s">
        <v>5109</v>
      </c>
      <c r="B279" s="253">
        <v>0</v>
      </c>
      <c r="C279" s="254">
        <v>0</v>
      </c>
      <c r="D279" s="253">
        <v>38</v>
      </c>
      <c r="E279" s="254">
        <v>1151400</v>
      </c>
      <c r="F279" s="253">
        <v>45</v>
      </c>
    </row>
    <row r="280" spans="1:6" ht="17.25" thickBot="1">
      <c r="A280" s="252" t="s">
        <v>5110</v>
      </c>
      <c r="B280" s="253">
        <v>229</v>
      </c>
      <c r="C280" s="254">
        <v>1619030</v>
      </c>
      <c r="D280" s="253">
        <v>488</v>
      </c>
      <c r="E280" s="254">
        <v>14786400</v>
      </c>
      <c r="F280" s="253">
        <v>960</v>
      </c>
    </row>
    <row r="281" spans="1:6" ht="15.75" thickBot="1">
      <c r="A281" s="260" t="s">
        <v>5094</v>
      </c>
      <c r="B281" s="263">
        <v>244</v>
      </c>
      <c r="C281" s="264">
        <v>1725080</v>
      </c>
      <c r="D281" s="263">
        <v>599</v>
      </c>
      <c r="E281" s="264">
        <v>18149700</v>
      </c>
      <c r="F281" s="263">
        <v>1870</v>
      </c>
    </row>
    <row r="282" spans="1:6" ht="15.75" thickBot="1">
      <c r="A282" s="265" t="s">
        <v>5111</v>
      </c>
      <c r="B282" s="255">
        <v>244</v>
      </c>
      <c r="C282" s="256">
        <v>1725080</v>
      </c>
      <c r="D282" s="255">
        <v>599</v>
      </c>
      <c r="E282" s="256">
        <v>18149700</v>
      </c>
      <c r="F282" s="255">
        <v>1870</v>
      </c>
    </row>
    <row r="283" spans="1:6" ht="17.25" thickBot="1">
      <c r="A283" s="252"/>
      <c r="B283" s="253"/>
      <c r="C283" s="253"/>
      <c r="D283" s="253"/>
      <c r="E283" s="253"/>
      <c r="F283" s="253"/>
    </row>
    <row r="284" spans="1:6" ht="15.75" thickBot="1">
      <c r="A284" s="249" t="s">
        <v>5112</v>
      </c>
      <c r="B284" s="266">
        <v>973</v>
      </c>
      <c r="C284" s="267">
        <v>6879110</v>
      </c>
      <c r="D284" s="266">
        <v>850</v>
      </c>
      <c r="E284" s="267">
        <v>25755000</v>
      </c>
      <c r="F284" s="266">
        <v>3653</v>
      </c>
    </row>
    <row r="285" spans="1:6">
      <c r="A285" s="268"/>
      <c r="B285" s="269"/>
      <c r="C285" s="270"/>
      <c r="D285" s="269"/>
      <c r="E285" s="270"/>
      <c r="F285" s="269"/>
    </row>
    <row r="286" spans="1:6" ht="15.75" thickBot="1">
      <c r="A286" s="6" t="s">
        <v>5113</v>
      </c>
    </row>
    <row r="287" spans="1:6" ht="15.75" thickBot="1">
      <c r="A287" s="271" t="s">
        <v>4936</v>
      </c>
      <c r="B287" s="272" t="s">
        <v>4937</v>
      </c>
      <c r="C287" s="272" t="s">
        <v>5114</v>
      </c>
      <c r="D287" s="272" t="s">
        <v>4939</v>
      </c>
      <c r="E287" s="272" t="s">
        <v>4940</v>
      </c>
      <c r="F287" s="273" t="s">
        <v>5059</v>
      </c>
    </row>
    <row r="288" spans="1:6" ht="15.75" thickBot="1">
      <c r="A288" s="425" t="s">
        <v>5115</v>
      </c>
      <c r="B288" s="426"/>
      <c r="C288" s="426"/>
      <c r="D288" s="426"/>
      <c r="E288" s="426"/>
      <c r="F288" s="427"/>
    </row>
    <row r="289" spans="1:6" ht="17.25" thickBot="1">
      <c r="A289" s="274">
        <v>1</v>
      </c>
      <c r="B289" s="275" t="s">
        <v>4933</v>
      </c>
      <c r="C289" s="275" t="s">
        <v>5116</v>
      </c>
      <c r="D289" s="276">
        <v>493900</v>
      </c>
      <c r="E289" s="277" t="s">
        <v>5117</v>
      </c>
      <c r="F289" s="278" t="s">
        <v>5118</v>
      </c>
    </row>
    <row r="290" spans="1:6" ht="17.25" thickBot="1">
      <c r="A290" s="274">
        <v>2</v>
      </c>
      <c r="B290" s="275" t="s">
        <v>5119</v>
      </c>
      <c r="C290" s="275" t="s">
        <v>5120</v>
      </c>
      <c r="D290" s="276">
        <v>39500</v>
      </c>
      <c r="E290" s="277" t="s">
        <v>5117</v>
      </c>
      <c r="F290" s="278" t="s">
        <v>5121</v>
      </c>
    </row>
    <row r="291" spans="1:6" ht="17.25" thickBot="1">
      <c r="A291" s="274">
        <v>3</v>
      </c>
      <c r="B291" s="275" t="s">
        <v>5045</v>
      </c>
      <c r="C291" s="275" t="s">
        <v>5122</v>
      </c>
      <c r="D291" s="276">
        <v>22500</v>
      </c>
      <c r="E291" s="277" t="s">
        <v>5117</v>
      </c>
      <c r="F291" s="278" t="s">
        <v>5121</v>
      </c>
    </row>
    <row r="292" spans="1:6" ht="17.25" thickBot="1">
      <c r="A292" s="274">
        <v>4</v>
      </c>
      <c r="B292" s="275" t="s">
        <v>5123</v>
      </c>
      <c r="C292" s="275"/>
      <c r="D292" s="279"/>
      <c r="E292" s="277"/>
      <c r="F292" s="278"/>
    </row>
    <row r="293" spans="1:6" ht="17.25" thickBot="1">
      <c r="A293" s="280"/>
      <c r="B293" s="275"/>
      <c r="C293" s="275"/>
      <c r="D293" s="281">
        <v>555900</v>
      </c>
      <c r="E293" s="282" t="s">
        <v>5117</v>
      </c>
      <c r="F293" s="278" t="s">
        <v>5124</v>
      </c>
    </row>
    <row r="294" spans="1:6" ht="17.25" thickBot="1">
      <c r="A294" s="428" t="s">
        <v>5057</v>
      </c>
      <c r="B294" s="429"/>
      <c r="C294" s="429"/>
      <c r="D294" s="429"/>
      <c r="E294" s="429"/>
      <c r="F294" s="430"/>
    </row>
    <row r="295" spans="1:6" ht="17.25" thickBot="1">
      <c r="A295" s="274">
        <v>1</v>
      </c>
      <c r="B295" s="275" t="s">
        <v>5125</v>
      </c>
      <c r="C295" s="275" t="s">
        <v>5126</v>
      </c>
      <c r="D295" s="283">
        <v>20000</v>
      </c>
      <c r="E295" s="277" t="s">
        <v>5127</v>
      </c>
      <c r="F295" s="278" t="s">
        <v>5128</v>
      </c>
    </row>
    <row r="296" spans="1:6" ht="17.25" thickBot="1">
      <c r="A296" s="274">
        <v>2</v>
      </c>
      <c r="B296" s="275" t="s">
        <v>5119</v>
      </c>
      <c r="C296" s="275" t="s">
        <v>5129</v>
      </c>
      <c r="D296" s="283">
        <v>5000</v>
      </c>
      <c r="E296" s="282" t="s">
        <v>5127</v>
      </c>
      <c r="F296" s="278" t="s">
        <v>5128</v>
      </c>
    </row>
    <row r="297" spans="1:6" ht="17.25" thickBot="1">
      <c r="A297" s="274">
        <v>3</v>
      </c>
      <c r="B297" s="275" t="s">
        <v>5045</v>
      </c>
      <c r="C297" s="275" t="s">
        <v>5130</v>
      </c>
      <c r="D297" s="284">
        <v>15000</v>
      </c>
      <c r="E297" s="282" t="s">
        <v>5127</v>
      </c>
      <c r="F297" s="278" t="s">
        <v>5128</v>
      </c>
    </row>
    <row r="298" spans="1:6" ht="17.25" thickBot="1">
      <c r="A298" s="274">
        <v>4</v>
      </c>
      <c r="B298" s="275" t="s">
        <v>5123</v>
      </c>
      <c r="C298" s="275"/>
      <c r="D298" s="279"/>
      <c r="E298" s="282"/>
      <c r="F298" s="278"/>
    </row>
    <row r="299" spans="1:6" ht="17.25" thickBot="1">
      <c r="A299" s="280"/>
      <c r="B299" s="275"/>
      <c r="C299" s="275" t="s">
        <v>5131</v>
      </c>
      <c r="D299" s="281">
        <v>40000</v>
      </c>
      <c r="E299" s="285" t="s">
        <v>5132</v>
      </c>
      <c r="F299" s="278" t="s">
        <v>5128</v>
      </c>
    </row>
    <row r="300" spans="1:6" ht="17.25" thickBot="1">
      <c r="A300" s="428" t="s">
        <v>5133</v>
      </c>
      <c r="B300" s="429"/>
      <c r="C300" s="429"/>
      <c r="D300" s="429"/>
      <c r="E300" s="429"/>
      <c r="F300" s="430"/>
    </row>
    <row r="301" spans="1:6" ht="17.25" thickBot="1">
      <c r="A301" s="274">
        <v>1</v>
      </c>
      <c r="B301" s="275" t="s">
        <v>5125</v>
      </c>
      <c r="C301" s="275" t="s">
        <v>5134</v>
      </c>
      <c r="D301" s="286">
        <v>106927</v>
      </c>
      <c r="E301" s="277" t="s">
        <v>5135</v>
      </c>
      <c r="F301" s="278" t="s">
        <v>5136</v>
      </c>
    </row>
    <row r="302" spans="1:6" ht="17.25" thickBot="1">
      <c r="A302" s="274">
        <v>2</v>
      </c>
      <c r="B302" s="275" t="s">
        <v>5119</v>
      </c>
      <c r="C302" s="275" t="s">
        <v>5137</v>
      </c>
      <c r="D302" s="279"/>
      <c r="E302" s="282"/>
      <c r="F302" s="278"/>
    </row>
    <row r="303" spans="1:6" ht="17.25" thickBot="1">
      <c r="A303" s="274">
        <v>3</v>
      </c>
      <c r="B303" s="275" t="s">
        <v>5045</v>
      </c>
      <c r="C303" s="275" t="s">
        <v>5138</v>
      </c>
      <c r="D303" s="286">
        <v>992</v>
      </c>
      <c r="E303" s="277" t="s">
        <v>5135</v>
      </c>
      <c r="F303" s="278" t="s">
        <v>5136</v>
      </c>
    </row>
    <row r="304" spans="1:6" ht="17.25" thickBot="1">
      <c r="A304" s="274">
        <v>4</v>
      </c>
      <c r="B304" s="275" t="s">
        <v>5123</v>
      </c>
      <c r="C304" s="275"/>
      <c r="D304" s="279"/>
      <c r="E304" s="282"/>
      <c r="F304" s="278"/>
    </row>
    <row r="305" spans="1:6" ht="15.75" thickBot="1">
      <c r="A305" s="274"/>
      <c r="B305" s="275"/>
      <c r="C305" s="287" t="s">
        <v>4864</v>
      </c>
      <c r="D305" s="288">
        <v>107919</v>
      </c>
      <c r="E305" s="289" t="s">
        <v>5135</v>
      </c>
      <c r="F305" s="290" t="s">
        <v>5136</v>
      </c>
    </row>
    <row r="306" spans="1:6" ht="17.25" thickBot="1">
      <c r="A306" s="280"/>
      <c r="B306" s="275"/>
      <c r="C306" s="275"/>
      <c r="D306" s="291"/>
      <c r="E306" s="282"/>
      <c r="F306" s="278"/>
    </row>
    <row r="307" spans="1:6" ht="17.25" thickBot="1">
      <c r="A307" s="428" t="s">
        <v>5077</v>
      </c>
      <c r="B307" s="429"/>
      <c r="C307" s="429"/>
      <c r="D307" s="429"/>
      <c r="E307" s="429"/>
      <c r="F307" s="430"/>
    </row>
    <row r="308" spans="1:6" ht="17.25" thickBot="1">
      <c r="A308" s="274">
        <v>1</v>
      </c>
      <c r="B308" s="275" t="s">
        <v>5125</v>
      </c>
      <c r="C308" s="275" t="s">
        <v>5139</v>
      </c>
      <c r="D308" s="288">
        <v>5154030</v>
      </c>
      <c r="E308" s="277" t="s">
        <v>5140</v>
      </c>
      <c r="F308" s="278" t="s">
        <v>5141</v>
      </c>
    </row>
    <row r="309" spans="1:6" ht="17.25" thickBot="1">
      <c r="A309" s="274"/>
      <c r="B309" s="275"/>
      <c r="C309" s="275" t="s">
        <v>5142</v>
      </c>
      <c r="D309" s="288">
        <v>5323710</v>
      </c>
      <c r="E309" s="282" t="s">
        <v>5140</v>
      </c>
      <c r="F309" s="278" t="s">
        <v>5141</v>
      </c>
    </row>
    <row r="310" spans="1:6" ht="17.25" thickBot="1">
      <c r="A310" s="274">
        <v>2</v>
      </c>
      <c r="B310" s="275" t="s">
        <v>5119</v>
      </c>
      <c r="C310" s="275" t="s">
        <v>5143</v>
      </c>
      <c r="D310" s="276">
        <v>1725080</v>
      </c>
      <c r="E310" s="282" t="s">
        <v>5140</v>
      </c>
      <c r="F310" s="278" t="s">
        <v>5141</v>
      </c>
    </row>
    <row r="311" spans="1:6" ht="17.25" thickBot="1">
      <c r="A311" s="274"/>
      <c r="B311" s="275"/>
      <c r="C311" s="275" t="s">
        <v>5144</v>
      </c>
      <c r="D311" s="276">
        <v>12704790</v>
      </c>
      <c r="E311" s="282" t="s">
        <v>5140</v>
      </c>
      <c r="F311" s="278" t="s">
        <v>5141</v>
      </c>
    </row>
    <row r="312" spans="1:6" ht="17.25" thickBot="1">
      <c r="A312" s="274">
        <v>3</v>
      </c>
      <c r="B312" s="275" t="s">
        <v>5045</v>
      </c>
      <c r="C312" s="275" t="s">
        <v>5145</v>
      </c>
      <c r="D312" s="292" t="s">
        <v>38</v>
      </c>
      <c r="E312" s="282"/>
      <c r="F312" s="278"/>
    </row>
    <row r="313" spans="1:6" ht="15.75" thickBot="1">
      <c r="A313" s="274"/>
      <c r="B313" s="275"/>
      <c r="C313" s="275" t="s">
        <v>5146</v>
      </c>
      <c r="D313" s="293" t="s">
        <v>38</v>
      </c>
      <c r="E313" s="275"/>
      <c r="F313" s="278"/>
    </row>
    <row r="314" spans="1:6" ht="15.75" thickBot="1">
      <c r="A314" s="274">
        <v>4</v>
      </c>
      <c r="B314" s="275" t="s">
        <v>5123</v>
      </c>
      <c r="C314" s="275" t="s">
        <v>5145</v>
      </c>
      <c r="D314" s="293" t="s">
        <v>38</v>
      </c>
      <c r="E314" s="275"/>
      <c r="F314" s="278"/>
    </row>
    <row r="315" spans="1:6" ht="15.75" thickBot="1">
      <c r="A315" s="274"/>
      <c r="B315" s="275"/>
      <c r="C315" s="275" t="s">
        <v>5146</v>
      </c>
      <c r="D315" s="293" t="s">
        <v>38</v>
      </c>
      <c r="E315" s="275"/>
      <c r="F315" s="278"/>
    </row>
    <row r="316" spans="1:6" ht="15.75" thickBot="1">
      <c r="A316" s="280"/>
      <c r="B316" s="275"/>
      <c r="C316" s="287" t="s">
        <v>4975</v>
      </c>
      <c r="D316" s="294">
        <v>24907610</v>
      </c>
      <c r="E316" s="287" t="s">
        <v>5140</v>
      </c>
      <c r="F316" s="290" t="s">
        <v>5141</v>
      </c>
    </row>
    <row r="317" spans="1:6" ht="15.75" thickBot="1">
      <c r="A317" s="280"/>
      <c r="B317" s="275"/>
      <c r="C317" s="275"/>
      <c r="D317" s="295"/>
      <c r="E317" s="275"/>
      <c r="F317" s="278"/>
    </row>
    <row r="318" spans="1:6" ht="15.75" thickBot="1">
      <c r="A318" s="280"/>
      <c r="B318" s="275"/>
      <c r="C318" s="287" t="s">
        <v>39</v>
      </c>
      <c r="D318" s="294">
        <v>25611429</v>
      </c>
      <c r="E318" s="275"/>
      <c r="F318" s="278"/>
    </row>
  </sheetData>
  <mergeCells count="65">
    <mergeCell ref="B232:F232"/>
    <mergeCell ref="A288:F288"/>
    <mergeCell ref="A294:F294"/>
    <mergeCell ref="A300:F300"/>
    <mergeCell ref="A307:F307"/>
    <mergeCell ref="B231:F231"/>
    <mergeCell ref="B230:F230"/>
    <mergeCell ref="B229:F229"/>
    <mergeCell ref="A228:F228"/>
    <mergeCell ref="B200:F200"/>
    <mergeCell ref="A227:F227"/>
    <mergeCell ref="B199:F199"/>
    <mergeCell ref="B154:F154"/>
    <mergeCell ref="A171:F171"/>
    <mergeCell ref="A172:F172"/>
    <mergeCell ref="B173:F173"/>
    <mergeCell ref="B174:F174"/>
    <mergeCell ref="B175:F175"/>
    <mergeCell ref="B176:F176"/>
    <mergeCell ref="A195:F195"/>
    <mergeCell ref="A196:F196"/>
    <mergeCell ref="B197:F197"/>
    <mergeCell ref="B198:F198"/>
    <mergeCell ref="B153:F153"/>
    <mergeCell ref="B114:G114"/>
    <mergeCell ref="A129:G129"/>
    <mergeCell ref="A130:G130"/>
    <mergeCell ref="B131:G131"/>
    <mergeCell ref="B132:G132"/>
    <mergeCell ref="B133:G133"/>
    <mergeCell ref="B134:G134"/>
    <mergeCell ref="A149:F149"/>
    <mergeCell ref="A150:F150"/>
    <mergeCell ref="B151:F151"/>
    <mergeCell ref="B152:F152"/>
    <mergeCell ref="B113:G113"/>
    <mergeCell ref="A77:G77"/>
    <mergeCell ref="A78:G78"/>
    <mergeCell ref="B79:G79"/>
    <mergeCell ref="B80:G80"/>
    <mergeCell ref="B81:G81"/>
    <mergeCell ref="B82:G82"/>
    <mergeCell ref="B108:C108"/>
    <mergeCell ref="A109:G109"/>
    <mergeCell ref="A110:G110"/>
    <mergeCell ref="B111:G111"/>
    <mergeCell ref="B112:G112"/>
    <mergeCell ref="B57:G57"/>
    <mergeCell ref="A30:G30"/>
    <mergeCell ref="A31:G31"/>
    <mergeCell ref="B32:G32"/>
    <mergeCell ref="B33:G33"/>
    <mergeCell ref="B34:G34"/>
    <mergeCell ref="B35:G35"/>
    <mergeCell ref="A52:G52"/>
    <mergeCell ref="A53:G53"/>
    <mergeCell ref="B54:G54"/>
    <mergeCell ref="B55:G55"/>
    <mergeCell ref="B56:G56"/>
    <mergeCell ref="B6:G6"/>
    <mergeCell ref="A1:G1"/>
    <mergeCell ref="A2:G2"/>
    <mergeCell ref="B3:G3"/>
    <mergeCell ref="B4:G4"/>
    <mergeCell ref="B5:G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topLeftCell="A13" workbookViewId="0">
      <selection activeCell="E5" sqref="E5"/>
    </sheetView>
  </sheetViews>
  <sheetFormatPr defaultRowHeight="15"/>
  <cols>
    <col min="1" max="1" width="13.140625" style="6" bestFit="1" customWidth="1"/>
    <col min="2" max="2" width="29.42578125" style="6" customWidth="1"/>
    <col min="3" max="3" width="24.42578125" style="6" customWidth="1"/>
    <col min="4" max="16384" width="9.140625" style="6"/>
  </cols>
  <sheetData>
    <row r="1" spans="1:3">
      <c r="A1" s="6" t="s">
        <v>3350</v>
      </c>
      <c r="B1" s="6" t="s">
        <v>3047</v>
      </c>
      <c r="C1" s="6" t="s">
        <v>4926</v>
      </c>
    </row>
    <row r="2" spans="1:3">
      <c r="A2" s="6">
        <v>101</v>
      </c>
      <c r="B2" s="6">
        <v>642</v>
      </c>
      <c r="C2" s="6">
        <v>2092</v>
      </c>
    </row>
    <row r="3" spans="1:3">
      <c r="A3" s="6">
        <v>103</v>
      </c>
      <c r="B3" s="6">
        <v>177</v>
      </c>
      <c r="C3" s="6">
        <v>572</v>
      </c>
    </row>
    <row r="4" spans="1:3">
      <c r="A4" s="6">
        <v>106</v>
      </c>
      <c r="B4" s="6">
        <v>884</v>
      </c>
      <c r="C4" s="6">
        <v>2820</v>
      </c>
    </row>
    <row r="5" spans="1:3">
      <c r="A5" s="6">
        <v>107</v>
      </c>
      <c r="B5" s="6">
        <v>1485</v>
      </c>
      <c r="C5" s="6">
        <v>2195</v>
      </c>
    </row>
    <row r="6" spans="1:3">
      <c r="A6" s="6">
        <v>108</v>
      </c>
      <c r="B6" s="6">
        <v>88</v>
      </c>
      <c r="C6" s="6">
        <v>170</v>
      </c>
    </row>
    <row r="7" spans="1:3">
      <c r="A7" s="6">
        <v>201</v>
      </c>
      <c r="B7" s="6">
        <v>304</v>
      </c>
      <c r="C7" s="6">
        <v>747</v>
      </c>
    </row>
    <row r="8" spans="1:3">
      <c r="A8" s="6">
        <v>301</v>
      </c>
      <c r="B8" s="6">
        <v>1088</v>
      </c>
      <c r="C8" s="6">
        <v>2492</v>
      </c>
    </row>
    <row r="9" spans="1:3">
      <c r="A9" s="6">
        <v>308</v>
      </c>
      <c r="B9" s="6">
        <v>122</v>
      </c>
      <c r="C9" s="6">
        <v>215</v>
      </c>
    </row>
    <row r="10" spans="1:3">
      <c r="A10" s="6">
        <v>508</v>
      </c>
      <c r="B10" s="6">
        <v>170</v>
      </c>
      <c r="C10" s="6">
        <v>74</v>
      </c>
    </row>
    <row r="11" spans="1:3">
      <c r="A11" s="6">
        <v>601</v>
      </c>
      <c r="B11" s="6">
        <v>16</v>
      </c>
      <c r="C11" s="6">
        <v>10</v>
      </c>
    </row>
    <row r="12" spans="1:3">
      <c r="A12" s="6">
        <v>602</v>
      </c>
      <c r="B12" s="6">
        <v>13</v>
      </c>
      <c r="C12" s="6">
        <v>12</v>
      </c>
    </row>
    <row r="13" spans="1:3">
      <c r="A13" s="6">
        <v>603</v>
      </c>
      <c r="B13" s="6">
        <v>788</v>
      </c>
      <c r="C13" s="6">
        <v>234</v>
      </c>
    </row>
    <row r="14" spans="1:3">
      <c r="A14" s="6">
        <v>604</v>
      </c>
      <c r="B14" s="6">
        <v>14</v>
      </c>
      <c r="C14" s="6">
        <v>20</v>
      </c>
    </row>
    <row r="15" spans="1:3">
      <c r="A15" s="6">
        <v>605</v>
      </c>
      <c r="B15" s="6">
        <v>361</v>
      </c>
      <c r="C15" s="6">
        <v>312</v>
      </c>
    </row>
    <row r="16" spans="1:3">
      <c r="A16" s="6">
        <v>606</v>
      </c>
      <c r="B16" s="6">
        <v>1</v>
      </c>
      <c r="C16" s="6">
        <v>3</v>
      </c>
    </row>
    <row r="17" spans="1:3">
      <c r="A17" s="6">
        <v>801</v>
      </c>
      <c r="B17" s="6">
        <v>3</v>
      </c>
      <c r="C17" s="6">
        <v>8</v>
      </c>
    </row>
    <row r="18" spans="1:3">
      <c r="A18" s="6">
        <v>802</v>
      </c>
      <c r="B18" s="6">
        <v>9</v>
      </c>
      <c r="C18" s="6">
        <v>52</v>
      </c>
    </row>
    <row r="19" spans="1:3">
      <c r="A19" s="6">
        <v>803</v>
      </c>
      <c r="B19" s="6">
        <v>5</v>
      </c>
      <c r="C19" s="6">
        <v>60</v>
      </c>
    </row>
    <row r="20" spans="1:3">
      <c r="A20" s="6">
        <v>804</v>
      </c>
      <c r="B20" s="6">
        <v>5</v>
      </c>
      <c r="C20" s="6">
        <v>48</v>
      </c>
    </row>
    <row r="21" spans="1:3">
      <c r="A21" s="6">
        <v>805</v>
      </c>
      <c r="B21" s="6">
        <v>15</v>
      </c>
      <c r="C21" s="6">
        <v>81</v>
      </c>
    </row>
    <row r="22" spans="1:3">
      <c r="A22" s="6">
        <v>806</v>
      </c>
      <c r="B22" s="6">
        <v>72</v>
      </c>
      <c r="C22" s="6">
        <v>146</v>
      </c>
    </row>
    <row r="23" spans="1:3">
      <c r="A23" s="6">
        <v>807</v>
      </c>
      <c r="B23" s="6">
        <v>13</v>
      </c>
      <c r="C23" s="6">
        <v>122</v>
      </c>
    </row>
    <row r="24" spans="1:3">
      <c r="A24" s="6">
        <v>901</v>
      </c>
      <c r="B24" s="6">
        <v>143</v>
      </c>
      <c r="C24" s="6">
        <v>115</v>
      </c>
    </row>
    <row r="25" spans="1:3">
      <c r="A25" s="6">
        <v>902</v>
      </c>
      <c r="B25" s="6">
        <v>200</v>
      </c>
      <c r="C25" s="6">
        <v>338</v>
      </c>
    </row>
    <row r="26" spans="1:3">
      <c r="A26" s="6">
        <v>903</v>
      </c>
      <c r="B26" s="6">
        <v>9</v>
      </c>
      <c r="C26" s="6">
        <v>14</v>
      </c>
    </row>
    <row r="27" spans="1:3">
      <c r="A27" s="6">
        <v>904</v>
      </c>
      <c r="B27" s="6">
        <v>69</v>
      </c>
      <c r="C27" s="6">
        <v>111</v>
      </c>
    </row>
    <row r="28" spans="1:3">
      <c r="A28" s="6">
        <v>905</v>
      </c>
      <c r="B28" s="6">
        <v>121</v>
      </c>
      <c r="C28" s="6">
        <v>151</v>
      </c>
    </row>
    <row r="29" spans="1:3">
      <c r="A29" s="6">
        <v>1001</v>
      </c>
      <c r="B29" s="6">
        <v>12</v>
      </c>
      <c r="C29" s="6">
        <v>1</v>
      </c>
    </row>
    <row r="30" spans="1:3">
      <c r="A30" s="6">
        <v>1002</v>
      </c>
      <c r="B30" s="6">
        <v>3</v>
      </c>
      <c r="C30" s="6">
        <v>12</v>
      </c>
    </row>
    <row r="31" spans="1:3">
      <c r="A31" s="6">
        <v>1003</v>
      </c>
      <c r="B31" s="6">
        <v>12</v>
      </c>
      <c r="C31" s="6">
        <v>15</v>
      </c>
    </row>
    <row r="32" spans="1:3">
      <c r="A32" s="6">
        <v>1101</v>
      </c>
      <c r="B32" s="6">
        <v>354</v>
      </c>
      <c r="C32" s="6">
        <v>143</v>
      </c>
    </row>
    <row r="33" spans="1:3">
      <c r="A33" s="6">
        <v>1102</v>
      </c>
      <c r="B33" s="6">
        <v>1038</v>
      </c>
      <c r="C33" s="6">
        <v>400</v>
      </c>
    </row>
    <row r="34" spans="1:3">
      <c r="A34" s="6">
        <v>1103</v>
      </c>
      <c r="B34" s="6">
        <v>703</v>
      </c>
      <c r="C34" s="6">
        <v>624</v>
      </c>
    </row>
    <row r="35" spans="1:3">
      <c r="A35" s="6">
        <v>1104</v>
      </c>
      <c r="B35" s="6">
        <v>718</v>
      </c>
      <c r="C35" s="6">
        <v>346</v>
      </c>
    </row>
    <row r="36" spans="1:3">
      <c r="A36" s="6">
        <v>1203</v>
      </c>
      <c r="B36" s="6">
        <v>32</v>
      </c>
      <c r="C36" s="6">
        <v>35</v>
      </c>
    </row>
    <row r="37" spans="1:3">
      <c r="A37" s="6">
        <v>1302</v>
      </c>
      <c r="B37" s="6">
        <v>13</v>
      </c>
      <c r="C37" s="6">
        <v>31</v>
      </c>
    </row>
    <row r="38" spans="1:3">
      <c r="A38" s="6">
        <v>1401</v>
      </c>
      <c r="B38" s="6">
        <v>14</v>
      </c>
      <c r="C38" s="6">
        <v>107</v>
      </c>
    </row>
    <row r="39" spans="1:3">
      <c r="A39" s="6">
        <v>1402</v>
      </c>
      <c r="B39" s="6">
        <v>6</v>
      </c>
      <c r="C39" s="6">
        <v>56</v>
      </c>
    </row>
    <row r="40" spans="1:3">
      <c r="A40" s="6">
        <v>1403</v>
      </c>
      <c r="B40" s="6">
        <v>323</v>
      </c>
      <c r="C40" s="6">
        <v>296</v>
      </c>
    </row>
    <row r="41" spans="1:3">
      <c r="A41" s="6">
        <v>1404</v>
      </c>
      <c r="B41" s="6">
        <v>44</v>
      </c>
      <c r="C41" s="6">
        <v>94</v>
      </c>
    </row>
    <row r="42" spans="1:3">
      <c r="A42" s="6">
        <v>1405</v>
      </c>
      <c r="B42" s="6">
        <v>8</v>
      </c>
      <c r="C42" s="6">
        <v>20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
  <sheetViews>
    <sheetView workbookViewId="0">
      <selection activeCell="A13" sqref="A13"/>
    </sheetView>
  </sheetViews>
  <sheetFormatPr defaultRowHeight="12.75"/>
  <cols>
    <col min="1" max="1" width="7.7109375" style="107" customWidth="1"/>
    <col min="2" max="2" width="16.42578125" style="107" customWidth="1"/>
    <col min="3" max="3" width="9.140625" style="115"/>
    <col min="4" max="16384" width="9.140625" style="107"/>
  </cols>
  <sheetData>
    <row r="1" spans="1:3">
      <c r="A1" s="106" t="s">
        <v>3350</v>
      </c>
      <c r="B1" s="106" t="s">
        <v>4875</v>
      </c>
      <c r="C1" s="123" t="s">
        <v>4880</v>
      </c>
    </row>
    <row r="2" spans="1:3">
      <c r="A2" s="108">
        <v>101</v>
      </c>
      <c r="B2" s="107" t="s">
        <v>71</v>
      </c>
      <c r="C2" s="116">
        <v>9543</v>
      </c>
    </row>
    <row r="3" spans="1:3">
      <c r="A3" s="108">
        <v>102</v>
      </c>
      <c r="B3" s="107" t="s">
        <v>201</v>
      </c>
      <c r="C3" s="116">
        <v>1201</v>
      </c>
    </row>
    <row r="4" spans="1:3">
      <c r="A4" s="108">
        <v>103</v>
      </c>
      <c r="B4" s="107" t="s">
        <v>202</v>
      </c>
      <c r="C4" s="116">
        <v>11437</v>
      </c>
    </row>
    <row r="5" spans="1:3">
      <c r="A5" s="108">
        <v>104</v>
      </c>
      <c r="B5" s="107" t="s">
        <v>203</v>
      </c>
      <c r="C5" s="116">
        <v>588</v>
      </c>
    </row>
    <row r="6" spans="1:3">
      <c r="A6" s="108">
        <v>105</v>
      </c>
      <c r="B6" s="107" t="s">
        <v>204</v>
      </c>
      <c r="C6" s="116">
        <v>2493</v>
      </c>
    </row>
    <row r="7" spans="1:3">
      <c r="A7" s="108">
        <v>106</v>
      </c>
      <c r="B7" s="107" t="s">
        <v>205</v>
      </c>
      <c r="C7" s="116">
        <v>5058</v>
      </c>
    </row>
    <row r="8" spans="1:3">
      <c r="A8" s="108">
        <v>107</v>
      </c>
      <c r="B8" s="107" t="s">
        <v>206</v>
      </c>
      <c r="C8" s="116">
        <v>19008</v>
      </c>
    </row>
    <row r="9" spans="1:3">
      <c r="A9" s="108">
        <v>108</v>
      </c>
      <c r="B9" s="107" t="s">
        <v>207</v>
      </c>
      <c r="C9" s="116">
        <v>531</v>
      </c>
    </row>
    <row r="10" spans="1:3">
      <c r="A10" s="108">
        <v>201</v>
      </c>
      <c r="B10" s="107" t="s">
        <v>63</v>
      </c>
      <c r="C10" s="116">
        <v>1297</v>
      </c>
    </row>
    <row r="11" spans="1:3">
      <c r="A11" s="108">
        <v>202</v>
      </c>
      <c r="B11" s="107" t="s">
        <v>158</v>
      </c>
      <c r="C11" s="116">
        <v>933</v>
      </c>
    </row>
    <row r="12" spans="1:3">
      <c r="A12" s="108">
        <v>203</v>
      </c>
      <c r="B12" s="107" t="s">
        <v>159</v>
      </c>
      <c r="C12" s="116">
        <v>770</v>
      </c>
    </row>
    <row r="13" spans="1:3">
      <c r="A13" s="108">
        <v>301</v>
      </c>
      <c r="B13" s="107" t="s">
        <v>64</v>
      </c>
      <c r="C13" s="116">
        <v>2629</v>
      </c>
    </row>
    <row r="14" spans="1:3">
      <c r="A14" s="108">
        <v>302</v>
      </c>
      <c r="B14" s="107" t="s">
        <v>160</v>
      </c>
      <c r="C14" s="116">
        <v>2541</v>
      </c>
    </row>
    <row r="15" spans="1:3">
      <c r="A15" s="108">
        <v>303</v>
      </c>
      <c r="B15" s="107" t="s">
        <v>161</v>
      </c>
      <c r="C15" s="116">
        <v>525</v>
      </c>
    </row>
    <row r="16" spans="1:3">
      <c r="A16" s="108">
        <v>304</v>
      </c>
      <c r="B16" s="107" t="s">
        <v>162</v>
      </c>
      <c r="C16" s="116">
        <v>548</v>
      </c>
    </row>
    <row r="17" spans="1:3">
      <c r="A17" s="108">
        <v>305</v>
      </c>
      <c r="B17" s="107" t="s">
        <v>163</v>
      </c>
      <c r="C17" s="116">
        <v>720</v>
      </c>
    </row>
    <row r="18" spans="1:3">
      <c r="A18" s="108">
        <v>306</v>
      </c>
      <c r="B18" s="107" t="s">
        <v>164</v>
      </c>
      <c r="C18" s="116">
        <v>973</v>
      </c>
    </row>
    <row r="19" spans="1:3">
      <c r="A19" s="108">
        <v>307</v>
      </c>
      <c r="B19" s="107" t="s">
        <v>165</v>
      </c>
      <c r="C19" s="116">
        <v>1230</v>
      </c>
    </row>
    <row r="20" spans="1:3">
      <c r="A20" s="108">
        <v>308</v>
      </c>
      <c r="B20" s="107" t="s">
        <v>166</v>
      </c>
      <c r="C20" s="116">
        <v>903</v>
      </c>
    </row>
    <row r="21" spans="1:3">
      <c r="A21" s="108">
        <v>401</v>
      </c>
      <c r="B21" s="107" t="s">
        <v>113</v>
      </c>
      <c r="C21" s="116">
        <v>512</v>
      </c>
    </row>
    <row r="22" spans="1:3">
      <c r="A22" s="108">
        <v>402</v>
      </c>
      <c r="B22" s="107" t="s">
        <v>114</v>
      </c>
      <c r="C22" s="116">
        <v>379</v>
      </c>
    </row>
    <row r="23" spans="1:3">
      <c r="A23" s="108">
        <v>403</v>
      </c>
      <c r="B23" s="107" t="s">
        <v>115</v>
      </c>
      <c r="C23" s="116">
        <v>480</v>
      </c>
    </row>
    <row r="24" spans="1:3">
      <c r="A24" s="108">
        <v>404</v>
      </c>
      <c r="B24" s="107" t="s">
        <v>31</v>
      </c>
      <c r="C24" s="116">
        <v>865</v>
      </c>
    </row>
    <row r="25" spans="1:3">
      <c r="A25" s="108">
        <v>501</v>
      </c>
      <c r="B25" s="107" t="s">
        <v>116</v>
      </c>
      <c r="C25" s="116">
        <v>208</v>
      </c>
    </row>
    <row r="26" spans="1:3">
      <c r="A26" s="108">
        <v>502</v>
      </c>
      <c r="B26" s="107" t="s">
        <v>122</v>
      </c>
      <c r="C26" s="116">
        <v>160</v>
      </c>
    </row>
    <row r="27" spans="1:3">
      <c r="A27" s="108">
        <v>503</v>
      </c>
      <c r="B27" s="107" t="s">
        <v>123</v>
      </c>
      <c r="C27" s="116">
        <v>364</v>
      </c>
    </row>
    <row r="28" spans="1:3">
      <c r="A28" s="108">
        <v>504</v>
      </c>
      <c r="B28" s="107" t="s">
        <v>125</v>
      </c>
      <c r="C28" s="116">
        <v>226</v>
      </c>
    </row>
    <row r="29" spans="1:3">
      <c r="A29" s="108">
        <v>505</v>
      </c>
      <c r="B29" s="107" t="s">
        <v>126</v>
      </c>
      <c r="C29" s="116">
        <v>154</v>
      </c>
    </row>
    <row r="30" spans="1:3">
      <c r="A30" s="108">
        <v>506</v>
      </c>
      <c r="B30" s="107" t="s">
        <v>20</v>
      </c>
      <c r="C30" s="116">
        <v>287</v>
      </c>
    </row>
    <row r="31" spans="1:3">
      <c r="A31" s="108">
        <v>507</v>
      </c>
      <c r="B31" s="107" t="s">
        <v>127</v>
      </c>
      <c r="C31" s="116">
        <v>102</v>
      </c>
    </row>
    <row r="32" spans="1:3">
      <c r="A32" s="108">
        <v>508</v>
      </c>
      <c r="B32" s="107" t="s">
        <v>128</v>
      </c>
      <c r="C32" s="116">
        <v>234</v>
      </c>
    </row>
    <row r="33" spans="1:3">
      <c r="A33" s="108">
        <v>509</v>
      </c>
      <c r="B33" s="107" t="s">
        <v>117</v>
      </c>
      <c r="C33" s="116">
        <v>87</v>
      </c>
    </row>
    <row r="34" spans="1:3">
      <c r="A34" s="108">
        <v>510</v>
      </c>
      <c r="B34" s="107" t="s">
        <v>118</v>
      </c>
      <c r="C34" s="116">
        <v>33</v>
      </c>
    </row>
    <row r="35" spans="1:3">
      <c r="A35" s="108">
        <v>511</v>
      </c>
      <c r="B35" s="107" t="s">
        <v>119</v>
      </c>
      <c r="C35" s="116">
        <v>150</v>
      </c>
    </row>
    <row r="36" spans="1:3">
      <c r="A36" s="108">
        <v>512</v>
      </c>
      <c r="B36" s="107" t="s">
        <v>120</v>
      </c>
      <c r="C36" s="116">
        <v>148</v>
      </c>
    </row>
    <row r="37" spans="1:3">
      <c r="A37" s="108">
        <v>513</v>
      </c>
      <c r="B37" s="107" t="s">
        <v>121</v>
      </c>
      <c r="C37" s="116">
        <v>78</v>
      </c>
    </row>
    <row r="38" spans="1:3">
      <c r="A38" s="108">
        <v>514</v>
      </c>
      <c r="B38" s="107" t="s">
        <v>4876</v>
      </c>
      <c r="C38" s="116">
        <v>45</v>
      </c>
    </row>
    <row r="39" spans="1:3">
      <c r="A39" s="108">
        <v>601</v>
      </c>
      <c r="B39" s="107" t="s">
        <v>129</v>
      </c>
      <c r="C39" s="116">
        <v>56</v>
      </c>
    </row>
    <row r="40" spans="1:3">
      <c r="A40" s="108">
        <v>602</v>
      </c>
      <c r="B40" s="107" t="s">
        <v>130</v>
      </c>
      <c r="C40" s="116">
        <v>549</v>
      </c>
    </row>
    <row r="41" spans="1:3">
      <c r="A41" s="108">
        <v>603</v>
      </c>
      <c r="B41" s="107" t="s">
        <v>33</v>
      </c>
      <c r="C41" s="116">
        <v>704</v>
      </c>
    </row>
    <row r="42" spans="1:3">
      <c r="A42" s="108">
        <v>604</v>
      </c>
      <c r="B42" s="107" t="s">
        <v>132</v>
      </c>
      <c r="C42" s="116">
        <v>131</v>
      </c>
    </row>
    <row r="43" spans="1:3">
      <c r="A43" s="108">
        <v>605</v>
      </c>
      <c r="B43" s="107" t="s">
        <v>133</v>
      </c>
      <c r="C43" s="116">
        <v>1844</v>
      </c>
    </row>
    <row r="44" spans="1:3">
      <c r="A44" s="108">
        <v>606</v>
      </c>
      <c r="B44" s="107" t="s">
        <v>4877</v>
      </c>
      <c r="C44" s="116">
        <v>69</v>
      </c>
    </row>
    <row r="45" spans="1:3">
      <c r="A45" s="108">
        <v>701</v>
      </c>
      <c r="B45" s="107" t="s">
        <v>167</v>
      </c>
      <c r="C45" s="116">
        <v>26</v>
      </c>
    </row>
    <row r="46" spans="1:3">
      <c r="A46" s="108">
        <v>702</v>
      </c>
      <c r="B46" s="107" t="s">
        <v>168</v>
      </c>
      <c r="C46" s="116">
        <v>479</v>
      </c>
    </row>
    <row r="47" spans="1:3">
      <c r="A47" s="108">
        <v>703</v>
      </c>
      <c r="B47" s="107" t="s">
        <v>169</v>
      </c>
      <c r="C47" s="116">
        <v>11918</v>
      </c>
    </row>
    <row r="48" spans="1:3">
      <c r="A48" s="108">
        <v>704</v>
      </c>
      <c r="B48" s="107" t="s">
        <v>65</v>
      </c>
      <c r="C48" s="116">
        <v>1984</v>
      </c>
    </row>
    <row r="49" spans="1:3">
      <c r="A49" s="108">
        <v>705</v>
      </c>
      <c r="B49" s="107" t="s">
        <v>170</v>
      </c>
      <c r="C49" s="116">
        <v>1104</v>
      </c>
    </row>
    <row r="50" spans="1:3">
      <c r="A50" s="108">
        <v>801</v>
      </c>
      <c r="B50" s="107" t="s">
        <v>208</v>
      </c>
      <c r="C50" s="116">
        <v>1699</v>
      </c>
    </row>
    <row r="51" spans="1:3">
      <c r="A51" s="108">
        <v>802</v>
      </c>
      <c r="B51" s="107" t="s">
        <v>209</v>
      </c>
      <c r="C51" s="116">
        <v>1451</v>
      </c>
    </row>
    <row r="52" spans="1:3">
      <c r="A52" s="108">
        <v>803</v>
      </c>
      <c r="B52" s="107" t="s">
        <v>210</v>
      </c>
      <c r="C52" s="116">
        <v>632</v>
      </c>
    </row>
    <row r="53" spans="1:3">
      <c r="A53" s="108">
        <v>804</v>
      </c>
      <c r="B53" s="107" t="s">
        <v>211</v>
      </c>
      <c r="C53" s="116">
        <v>3363</v>
      </c>
    </row>
    <row r="54" spans="1:3">
      <c r="A54" s="108">
        <v>805</v>
      </c>
      <c r="B54" s="107" t="s">
        <v>212</v>
      </c>
      <c r="C54" s="116">
        <v>2740</v>
      </c>
    </row>
    <row r="55" spans="1:3">
      <c r="A55" s="108">
        <v>806</v>
      </c>
      <c r="B55" s="107" t="s">
        <v>213</v>
      </c>
      <c r="C55" s="116">
        <v>1083</v>
      </c>
    </row>
    <row r="56" spans="1:3">
      <c r="A56" s="108">
        <v>807</v>
      </c>
      <c r="B56" s="107" t="s">
        <v>214</v>
      </c>
      <c r="C56" s="116">
        <v>976</v>
      </c>
    </row>
    <row r="57" spans="1:3">
      <c r="A57" s="108">
        <v>808</v>
      </c>
      <c r="B57" s="107" t="s">
        <v>215</v>
      </c>
      <c r="C57" s="116">
        <v>217</v>
      </c>
    </row>
    <row r="58" spans="1:3">
      <c r="A58" s="108">
        <v>901</v>
      </c>
      <c r="B58" s="107" t="s">
        <v>77</v>
      </c>
      <c r="C58" s="116">
        <v>946</v>
      </c>
    </row>
    <row r="59" spans="1:3">
      <c r="A59" s="108">
        <v>902</v>
      </c>
      <c r="B59" s="107" t="s">
        <v>78</v>
      </c>
      <c r="C59" s="116">
        <v>838</v>
      </c>
    </row>
    <row r="60" spans="1:3">
      <c r="A60" s="108">
        <v>903</v>
      </c>
      <c r="B60" s="107" t="s">
        <v>48</v>
      </c>
      <c r="C60" s="116">
        <v>28550</v>
      </c>
    </row>
    <row r="61" spans="1:3">
      <c r="A61" s="108">
        <v>904</v>
      </c>
      <c r="B61" s="107" t="s">
        <v>79</v>
      </c>
      <c r="C61" s="116">
        <v>777</v>
      </c>
    </row>
    <row r="62" spans="1:3">
      <c r="A62" s="108">
        <v>905</v>
      </c>
      <c r="B62" s="107" t="s">
        <v>80</v>
      </c>
      <c r="C62" s="116">
        <v>859</v>
      </c>
    </row>
    <row r="63" spans="1:3">
      <c r="A63" s="108">
        <v>1001</v>
      </c>
      <c r="B63" s="107" t="s">
        <v>49</v>
      </c>
      <c r="C63" s="116">
        <v>182</v>
      </c>
    </row>
    <row r="64" spans="1:3">
      <c r="A64" s="108">
        <v>1002</v>
      </c>
      <c r="B64" s="107" t="s">
        <v>81</v>
      </c>
      <c r="C64" s="116">
        <v>680</v>
      </c>
    </row>
    <row r="65" spans="1:3">
      <c r="A65" s="108">
        <v>1003</v>
      </c>
      <c r="B65" s="107" t="s">
        <v>82</v>
      </c>
      <c r="C65" s="116">
        <v>483</v>
      </c>
    </row>
    <row r="66" spans="1:3">
      <c r="A66" s="108">
        <v>1101</v>
      </c>
      <c r="B66" s="107" t="s">
        <v>216</v>
      </c>
      <c r="C66" s="116">
        <v>929</v>
      </c>
    </row>
    <row r="67" spans="1:3">
      <c r="A67" s="108">
        <v>1102</v>
      </c>
      <c r="B67" s="107" t="s">
        <v>217</v>
      </c>
      <c r="C67" s="116">
        <v>880</v>
      </c>
    </row>
    <row r="68" spans="1:3">
      <c r="A68" s="108">
        <v>1103</v>
      </c>
      <c r="B68" s="107" t="s">
        <v>218</v>
      </c>
      <c r="C68" s="116">
        <v>3205</v>
      </c>
    </row>
    <row r="69" spans="1:3">
      <c r="A69" s="108">
        <v>1104</v>
      </c>
      <c r="B69" s="107" t="s">
        <v>219</v>
      </c>
      <c r="C69" s="116">
        <v>1401</v>
      </c>
    </row>
    <row r="70" spans="1:3">
      <c r="A70" s="108">
        <v>1201</v>
      </c>
      <c r="B70" s="107" t="s">
        <v>83</v>
      </c>
      <c r="C70" s="116">
        <v>266</v>
      </c>
    </row>
    <row r="71" spans="1:3">
      <c r="A71" s="108">
        <v>1202</v>
      </c>
      <c r="B71" s="107" t="s">
        <v>85</v>
      </c>
      <c r="C71" s="116">
        <v>605</v>
      </c>
    </row>
    <row r="72" spans="1:3">
      <c r="A72" s="108">
        <v>1203</v>
      </c>
      <c r="B72" s="107" t="s">
        <v>50</v>
      </c>
      <c r="C72" s="116">
        <v>1538</v>
      </c>
    </row>
    <row r="73" spans="1:3">
      <c r="A73" s="108">
        <v>1204</v>
      </c>
      <c r="B73" s="107" t="s">
        <v>86</v>
      </c>
      <c r="C73" s="116">
        <v>18637</v>
      </c>
    </row>
    <row r="74" spans="1:3">
      <c r="A74" s="108">
        <v>1301</v>
      </c>
      <c r="B74" s="107" t="s">
        <v>87</v>
      </c>
      <c r="C74" s="116">
        <v>691</v>
      </c>
    </row>
    <row r="75" spans="1:3">
      <c r="A75" s="108">
        <v>1302</v>
      </c>
      <c r="B75" s="107" t="s">
        <v>51</v>
      </c>
      <c r="C75" s="116">
        <v>3067</v>
      </c>
    </row>
    <row r="76" spans="1:3">
      <c r="A76" s="108">
        <v>1401</v>
      </c>
      <c r="B76" s="107" t="s">
        <v>88</v>
      </c>
      <c r="C76" s="116">
        <v>5350</v>
      </c>
    </row>
    <row r="77" spans="1:3">
      <c r="A77" s="108">
        <v>1402</v>
      </c>
      <c r="B77" s="107" t="s">
        <v>89</v>
      </c>
      <c r="C77" s="116">
        <v>1757</v>
      </c>
    </row>
    <row r="78" spans="1:3">
      <c r="A78" s="108">
        <v>1403</v>
      </c>
      <c r="B78" s="107" t="s">
        <v>92</v>
      </c>
      <c r="C78" s="116">
        <v>1105</v>
      </c>
    </row>
    <row r="79" spans="1:3">
      <c r="A79" s="108">
        <v>1404</v>
      </c>
      <c r="B79" s="107" t="s">
        <v>90</v>
      </c>
      <c r="C79" s="116">
        <v>1958</v>
      </c>
    </row>
    <row r="80" spans="1:3">
      <c r="A80" s="108">
        <v>1405</v>
      </c>
      <c r="B80" s="107" t="s">
        <v>91</v>
      </c>
      <c r="C80" s="116">
        <v>806</v>
      </c>
    </row>
    <row r="81" spans="1:3">
      <c r="A81" s="108">
        <v>1501</v>
      </c>
      <c r="B81" s="107" t="s">
        <v>171</v>
      </c>
      <c r="C81" s="116">
        <v>22</v>
      </c>
    </row>
    <row r="82" spans="1:3">
      <c r="A82" s="108">
        <v>1502</v>
      </c>
      <c r="B82" s="107" t="s">
        <v>172</v>
      </c>
      <c r="C82" s="116">
        <v>162</v>
      </c>
    </row>
    <row r="83" spans="1:3">
      <c r="A83" s="108">
        <v>1503</v>
      </c>
      <c r="B83" s="107" t="s">
        <v>173</v>
      </c>
      <c r="C83" s="116">
        <v>55</v>
      </c>
    </row>
    <row r="84" spans="1:3">
      <c r="A84" s="108">
        <v>1504</v>
      </c>
      <c r="B84" s="107" t="s">
        <v>174</v>
      </c>
      <c r="C84" s="116">
        <v>52</v>
      </c>
    </row>
    <row r="85" spans="1:3">
      <c r="A85" s="108">
        <v>1505</v>
      </c>
      <c r="B85" s="107" t="s">
        <v>175</v>
      </c>
      <c r="C85" s="116">
        <v>65</v>
      </c>
    </row>
    <row r="86" spans="1:3">
      <c r="A86" s="108">
        <v>1506</v>
      </c>
      <c r="B86" s="107" t="s">
        <v>176</v>
      </c>
      <c r="C86" s="116">
        <v>64</v>
      </c>
    </row>
    <row r="87" spans="1:3">
      <c r="A87" s="108">
        <v>1507</v>
      </c>
      <c r="B87" s="107" t="s">
        <v>4878</v>
      </c>
      <c r="C87" s="116">
        <v>28</v>
      </c>
    </row>
    <row r="88" spans="1:3">
      <c r="A88" s="108"/>
      <c r="B88" s="106" t="s">
        <v>84</v>
      </c>
      <c r="C88" s="116"/>
    </row>
  </sheetData>
  <printOptions gridLines="1" gridLinesSet="0"/>
  <pageMargins left="0.75" right="0.75" top="1" bottom="1" header="0.5" footer="0.5"/>
  <pageSetup fitToWidth="0" fitToHeight="0"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K45"/>
  <sheetViews>
    <sheetView zoomScale="90" zoomScaleNormal="90" zoomScalePageLayoutView="90" workbookViewId="0">
      <selection activeCell="G12" sqref="G12"/>
    </sheetView>
  </sheetViews>
  <sheetFormatPr defaultColWidth="9.140625" defaultRowHeight="15"/>
  <cols>
    <col min="1" max="1" width="21.42578125" customWidth="1"/>
    <col min="2" max="2" width="14.85546875" customWidth="1"/>
    <col min="3" max="3" width="18.140625" style="17" customWidth="1"/>
    <col min="4" max="4" width="12.140625" customWidth="1"/>
    <col min="5" max="5" width="19.140625" customWidth="1"/>
    <col min="7" max="7" width="34.42578125" customWidth="1"/>
    <col min="11" max="11" width="17.42578125" customWidth="1"/>
  </cols>
  <sheetData>
    <row r="1" spans="1:11">
      <c r="A1" s="1" t="s">
        <v>7</v>
      </c>
      <c r="B1" s="1" t="s">
        <v>8</v>
      </c>
      <c r="C1" s="18" t="s">
        <v>5</v>
      </c>
      <c r="D1" s="1" t="s">
        <v>6</v>
      </c>
      <c r="E1" s="1"/>
    </row>
    <row r="2" spans="1:11">
      <c r="A2" s="2" t="s">
        <v>48</v>
      </c>
      <c r="B2" s="2" t="s">
        <v>53</v>
      </c>
      <c r="C2" s="16" t="str">
        <f ca="1">OFFSET(OffSetRefAdm1,MATCH(D2,MatchAdm1_Code,0)-1,0)</f>
        <v>CENTRAL</v>
      </c>
      <c r="D2" s="2" t="s">
        <v>44</v>
      </c>
      <c r="G2" s="17" t="s">
        <v>15</v>
      </c>
    </row>
    <row r="3" spans="1:11">
      <c r="A3" s="2" t="s">
        <v>49</v>
      </c>
      <c r="B3" s="2" t="s">
        <v>53</v>
      </c>
      <c r="C3" s="16" t="str">
        <f t="shared" ref="C3:C8" ca="1" si="0">OFFSET(OffSetRefAdm1,MATCH(D3,MatchAdm1_Code,0)-1,0)</f>
        <v>CENTRAL</v>
      </c>
      <c r="D3" s="2" t="s">
        <v>44</v>
      </c>
      <c r="G3" s="6"/>
    </row>
    <row r="4" spans="1:11">
      <c r="A4" s="2" t="s">
        <v>50</v>
      </c>
      <c r="B4" s="2" t="s">
        <v>54</v>
      </c>
      <c r="C4" s="16" t="str">
        <f t="shared" ca="1" si="0"/>
        <v>CENTRAL</v>
      </c>
      <c r="D4" s="2" t="s">
        <v>44</v>
      </c>
      <c r="G4" s="6"/>
    </row>
    <row r="5" spans="1:11">
      <c r="A5" s="2" t="s">
        <v>51</v>
      </c>
      <c r="B5" s="2" t="s">
        <v>55</v>
      </c>
      <c r="C5" s="16" t="str">
        <f t="shared" ca="1" si="0"/>
        <v>CENTRAL</v>
      </c>
      <c r="D5" s="2" t="s">
        <v>44</v>
      </c>
      <c r="G5" s="6"/>
    </row>
    <row r="6" spans="1:11">
      <c r="A6" s="2" t="s">
        <v>52</v>
      </c>
      <c r="B6" s="2" t="s">
        <v>56</v>
      </c>
      <c r="C6" s="16" t="str">
        <f t="shared" ca="1" si="0"/>
        <v>CENTRAL</v>
      </c>
      <c r="D6" s="2" t="s">
        <v>44</v>
      </c>
      <c r="G6" s="6"/>
      <c r="J6" s="6"/>
      <c r="K6" s="6"/>
    </row>
    <row r="7" spans="1:11">
      <c r="A7" s="2" t="s">
        <v>57</v>
      </c>
      <c r="B7" s="2" t="s">
        <v>60</v>
      </c>
      <c r="C7" s="16" t="str">
        <f t="shared" ca="1" si="0"/>
        <v>EASTERN</v>
      </c>
      <c r="D7" s="6" t="s">
        <v>45</v>
      </c>
      <c r="G7" s="6"/>
      <c r="J7" s="6"/>
    </row>
    <row r="8" spans="1:11">
      <c r="A8" s="2" t="s">
        <v>58</v>
      </c>
      <c r="B8" s="2" t="s">
        <v>61</v>
      </c>
      <c r="C8" s="16" t="str">
        <f t="shared" ca="1" si="0"/>
        <v>EASTERN</v>
      </c>
      <c r="D8" s="6" t="s">
        <v>45</v>
      </c>
      <c r="G8" s="6"/>
    </row>
    <row r="9" spans="1:11">
      <c r="A9" s="2" t="s">
        <v>59</v>
      </c>
      <c r="B9" s="2" t="s">
        <v>62</v>
      </c>
      <c r="C9" s="16" t="str">
        <f t="shared" ref="C9:C16" ca="1" si="1">OFFSET(OffSetRefAdm1,MATCH(D9,MatchAdm1_Code,0)-1,0)</f>
        <v>EASTERN</v>
      </c>
      <c r="D9" s="6" t="s">
        <v>45</v>
      </c>
      <c r="G9" s="6"/>
    </row>
    <row r="10" spans="1:11">
      <c r="A10" s="2" t="s">
        <v>63</v>
      </c>
      <c r="B10" s="2" t="s">
        <v>67</v>
      </c>
      <c r="C10" s="16" t="str">
        <f t="shared" ca="1" si="1"/>
        <v>NORTHERN</v>
      </c>
      <c r="D10" s="6" t="s">
        <v>46</v>
      </c>
      <c r="G10" s="6"/>
    </row>
    <row r="11" spans="1:11">
      <c r="A11" s="2" t="s">
        <v>64</v>
      </c>
      <c r="B11" s="2" t="s">
        <v>68</v>
      </c>
      <c r="C11" s="16" t="str">
        <f t="shared" ca="1" si="1"/>
        <v>NORTHERN</v>
      </c>
      <c r="D11" s="6" t="s">
        <v>46</v>
      </c>
      <c r="G11" s="6"/>
    </row>
    <row r="12" spans="1:11">
      <c r="A12" s="2" t="s">
        <v>65</v>
      </c>
      <c r="B12" s="2" t="s">
        <v>69</v>
      </c>
      <c r="C12" s="16" t="str">
        <f t="shared" ca="1" si="1"/>
        <v>NORTHERN</v>
      </c>
      <c r="D12" s="6" t="s">
        <v>46</v>
      </c>
      <c r="G12" s="6"/>
    </row>
    <row r="13" spans="1:11">
      <c r="A13" s="2" t="s">
        <v>66</v>
      </c>
      <c r="B13" s="2" t="s">
        <v>70</v>
      </c>
      <c r="C13" s="16" t="str">
        <f t="shared" ca="1" si="1"/>
        <v>NORTHERN</v>
      </c>
      <c r="D13" s="6" t="s">
        <v>46</v>
      </c>
      <c r="G13" s="6"/>
    </row>
    <row r="14" spans="1:11">
      <c r="A14" s="2" t="s">
        <v>71</v>
      </c>
      <c r="B14" s="2" t="s">
        <v>74</v>
      </c>
      <c r="C14" s="16" t="str">
        <f t="shared" ca="1" si="1"/>
        <v>WESTERN</v>
      </c>
      <c r="D14" s="6" t="s">
        <v>47</v>
      </c>
      <c r="G14" s="6"/>
    </row>
    <row r="15" spans="1:11">
      <c r="A15" s="2" t="s">
        <v>72</v>
      </c>
      <c r="B15" s="2" t="s">
        <v>75</v>
      </c>
      <c r="C15" s="16" t="str">
        <f t="shared" ca="1" si="1"/>
        <v>WESTERN</v>
      </c>
      <c r="D15" s="6" t="s">
        <v>47</v>
      </c>
      <c r="G15" s="6"/>
    </row>
    <row r="16" spans="1:11">
      <c r="A16" s="2" t="s">
        <v>73</v>
      </c>
      <c r="B16" s="2" t="s">
        <v>76</v>
      </c>
      <c r="C16" s="16" t="str">
        <f t="shared" ca="1" si="1"/>
        <v>WESTERN</v>
      </c>
      <c r="D16" s="6" t="s">
        <v>47</v>
      </c>
      <c r="G16" s="6"/>
    </row>
    <row r="17" spans="1:7">
      <c r="G17" s="6"/>
    </row>
    <row r="18" spans="1:7">
      <c r="G18" s="6"/>
    </row>
    <row r="19" spans="1:7">
      <c r="G19" s="6"/>
    </row>
    <row r="20" spans="1:7">
      <c r="G20" s="6"/>
    </row>
    <row r="21" spans="1:7">
      <c r="A21" s="2"/>
      <c r="B21" s="2"/>
      <c r="C21" s="16"/>
      <c r="D21" s="2"/>
      <c r="G21" s="6"/>
    </row>
    <row r="22" spans="1:7">
      <c r="G22" s="6"/>
    </row>
    <row r="23" spans="1:7">
      <c r="G23" s="6"/>
    </row>
    <row r="24" spans="1:7">
      <c r="G24" s="6"/>
    </row>
    <row r="25" spans="1:7">
      <c r="G25" s="6"/>
    </row>
    <row r="26" spans="1:7">
      <c r="G26" s="6"/>
    </row>
    <row r="27" spans="1:7">
      <c r="G27" s="6"/>
    </row>
    <row r="28" spans="1:7">
      <c r="G28" s="6"/>
    </row>
    <row r="29" spans="1:7">
      <c r="G29" s="6"/>
    </row>
    <row r="30" spans="1:7">
      <c r="G30" s="6"/>
    </row>
    <row r="31" spans="1:7">
      <c r="G31" s="6"/>
    </row>
    <row r="45" spans="5:5">
      <c r="E45" s="26"/>
    </row>
  </sheetData>
  <phoneticPr fontId="3" type="noConversion"/>
  <pageMargins left="0.7" right="0.7" top="0.75" bottom="0.75" header="0.3" footer="0.3"/>
  <pageSetup paperSize="9" orientation="portrait"/>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5"/>
  <sheetViews>
    <sheetView workbookViewId="0">
      <selection activeCell="D2" sqref="D2:E25"/>
    </sheetView>
  </sheetViews>
  <sheetFormatPr defaultRowHeight="15"/>
  <cols>
    <col min="3" max="3" width="14.140625" customWidth="1"/>
  </cols>
  <sheetData>
    <row r="1" spans="2:5">
      <c r="D1" t="s">
        <v>3047</v>
      </c>
      <c r="E1" t="s">
        <v>4944</v>
      </c>
    </row>
    <row r="2" spans="2:5">
      <c r="B2">
        <v>301</v>
      </c>
      <c r="C2" t="s">
        <v>5201</v>
      </c>
      <c r="D2">
        <v>488</v>
      </c>
      <c r="E2">
        <v>229</v>
      </c>
    </row>
    <row r="3" spans="2:5">
      <c r="B3">
        <v>302</v>
      </c>
      <c r="C3" t="s">
        <v>5202</v>
      </c>
      <c r="D3">
        <v>99</v>
      </c>
      <c r="E3">
        <v>195</v>
      </c>
    </row>
    <row r="4" spans="2:5">
      <c r="B4">
        <v>301</v>
      </c>
      <c r="C4" t="s">
        <v>5203</v>
      </c>
      <c r="D4">
        <v>112</v>
      </c>
      <c r="E4">
        <v>393</v>
      </c>
    </row>
    <row r="5" spans="2:5">
      <c r="B5">
        <v>308</v>
      </c>
      <c r="C5" t="s">
        <v>5204</v>
      </c>
      <c r="D5">
        <v>23</v>
      </c>
      <c r="E5">
        <v>20</v>
      </c>
    </row>
    <row r="6" spans="2:5">
      <c r="B6">
        <v>202</v>
      </c>
      <c r="C6" t="s">
        <v>5205</v>
      </c>
      <c r="D6">
        <v>82</v>
      </c>
      <c r="E6">
        <v>111</v>
      </c>
    </row>
    <row r="7" spans="2:5">
      <c r="B7">
        <v>203</v>
      </c>
      <c r="C7" t="s">
        <v>5206</v>
      </c>
      <c r="D7">
        <v>39</v>
      </c>
      <c r="E7">
        <v>91</v>
      </c>
    </row>
    <row r="8" spans="2:5">
      <c r="B8">
        <v>203</v>
      </c>
      <c r="C8" t="s">
        <v>5207</v>
      </c>
      <c r="D8">
        <v>64</v>
      </c>
      <c r="E8">
        <v>187</v>
      </c>
    </row>
    <row r="9" spans="2:5">
      <c r="B9">
        <v>203</v>
      </c>
      <c r="C9" t="s">
        <v>5208</v>
      </c>
      <c r="D9">
        <v>25</v>
      </c>
      <c r="E9">
        <v>96</v>
      </c>
    </row>
    <row r="10" spans="2:5">
      <c r="B10">
        <v>202</v>
      </c>
      <c r="C10" t="s">
        <v>5209</v>
      </c>
      <c r="D10">
        <v>68</v>
      </c>
      <c r="E10">
        <v>168</v>
      </c>
    </row>
    <row r="11" spans="2:5">
      <c r="B11">
        <v>202</v>
      </c>
      <c r="C11" t="s">
        <v>5210</v>
      </c>
      <c r="D11">
        <v>12</v>
      </c>
      <c r="E11">
        <v>48</v>
      </c>
    </row>
    <row r="12" spans="2:5">
      <c r="B12">
        <v>201</v>
      </c>
      <c r="C12" t="s">
        <v>5211</v>
      </c>
      <c r="D12">
        <v>5</v>
      </c>
      <c r="E12">
        <v>25</v>
      </c>
    </row>
    <row r="13" spans="2:5">
      <c r="B13">
        <v>201</v>
      </c>
      <c r="C13" t="s">
        <v>5212</v>
      </c>
      <c r="D13">
        <v>5</v>
      </c>
      <c r="E13">
        <v>18</v>
      </c>
    </row>
    <row r="14" spans="2:5">
      <c r="B14">
        <v>201</v>
      </c>
      <c r="C14" t="s">
        <v>5213</v>
      </c>
      <c r="D14">
        <v>4</v>
      </c>
      <c r="E14">
        <v>3</v>
      </c>
    </row>
    <row r="15" spans="2:5">
      <c r="B15">
        <v>302</v>
      </c>
      <c r="C15" t="s">
        <v>5214</v>
      </c>
      <c r="D15">
        <v>227</v>
      </c>
      <c r="E15">
        <v>892</v>
      </c>
    </row>
    <row r="16" spans="2:5">
      <c r="B16">
        <v>302</v>
      </c>
      <c r="C16" t="s">
        <v>5215</v>
      </c>
      <c r="D16">
        <v>83</v>
      </c>
      <c r="E16">
        <v>190</v>
      </c>
    </row>
    <row r="17" spans="2:5">
      <c r="B17">
        <v>302</v>
      </c>
      <c r="C17" t="s">
        <v>5216</v>
      </c>
      <c r="D17">
        <v>38</v>
      </c>
      <c r="E17">
        <v>122</v>
      </c>
    </row>
    <row r="18" spans="2:5">
      <c r="B18">
        <v>703</v>
      </c>
      <c r="C18" t="s">
        <v>5217</v>
      </c>
      <c r="D18">
        <v>49</v>
      </c>
      <c r="E18">
        <v>250</v>
      </c>
    </row>
    <row r="19" spans="2:5">
      <c r="B19">
        <v>306</v>
      </c>
      <c r="C19" t="s">
        <v>5218</v>
      </c>
      <c r="D19">
        <v>1</v>
      </c>
      <c r="E19">
        <v>19</v>
      </c>
    </row>
    <row r="20" spans="2:5">
      <c r="B20">
        <v>306</v>
      </c>
      <c r="C20" t="s">
        <v>5219</v>
      </c>
      <c r="D20">
        <v>2</v>
      </c>
      <c r="E20">
        <v>19</v>
      </c>
    </row>
    <row r="21" spans="2:5">
      <c r="B21">
        <v>305</v>
      </c>
      <c r="C21" t="s">
        <v>5220</v>
      </c>
      <c r="D21">
        <v>5</v>
      </c>
      <c r="E21">
        <v>25</v>
      </c>
    </row>
    <row r="22" spans="2:5">
      <c r="B22">
        <v>305</v>
      </c>
      <c r="C22" t="s">
        <v>5221</v>
      </c>
      <c r="D22">
        <v>6</v>
      </c>
      <c r="E22">
        <v>21</v>
      </c>
    </row>
    <row r="23" spans="2:5">
      <c r="B23">
        <v>303</v>
      </c>
      <c r="C23" t="s">
        <v>5222</v>
      </c>
      <c r="D23">
        <v>3</v>
      </c>
      <c r="E23">
        <v>27</v>
      </c>
    </row>
    <row r="24" spans="2:5">
      <c r="B24">
        <v>303</v>
      </c>
      <c r="C24" t="s">
        <v>5223</v>
      </c>
      <c r="D24">
        <v>23</v>
      </c>
      <c r="E24">
        <v>78</v>
      </c>
    </row>
    <row r="25" spans="2:5">
      <c r="B25">
        <v>301</v>
      </c>
      <c r="C25" t="s">
        <v>5224</v>
      </c>
      <c r="D25">
        <v>51</v>
      </c>
      <c r="E25">
        <v>227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05"/>
  <sheetViews>
    <sheetView topLeftCell="A87" workbookViewId="0">
      <selection activeCell="A4" sqref="A4:C104"/>
    </sheetView>
  </sheetViews>
  <sheetFormatPr defaultRowHeight="15"/>
  <cols>
    <col min="1" max="1" width="20.28515625" bestFit="1" customWidth="1"/>
    <col min="3" max="3" width="14.5703125" bestFit="1" customWidth="1"/>
  </cols>
  <sheetData>
    <row r="3" spans="1:3">
      <c r="A3" s="104" t="s">
        <v>3356</v>
      </c>
      <c r="B3" s="104" t="s">
        <v>35</v>
      </c>
      <c r="C3" s="104" t="s">
        <v>3520</v>
      </c>
    </row>
    <row r="4" spans="1:3">
      <c r="A4" s="6" t="s">
        <v>3060</v>
      </c>
      <c r="B4" s="6" t="s">
        <v>48</v>
      </c>
      <c r="C4" s="6" t="s">
        <v>77</v>
      </c>
    </row>
    <row r="5" spans="1:3">
      <c r="C5" s="6" t="s">
        <v>78</v>
      </c>
    </row>
    <row r="6" spans="1:3">
      <c r="C6" s="6" t="s">
        <v>48</v>
      </c>
    </row>
    <row r="7" spans="1:3">
      <c r="C7" s="6" t="s">
        <v>79</v>
      </c>
    </row>
    <row r="8" spans="1:3">
      <c r="C8" s="6" t="s">
        <v>80</v>
      </c>
    </row>
    <row r="9" spans="1:3">
      <c r="B9" s="6"/>
    </row>
    <row r="10" spans="1:3">
      <c r="B10" s="6" t="s">
        <v>49</v>
      </c>
      <c r="C10" s="6" t="s">
        <v>49</v>
      </c>
    </row>
    <row r="11" spans="1:3">
      <c r="C11" s="6" t="s">
        <v>81</v>
      </c>
    </row>
    <row r="12" spans="1:3">
      <c r="C12" s="6" t="s">
        <v>82</v>
      </c>
    </row>
    <row r="13" spans="1:3">
      <c r="B13" s="6"/>
    </row>
    <row r="14" spans="1:3">
      <c r="B14" s="6" t="s">
        <v>50</v>
      </c>
      <c r="C14" s="6" t="s">
        <v>83</v>
      </c>
    </row>
    <row r="15" spans="1:3">
      <c r="C15" s="6" t="s">
        <v>84</v>
      </c>
    </row>
    <row r="16" spans="1:3">
      <c r="C16" s="6" t="s">
        <v>85</v>
      </c>
    </row>
    <row r="17" spans="1:3">
      <c r="C17" s="6" t="s">
        <v>50</v>
      </c>
    </row>
    <row r="18" spans="1:3">
      <c r="C18" s="6" t="s">
        <v>86</v>
      </c>
    </row>
    <row r="19" spans="1:3">
      <c r="B19" s="6"/>
    </row>
    <row r="20" spans="1:3">
      <c r="B20" s="6" t="s">
        <v>51</v>
      </c>
      <c r="C20" s="6" t="s">
        <v>87</v>
      </c>
    </row>
    <row r="21" spans="1:3">
      <c r="C21" s="6" t="s">
        <v>51</v>
      </c>
    </row>
    <row r="22" spans="1:3">
      <c r="B22" s="6"/>
    </row>
    <row r="23" spans="1:3">
      <c r="B23" s="6" t="s">
        <v>52</v>
      </c>
      <c r="C23" s="6" t="s">
        <v>88</v>
      </c>
    </row>
    <row r="24" spans="1:3">
      <c r="C24" s="6" t="s">
        <v>89</v>
      </c>
    </row>
    <row r="25" spans="1:3">
      <c r="C25" s="6" t="s">
        <v>92</v>
      </c>
    </row>
    <row r="26" spans="1:3">
      <c r="C26" s="6" t="s">
        <v>90</v>
      </c>
    </row>
    <row r="27" spans="1:3">
      <c r="C27" s="6" t="s">
        <v>91</v>
      </c>
    </row>
    <row r="28" spans="1:3">
      <c r="B28" s="6"/>
    </row>
    <row r="29" spans="1:3">
      <c r="A29" s="6" t="s">
        <v>3052</v>
      </c>
      <c r="B29" s="6" t="s">
        <v>57</v>
      </c>
      <c r="C29" s="6" t="s">
        <v>113</v>
      </c>
    </row>
    <row r="30" spans="1:3">
      <c r="C30" s="6" t="s">
        <v>114</v>
      </c>
    </row>
    <row r="31" spans="1:3">
      <c r="C31" s="6" t="s">
        <v>115</v>
      </c>
    </row>
    <row r="32" spans="1:3">
      <c r="C32" s="6" t="s">
        <v>31</v>
      </c>
    </row>
    <row r="33" spans="2:3">
      <c r="B33" s="6"/>
    </row>
    <row r="34" spans="2:3">
      <c r="B34" s="6" t="s">
        <v>58</v>
      </c>
      <c r="C34" s="6" t="s">
        <v>116</v>
      </c>
    </row>
    <row r="35" spans="2:3">
      <c r="C35" s="6" t="s">
        <v>122</v>
      </c>
    </row>
    <row r="36" spans="2:3">
      <c r="C36" s="6" t="s">
        <v>123</v>
      </c>
    </row>
    <row r="37" spans="2:3">
      <c r="C37" s="6" t="s">
        <v>4876</v>
      </c>
    </row>
    <row r="38" spans="2:3">
      <c r="C38" s="6" t="s">
        <v>125</v>
      </c>
    </row>
    <row r="39" spans="2:3">
      <c r="C39" s="6" t="s">
        <v>126</v>
      </c>
    </row>
    <row r="40" spans="2:3">
      <c r="C40" s="6" t="s">
        <v>20</v>
      </c>
    </row>
    <row r="41" spans="2:3">
      <c r="C41" s="6" t="s">
        <v>127</v>
      </c>
    </row>
    <row r="42" spans="2:3">
      <c r="C42" s="6" t="s">
        <v>128</v>
      </c>
    </row>
    <row r="43" spans="2:3">
      <c r="C43" s="6" t="s">
        <v>117</v>
      </c>
    </row>
    <row r="44" spans="2:3">
      <c r="C44" s="6" t="s">
        <v>118</v>
      </c>
    </row>
    <row r="45" spans="2:3">
      <c r="C45" s="6" t="s">
        <v>119</v>
      </c>
    </row>
    <row r="46" spans="2:3">
      <c r="C46" s="6" t="s">
        <v>120</v>
      </c>
    </row>
    <row r="47" spans="2:3">
      <c r="C47" s="6" t="s">
        <v>121</v>
      </c>
    </row>
    <row r="48" spans="2:3">
      <c r="B48" s="6"/>
    </row>
    <row r="49" spans="1:3">
      <c r="B49" s="6" t="s">
        <v>59</v>
      </c>
      <c r="C49" s="6" t="s">
        <v>129</v>
      </c>
    </row>
    <row r="50" spans="1:3">
      <c r="C50" s="6" t="s">
        <v>130</v>
      </c>
    </row>
    <row r="51" spans="1:3">
      <c r="C51" s="6" t="s">
        <v>33</v>
      </c>
    </row>
    <row r="52" spans="1:3">
      <c r="C52" s="6" t="s">
        <v>4877</v>
      </c>
    </row>
    <row r="53" spans="1:3">
      <c r="C53" s="6" t="s">
        <v>132</v>
      </c>
    </row>
    <row r="54" spans="1:3">
      <c r="C54" s="6" t="s">
        <v>133</v>
      </c>
    </row>
    <row r="55" spans="1:3">
      <c r="B55" s="6"/>
    </row>
    <row r="56" spans="1:3">
      <c r="A56" s="6" t="s">
        <v>3180</v>
      </c>
      <c r="B56" s="6" t="s">
        <v>63</v>
      </c>
      <c r="C56" s="6" t="s">
        <v>63</v>
      </c>
    </row>
    <row r="57" spans="1:3">
      <c r="C57" s="6" t="s">
        <v>158</v>
      </c>
    </row>
    <row r="58" spans="1:3">
      <c r="C58" s="6" t="s">
        <v>159</v>
      </c>
    </row>
    <row r="59" spans="1:3">
      <c r="B59" s="6"/>
    </row>
    <row r="60" spans="1:3">
      <c r="B60" s="6" t="s">
        <v>64</v>
      </c>
      <c r="C60" s="6" t="s">
        <v>64</v>
      </c>
    </row>
    <row r="61" spans="1:3">
      <c r="C61" s="6" t="s">
        <v>160</v>
      </c>
    </row>
    <row r="62" spans="1:3">
      <c r="C62" s="6" t="s">
        <v>161</v>
      </c>
    </row>
    <row r="63" spans="1:3">
      <c r="C63" s="6" t="s">
        <v>162</v>
      </c>
    </row>
    <row r="64" spans="1:3">
      <c r="C64" s="6" t="s">
        <v>163</v>
      </c>
    </row>
    <row r="65" spans="2:3">
      <c r="C65" s="6" t="s">
        <v>164</v>
      </c>
    </row>
    <row r="66" spans="2:3">
      <c r="C66" s="6" t="s">
        <v>165</v>
      </c>
    </row>
    <row r="67" spans="2:3">
      <c r="C67" s="6" t="s">
        <v>166</v>
      </c>
    </row>
    <row r="68" spans="2:3">
      <c r="B68" s="6"/>
    </row>
    <row r="69" spans="2:3">
      <c r="B69" s="6" t="s">
        <v>65</v>
      </c>
      <c r="C69" s="6" t="s">
        <v>167</v>
      </c>
    </row>
    <row r="70" spans="2:3">
      <c r="C70" s="6" t="s">
        <v>168</v>
      </c>
    </row>
    <row r="71" spans="2:3">
      <c r="C71" s="6" t="s">
        <v>169</v>
      </c>
    </row>
    <row r="72" spans="2:3">
      <c r="C72" s="6" t="s">
        <v>65</v>
      </c>
    </row>
    <row r="73" spans="2:3">
      <c r="C73" s="6" t="s">
        <v>170</v>
      </c>
    </row>
    <row r="74" spans="2:3">
      <c r="B74" s="6"/>
    </row>
    <row r="75" spans="2:3">
      <c r="B75" s="6" t="s">
        <v>66</v>
      </c>
      <c r="C75" s="6" t="s">
        <v>171</v>
      </c>
    </row>
    <row r="76" spans="2:3">
      <c r="C76" s="6" t="s">
        <v>172</v>
      </c>
    </row>
    <row r="77" spans="2:3">
      <c r="C77" s="6" t="s">
        <v>173</v>
      </c>
    </row>
    <row r="78" spans="2:3">
      <c r="C78" s="6" t="s">
        <v>174</v>
      </c>
    </row>
    <row r="79" spans="2:3">
      <c r="C79" s="6" t="s">
        <v>175</v>
      </c>
    </row>
    <row r="80" spans="2:3">
      <c r="C80" s="6" t="s">
        <v>176</v>
      </c>
    </row>
    <row r="81" spans="1:3">
      <c r="C81" s="6" t="s">
        <v>4878</v>
      </c>
    </row>
    <row r="82" spans="1:3">
      <c r="B82" s="6"/>
    </row>
    <row r="83" spans="1:3">
      <c r="A83" s="6" t="s">
        <v>3058</v>
      </c>
      <c r="B83" s="6" t="s">
        <v>71</v>
      </c>
      <c r="C83" s="6" t="s">
        <v>71</v>
      </c>
    </row>
    <row r="84" spans="1:3">
      <c r="C84" s="6" t="s">
        <v>201</v>
      </c>
    </row>
    <row r="85" spans="1:3">
      <c r="C85" s="6" t="s">
        <v>202</v>
      </c>
    </row>
    <row r="86" spans="1:3">
      <c r="C86" s="6" t="s">
        <v>203</v>
      </c>
    </row>
    <row r="87" spans="1:3">
      <c r="C87" s="6" t="s">
        <v>204</v>
      </c>
    </row>
    <row r="88" spans="1:3">
      <c r="C88" s="6" t="s">
        <v>205</v>
      </c>
    </row>
    <row r="89" spans="1:3">
      <c r="C89" s="6" t="s">
        <v>206</v>
      </c>
    </row>
    <row r="90" spans="1:3">
      <c r="C90" s="6" t="s">
        <v>207</v>
      </c>
    </row>
    <row r="91" spans="1:3">
      <c r="B91" s="6"/>
    </row>
    <row r="92" spans="1:3">
      <c r="B92" s="6" t="s">
        <v>72</v>
      </c>
      <c r="C92" s="6" t="s">
        <v>208</v>
      </c>
    </row>
    <row r="93" spans="1:3">
      <c r="C93" s="6" t="s">
        <v>209</v>
      </c>
    </row>
    <row r="94" spans="1:3">
      <c r="C94" s="6" t="s">
        <v>210</v>
      </c>
    </row>
    <row r="95" spans="1:3">
      <c r="C95" s="6" t="s">
        <v>211</v>
      </c>
    </row>
    <row r="96" spans="1:3">
      <c r="C96" s="6" t="s">
        <v>212</v>
      </c>
    </row>
    <row r="97" spans="2:3">
      <c r="C97" s="6" t="s">
        <v>213</v>
      </c>
    </row>
    <row r="98" spans="2:3">
      <c r="C98" s="6" t="s">
        <v>214</v>
      </c>
    </row>
    <row r="99" spans="2:3">
      <c r="C99" s="6" t="s">
        <v>215</v>
      </c>
    </row>
    <row r="100" spans="2:3">
      <c r="B100" s="6"/>
    </row>
    <row r="101" spans="2:3">
      <c r="B101" s="6" t="s">
        <v>73</v>
      </c>
      <c r="C101" s="6" t="s">
        <v>216</v>
      </c>
    </row>
    <row r="102" spans="2:3">
      <c r="C102" s="6" t="s">
        <v>217</v>
      </c>
    </row>
    <row r="103" spans="2:3">
      <c r="C103" s="6" t="s">
        <v>218</v>
      </c>
    </row>
    <row r="104" spans="2:3">
      <c r="C104" s="6" t="s">
        <v>219</v>
      </c>
    </row>
    <row r="105" spans="2:3">
      <c r="B105" s="6"/>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04"/>
  <sheetViews>
    <sheetView workbookViewId="0">
      <selection activeCell="I19" sqref="I19"/>
    </sheetView>
  </sheetViews>
  <sheetFormatPr defaultRowHeight="15"/>
  <cols>
    <col min="1" max="1" width="9.140625" style="6"/>
    <col min="2" max="2" width="17.7109375" customWidth="1"/>
    <col min="3" max="3" width="30.5703125" customWidth="1"/>
    <col min="5" max="5" width="14.5703125" customWidth="1"/>
  </cols>
  <sheetData>
    <row r="2" spans="2:5">
      <c r="B2" s="38" t="s">
        <v>3497</v>
      </c>
      <c r="C2" s="38" t="s">
        <v>3449</v>
      </c>
      <c r="E2" s="70" t="s">
        <v>48</v>
      </c>
    </row>
    <row r="3" spans="2:5">
      <c r="B3" s="2" t="s">
        <v>71</v>
      </c>
      <c r="C3" s="2" t="s">
        <v>1451</v>
      </c>
      <c r="E3" s="70" t="s">
        <v>52</v>
      </c>
    </row>
    <row r="4" spans="2:5">
      <c r="B4" s="2" t="s">
        <v>71</v>
      </c>
      <c r="C4" s="2" t="s">
        <v>2471</v>
      </c>
      <c r="E4" s="70" t="s">
        <v>58</v>
      </c>
    </row>
    <row r="5" spans="2:5">
      <c r="B5" s="2" t="s">
        <v>208</v>
      </c>
      <c r="C5" s="2" t="s">
        <v>208</v>
      </c>
      <c r="E5" s="70" t="s">
        <v>59</v>
      </c>
    </row>
    <row r="6" spans="2:5">
      <c r="B6" s="2" t="s">
        <v>208</v>
      </c>
      <c r="C6" s="2" t="s">
        <v>3452</v>
      </c>
      <c r="E6" s="70" t="s">
        <v>63</v>
      </c>
    </row>
    <row r="7" spans="2:5">
      <c r="B7" s="2" t="s">
        <v>208</v>
      </c>
      <c r="C7" s="2" t="s">
        <v>289</v>
      </c>
      <c r="E7" s="70" t="s">
        <v>64</v>
      </c>
    </row>
    <row r="8" spans="2:5">
      <c r="B8" s="2" t="s">
        <v>129</v>
      </c>
      <c r="C8" s="2" t="s">
        <v>129</v>
      </c>
      <c r="E8" s="70" t="s">
        <v>65</v>
      </c>
    </row>
    <row r="9" spans="2:5">
      <c r="B9" s="2" t="s">
        <v>88</v>
      </c>
      <c r="C9" s="2" t="s">
        <v>88</v>
      </c>
      <c r="E9" s="70" t="s">
        <v>71</v>
      </c>
    </row>
    <row r="10" spans="2:5">
      <c r="B10" s="2" t="s">
        <v>88</v>
      </c>
      <c r="C10" s="2" t="s">
        <v>274</v>
      </c>
      <c r="E10" s="70" t="s">
        <v>72</v>
      </c>
    </row>
    <row r="11" spans="2:5">
      <c r="B11" s="2" t="s">
        <v>88</v>
      </c>
      <c r="C11" s="2" t="s">
        <v>89</v>
      </c>
      <c r="E11" s="70" t="s">
        <v>73</v>
      </c>
    </row>
    <row r="12" spans="2:5">
      <c r="B12" s="2" t="s">
        <v>88</v>
      </c>
      <c r="C12" s="2" t="s">
        <v>1122</v>
      </c>
    </row>
    <row r="13" spans="2:5">
      <c r="B13" s="2" t="s">
        <v>88</v>
      </c>
      <c r="C13" s="2" t="s">
        <v>413</v>
      </c>
    </row>
    <row r="14" spans="2:5">
      <c r="B14" s="2" t="s">
        <v>88</v>
      </c>
      <c r="C14" s="2" t="s">
        <v>465</v>
      </c>
    </row>
    <row r="15" spans="2:5">
      <c r="B15" s="2" t="s">
        <v>83</v>
      </c>
      <c r="C15" s="2" t="s">
        <v>1161</v>
      </c>
    </row>
    <row r="16" spans="2:5">
      <c r="B16" s="2" t="s">
        <v>83</v>
      </c>
      <c r="C16" s="2" t="s">
        <v>3479</v>
      </c>
    </row>
    <row r="17" spans="2:3">
      <c r="B17" s="2" t="s">
        <v>63</v>
      </c>
      <c r="C17" s="2" t="s">
        <v>63</v>
      </c>
    </row>
    <row r="18" spans="2:3">
      <c r="B18" s="2" t="s">
        <v>63</v>
      </c>
      <c r="C18" s="2" t="s">
        <v>3204</v>
      </c>
    </row>
    <row r="19" spans="2:3">
      <c r="B19" s="2" t="s">
        <v>63</v>
      </c>
      <c r="C19" s="2" t="s">
        <v>3203</v>
      </c>
    </row>
    <row r="20" spans="2:3">
      <c r="B20" s="2" t="s">
        <v>64</v>
      </c>
      <c r="C20" s="2" t="s">
        <v>64</v>
      </c>
    </row>
    <row r="21" spans="2:3">
      <c r="B21" s="2" t="s">
        <v>64</v>
      </c>
      <c r="C21" s="2" t="s">
        <v>3489</v>
      </c>
    </row>
    <row r="22" spans="2:3">
      <c r="B22" s="2" t="s">
        <v>64</v>
      </c>
      <c r="C22" s="2" t="s">
        <v>166</v>
      </c>
    </row>
    <row r="23" spans="2:3">
      <c r="B23" s="2" t="s">
        <v>116</v>
      </c>
      <c r="C23" s="2" t="s">
        <v>116</v>
      </c>
    </row>
    <row r="24" spans="2:3">
      <c r="B24" s="2" t="s">
        <v>167</v>
      </c>
      <c r="C24" s="2" t="s">
        <v>3486</v>
      </c>
    </row>
    <row r="25" spans="2:3">
      <c r="B25" s="2" t="s">
        <v>209</v>
      </c>
      <c r="C25" s="2" t="s">
        <v>209</v>
      </c>
    </row>
    <row r="26" spans="2:3">
      <c r="B26" s="2" t="s">
        <v>209</v>
      </c>
      <c r="C26" s="2" t="s">
        <v>3485</v>
      </c>
    </row>
    <row r="27" spans="2:3">
      <c r="B27" s="2" t="s">
        <v>168</v>
      </c>
      <c r="C27" s="2" t="s">
        <v>168</v>
      </c>
    </row>
    <row r="28" spans="2:3">
      <c r="B28" s="2" t="s">
        <v>168</v>
      </c>
      <c r="C28" s="2" t="s">
        <v>17</v>
      </c>
    </row>
    <row r="29" spans="2:3">
      <c r="B29" s="2" t="s">
        <v>168</v>
      </c>
      <c r="C29" s="2" t="s">
        <v>3486</v>
      </c>
    </row>
    <row r="30" spans="2:3">
      <c r="B30" s="2" t="s">
        <v>130</v>
      </c>
      <c r="C30" s="2" t="s">
        <v>1164</v>
      </c>
    </row>
    <row r="31" spans="2:3">
      <c r="B31" s="2" t="s">
        <v>130</v>
      </c>
      <c r="C31" s="2" t="s">
        <v>1187</v>
      </c>
    </row>
    <row r="32" spans="2:3">
      <c r="B32" s="2" t="s">
        <v>171</v>
      </c>
      <c r="C32" s="2" t="s">
        <v>171</v>
      </c>
    </row>
    <row r="33" spans="2:3">
      <c r="B33" s="2" t="s">
        <v>172</v>
      </c>
      <c r="C33" s="2" t="s">
        <v>172</v>
      </c>
    </row>
    <row r="34" spans="2:3">
      <c r="B34" s="2" t="s">
        <v>173</v>
      </c>
      <c r="C34" s="2" t="s">
        <v>173</v>
      </c>
    </row>
    <row r="35" spans="2:3">
      <c r="B35" s="2" t="s">
        <v>122</v>
      </c>
      <c r="C35" s="2" t="s">
        <v>122</v>
      </c>
    </row>
    <row r="36" spans="2:3">
      <c r="B36" s="2" t="s">
        <v>33</v>
      </c>
      <c r="C36" s="2" t="s">
        <v>33</v>
      </c>
    </row>
    <row r="37" spans="2:3">
      <c r="B37" s="2" t="s">
        <v>169</v>
      </c>
      <c r="C37" s="2" t="s">
        <v>169</v>
      </c>
    </row>
    <row r="38" spans="2:3">
      <c r="B38" s="2" t="s">
        <v>169</v>
      </c>
      <c r="C38" s="2" t="s">
        <v>1570</v>
      </c>
    </row>
    <row r="39" spans="2:3">
      <c r="B39" s="2" t="s">
        <v>169</v>
      </c>
      <c r="C39" s="2" t="s">
        <v>17</v>
      </c>
    </row>
    <row r="40" spans="2:3">
      <c r="B40" s="2" t="s">
        <v>169</v>
      </c>
      <c r="C40" s="2" t="s">
        <v>165</v>
      </c>
    </row>
    <row r="41" spans="2:3">
      <c r="B41" s="2" t="s">
        <v>123</v>
      </c>
      <c r="C41" s="2" t="s">
        <v>123</v>
      </c>
    </row>
    <row r="42" spans="2:3">
      <c r="B42" s="2" t="s">
        <v>84</v>
      </c>
      <c r="C42" s="2" t="s">
        <v>50</v>
      </c>
    </row>
    <row r="43" spans="2:3">
      <c r="B43" s="2" t="s">
        <v>124</v>
      </c>
      <c r="C43" s="2" t="s">
        <v>125</v>
      </c>
    </row>
    <row r="44" spans="2:3">
      <c r="B44" s="2" t="s">
        <v>131</v>
      </c>
      <c r="C44" s="2" t="s">
        <v>1209</v>
      </c>
    </row>
    <row r="45" spans="2:3">
      <c r="B45" s="2" t="s">
        <v>77</v>
      </c>
      <c r="C45" s="2" t="s">
        <v>3458</v>
      </c>
    </row>
    <row r="46" spans="2:3">
      <c r="B46" s="2" t="s">
        <v>77</v>
      </c>
      <c r="C46" s="2" t="s">
        <v>3467</v>
      </c>
    </row>
    <row r="47" spans="2:3">
      <c r="B47" s="2" t="s">
        <v>77</v>
      </c>
      <c r="C47" s="2" t="s">
        <v>3474</v>
      </c>
    </row>
    <row r="48" spans="2:3">
      <c r="B48" s="2" t="s">
        <v>77</v>
      </c>
      <c r="C48" s="2" t="s">
        <v>553</v>
      </c>
    </row>
    <row r="49" spans="2:3">
      <c r="B49" s="2" t="s">
        <v>125</v>
      </c>
      <c r="C49" s="2" t="s">
        <v>125</v>
      </c>
    </row>
    <row r="50" spans="2:3">
      <c r="B50" s="2" t="s">
        <v>65</v>
      </c>
      <c r="C50" s="2" t="s">
        <v>277</v>
      </c>
    </row>
    <row r="51" spans="2:3">
      <c r="B51" s="2" t="s">
        <v>65</v>
      </c>
      <c r="C51" s="2" t="s">
        <v>169</v>
      </c>
    </row>
    <row r="52" spans="2:3">
      <c r="B52" s="2" t="s">
        <v>65</v>
      </c>
      <c r="C52" s="2" t="s">
        <v>65</v>
      </c>
    </row>
    <row r="53" spans="2:3">
      <c r="B53" s="2" t="s">
        <v>65</v>
      </c>
      <c r="C53" s="2" t="s">
        <v>3456</v>
      </c>
    </row>
    <row r="54" spans="2:3">
      <c r="B54" s="2" t="s">
        <v>201</v>
      </c>
      <c r="C54" s="2" t="s">
        <v>201</v>
      </c>
    </row>
    <row r="55" spans="2:3">
      <c r="B55" s="2" t="s">
        <v>201</v>
      </c>
      <c r="C55" s="2" t="s">
        <v>2485</v>
      </c>
    </row>
    <row r="56" spans="2:3">
      <c r="B56" s="2" t="s">
        <v>201</v>
      </c>
      <c r="C56" s="2" t="s">
        <v>406</v>
      </c>
    </row>
    <row r="57" spans="2:3">
      <c r="B57" s="2" t="s">
        <v>174</v>
      </c>
      <c r="C57" s="2" t="s">
        <v>174</v>
      </c>
    </row>
    <row r="58" spans="2:3">
      <c r="B58" s="2" t="s">
        <v>210</v>
      </c>
      <c r="C58" s="2" t="s">
        <v>210</v>
      </c>
    </row>
    <row r="59" spans="2:3">
      <c r="B59" s="2" t="s">
        <v>211</v>
      </c>
      <c r="C59" s="2" t="s">
        <v>211</v>
      </c>
    </row>
    <row r="60" spans="2:3">
      <c r="B60" s="2" t="s">
        <v>211</v>
      </c>
      <c r="C60" s="2" t="s">
        <v>2447</v>
      </c>
    </row>
    <row r="61" spans="2:3">
      <c r="B61" s="2" t="s">
        <v>211</v>
      </c>
      <c r="C61" s="2" t="s">
        <v>1820</v>
      </c>
    </row>
    <row r="62" spans="2:3">
      <c r="B62" s="2" t="s">
        <v>78</v>
      </c>
      <c r="C62" s="2" t="s">
        <v>306</v>
      </c>
    </row>
    <row r="63" spans="2:3">
      <c r="B63" s="2" t="s">
        <v>78</v>
      </c>
      <c r="C63" s="2" t="s">
        <v>78</v>
      </c>
    </row>
    <row r="64" spans="2:3">
      <c r="B64" s="2" t="s">
        <v>78</v>
      </c>
      <c r="C64" s="2" t="s">
        <v>3460</v>
      </c>
    </row>
    <row r="65" spans="2:3">
      <c r="B65" s="2" t="s">
        <v>78</v>
      </c>
      <c r="C65" s="2" t="s">
        <v>1201</v>
      </c>
    </row>
    <row r="66" spans="2:3">
      <c r="B66" s="2" t="s">
        <v>126</v>
      </c>
      <c r="C66" s="2" t="s">
        <v>126</v>
      </c>
    </row>
    <row r="67" spans="2:3">
      <c r="B67" s="2" t="s">
        <v>20</v>
      </c>
      <c r="C67" s="2" t="s">
        <v>126</v>
      </c>
    </row>
    <row r="68" spans="2:3">
      <c r="B68" s="2" t="s">
        <v>127</v>
      </c>
      <c r="C68" s="2" t="s">
        <v>127</v>
      </c>
    </row>
    <row r="69" spans="2:3">
      <c r="B69" s="2" t="s">
        <v>128</v>
      </c>
      <c r="C69" s="2" t="s">
        <v>125</v>
      </c>
    </row>
    <row r="70" spans="2:3">
      <c r="B70" s="2" t="s">
        <v>113</v>
      </c>
      <c r="C70" s="2" t="s">
        <v>113</v>
      </c>
    </row>
    <row r="71" spans="2:3">
      <c r="B71" s="2" t="s">
        <v>113</v>
      </c>
      <c r="C71" s="2" t="s">
        <v>3496</v>
      </c>
    </row>
    <row r="72" spans="2:3">
      <c r="B72" s="2" t="s">
        <v>114</v>
      </c>
      <c r="C72" s="2" t="s">
        <v>114</v>
      </c>
    </row>
    <row r="73" spans="2:3">
      <c r="B73" s="2" t="s">
        <v>114</v>
      </c>
      <c r="C73" s="2" t="s">
        <v>3495</v>
      </c>
    </row>
    <row r="74" spans="2:3">
      <c r="B74" s="2" t="s">
        <v>202</v>
      </c>
      <c r="C74" s="2" t="s">
        <v>202</v>
      </c>
    </row>
    <row r="75" spans="2:3">
      <c r="B75" s="2" t="s">
        <v>202</v>
      </c>
      <c r="C75" s="2" t="s">
        <v>3481</v>
      </c>
    </row>
    <row r="76" spans="2:3">
      <c r="B76" s="2" t="s">
        <v>132</v>
      </c>
      <c r="C76" s="2" t="s">
        <v>132</v>
      </c>
    </row>
    <row r="77" spans="2:3">
      <c r="B77" s="2" t="s">
        <v>48</v>
      </c>
      <c r="C77" s="2" t="s">
        <v>48</v>
      </c>
    </row>
    <row r="78" spans="2:3">
      <c r="B78" s="2" t="s">
        <v>48</v>
      </c>
      <c r="C78" s="2" t="s">
        <v>3489</v>
      </c>
    </row>
    <row r="79" spans="2:3">
      <c r="B79" s="2" t="s">
        <v>115</v>
      </c>
      <c r="C79" s="2" t="s">
        <v>115</v>
      </c>
    </row>
    <row r="80" spans="2:3">
      <c r="B80" s="2" t="s">
        <v>89</v>
      </c>
      <c r="C80" s="2" t="s">
        <v>3451</v>
      </c>
    </row>
    <row r="81" spans="2:3">
      <c r="B81" s="2" t="s">
        <v>89</v>
      </c>
      <c r="C81" s="2" t="s">
        <v>89</v>
      </c>
    </row>
    <row r="82" spans="2:3">
      <c r="B82" s="2" t="s">
        <v>89</v>
      </c>
      <c r="C82" s="2" t="s">
        <v>87</v>
      </c>
    </row>
    <row r="83" spans="2:3">
      <c r="B83" s="2" t="s">
        <v>89</v>
      </c>
      <c r="C83" s="2" t="s">
        <v>3484</v>
      </c>
    </row>
    <row r="84" spans="2:3">
      <c r="B84" s="2" t="s">
        <v>216</v>
      </c>
      <c r="C84" s="2" t="s">
        <v>3165</v>
      </c>
    </row>
    <row r="85" spans="2:3">
      <c r="B85" s="2" t="s">
        <v>216</v>
      </c>
      <c r="C85" s="2" t="s">
        <v>3161</v>
      </c>
    </row>
    <row r="86" spans="2:3">
      <c r="B86" s="2" t="s">
        <v>216</v>
      </c>
      <c r="C86" s="2" t="s">
        <v>22</v>
      </c>
    </row>
    <row r="87" spans="2:3">
      <c r="B87" s="2" t="s">
        <v>216</v>
      </c>
      <c r="C87" s="2" t="s">
        <v>216</v>
      </c>
    </row>
    <row r="88" spans="2:3">
      <c r="B88" s="2" t="s">
        <v>216</v>
      </c>
      <c r="C88" s="2" t="s">
        <v>3462</v>
      </c>
    </row>
    <row r="89" spans="2:3">
      <c r="B89" s="2" t="s">
        <v>216</v>
      </c>
      <c r="C89" s="2" t="s">
        <v>2527</v>
      </c>
    </row>
    <row r="90" spans="2:3">
      <c r="B90" s="2" t="s">
        <v>217</v>
      </c>
      <c r="C90" s="2" t="s">
        <v>347</v>
      </c>
    </row>
    <row r="91" spans="2:3">
      <c r="B91" s="2" t="s">
        <v>217</v>
      </c>
      <c r="C91" s="2" t="s">
        <v>217</v>
      </c>
    </row>
    <row r="92" spans="2:3">
      <c r="B92" s="2" t="s">
        <v>217</v>
      </c>
      <c r="C92" s="2" t="s">
        <v>441</v>
      </c>
    </row>
    <row r="93" spans="2:3">
      <c r="B93" s="2" t="s">
        <v>49</v>
      </c>
      <c r="C93" s="2" t="s">
        <v>49</v>
      </c>
    </row>
    <row r="94" spans="2:3">
      <c r="B94" s="2" t="s">
        <v>160</v>
      </c>
      <c r="C94" s="2" t="s">
        <v>1653</v>
      </c>
    </row>
    <row r="95" spans="2:3">
      <c r="B95" s="2" t="s">
        <v>160</v>
      </c>
      <c r="C95" s="2" t="s">
        <v>1672</v>
      </c>
    </row>
    <row r="96" spans="2:3">
      <c r="B96" s="2" t="s">
        <v>160</v>
      </c>
      <c r="C96" s="2" t="s">
        <v>1720</v>
      </c>
    </row>
    <row r="97" spans="2:3">
      <c r="B97" s="2" t="s">
        <v>212</v>
      </c>
      <c r="C97" s="2" t="s">
        <v>3471</v>
      </c>
    </row>
    <row r="98" spans="2:3">
      <c r="B98" s="2" t="s">
        <v>212</v>
      </c>
      <c r="C98" s="2" t="s">
        <v>2573</v>
      </c>
    </row>
    <row r="99" spans="2:3">
      <c r="B99" s="2" t="s">
        <v>212</v>
      </c>
      <c r="C99" s="2" t="s">
        <v>3491</v>
      </c>
    </row>
    <row r="100" spans="2:3">
      <c r="B100" s="2" t="s">
        <v>203</v>
      </c>
      <c r="C100" s="2" t="s">
        <v>203</v>
      </c>
    </row>
    <row r="101" spans="2:3">
      <c r="B101" s="2" t="s">
        <v>203</v>
      </c>
      <c r="C101" s="2" t="s">
        <v>2660</v>
      </c>
    </row>
    <row r="102" spans="2:3">
      <c r="B102" s="2" t="s">
        <v>213</v>
      </c>
      <c r="C102" s="2" t="s">
        <v>365</v>
      </c>
    </row>
    <row r="103" spans="2:3">
      <c r="B103" s="2" t="s">
        <v>213</v>
      </c>
      <c r="C103" s="2" t="s">
        <v>3463</v>
      </c>
    </row>
    <row r="104" spans="2:3">
      <c r="B104" s="2" t="s">
        <v>213</v>
      </c>
      <c r="C104" s="2" t="s">
        <v>3466</v>
      </c>
    </row>
    <row r="105" spans="2:3">
      <c r="B105" s="2" t="s">
        <v>213</v>
      </c>
      <c r="C105" s="2" t="s">
        <v>3469</v>
      </c>
    </row>
    <row r="106" spans="2:3">
      <c r="B106" s="2" t="s">
        <v>204</v>
      </c>
      <c r="C106" s="2" t="s">
        <v>204</v>
      </c>
    </row>
    <row r="107" spans="2:3">
      <c r="B107" s="2" t="s">
        <v>204</v>
      </c>
      <c r="C107" s="2" t="s">
        <v>1709</v>
      </c>
    </row>
    <row r="108" spans="2:3">
      <c r="B108" s="2" t="s">
        <v>204</v>
      </c>
      <c r="C108" s="2" t="s">
        <v>3487</v>
      </c>
    </row>
    <row r="109" spans="2:3">
      <c r="B109" s="2" t="s">
        <v>117</v>
      </c>
      <c r="C109" s="2" t="s">
        <v>117</v>
      </c>
    </row>
    <row r="110" spans="2:3">
      <c r="B110" s="2" t="s">
        <v>175</v>
      </c>
      <c r="C110" s="2" t="s">
        <v>175</v>
      </c>
    </row>
    <row r="111" spans="2:3">
      <c r="B111" s="2" t="s">
        <v>85</v>
      </c>
      <c r="C111" s="2" t="s">
        <v>251</v>
      </c>
    </row>
    <row r="112" spans="2:3">
      <c r="B112" s="2" t="s">
        <v>85</v>
      </c>
      <c r="C112" s="2" t="s">
        <v>277</v>
      </c>
    </row>
    <row r="113" spans="2:3">
      <c r="B113" s="2" t="s">
        <v>85</v>
      </c>
      <c r="C113" s="2" t="s">
        <v>85</v>
      </c>
    </row>
    <row r="114" spans="2:3">
      <c r="B114" s="2" t="s">
        <v>87</v>
      </c>
      <c r="C114" s="2" t="s">
        <v>3450</v>
      </c>
    </row>
    <row r="115" spans="2:3">
      <c r="B115" s="2" t="s">
        <v>87</v>
      </c>
      <c r="C115" s="2" t="s">
        <v>87</v>
      </c>
    </row>
    <row r="116" spans="2:3">
      <c r="B116" s="2" t="s">
        <v>176</v>
      </c>
      <c r="C116" s="2" t="s">
        <v>176</v>
      </c>
    </row>
    <row r="117" spans="2:3">
      <c r="B117" s="2" t="s">
        <v>118</v>
      </c>
      <c r="C117" s="2" t="s">
        <v>118</v>
      </c>
    </row>
    <row r="118" spans="2:3">
      <c r="B118" s="2" t="s">
        <v>119</v>
      </c>
      <c r="C118" s="2" t="s">
        <v>119</v>
      </c>
    </row>
    <row r="119" spans="2:3">
      <c r="B119" s="2" t="s">
        <v>133</v>
      </c>
      <c r="C119" s="2" t="s">
        <v>1056</v>
      </c>
    </row>
    <row r="120" spans="2:3">
      <c r="B120" s="2" t="s">
        <v>133</v>
      </c>
      <c r="C120" s="2" t="s">
        <v>1080</v>
      </c>
    </row>
    <row r="121" spans="2:3">
      <c r="B121" s="2" t="s">
        <v>133</v>
      </c>
      <c r="C121" s="2" t="s">
        <v>3454</v>
      </c>
    </row>
    <row r="122" spans="2:3">
      <c r="B122" s="2" t="s">
        <v>133</v>
      </c>
      <c r="C122" s="2" t="s">
        <v>3455</v>
      </c>
    </row>
    <row r="123" spans="2:3">
      <c r="B123" s="2" t="s">
        <v>133</v>
      </c>
      <c r="C123" s="2" t="s">
        <v>3457</v>
      </c>
    </row>
    <row r="124" spans="2:3">
      <c r="B124" s="2" t="s">
        <v>133</v>
      </c>
      <c r="C124" s="2" t="s">
        <v>19</v>
      </c>
    </row>
    <row r="125" spans="2:3">
      <c r="B125" s="2" t="s">
        <v>177</v>
      </c>
      <c r="C125" s="2" t="s">
        <v>177</v>
      </c>
    </row>
    <row r="126" spans="2:3">
      <c r="B126" s="2" t="s">
        <v>161</v>
      </c>
      <c r="C126" s="2" t="s">
        <v>161</v>
      </c>
    </row>
    <row r="127" spans="2:3">
      <c r="B127" s="2" t="s">
        <v>218</v>
      </c>
      <c r="C127" s="2" t="s">
        <v>475</v>
      </c>
    </row>
    <row r="128" spans="2:3">
      <c r="B128" s="2" t="s">
        <v>218</v>
      </c>
      <c r="C128" s="2" t="s">
        <v>218</v>
      </c>
    </row>
    <row r="129" spans="2:3">
      <c r="B129" s="2" t="s">
        <v>218</v>
      </c>
      <c r="C129" s="2" t="s">
        <v>1161</v>
      </c>
    </row>
    <row r="130" spans="2:3">
      <c r="B130" s="2" t="s">
        <v>218</v>
      </c>
      <c r="C130" s="2" t="s">
        <v>205</v>
      </c>
    </row>
    <row r="131" spans="2:3">
      <c r="B131" s="2" t="s">
        <v>50</v>
      </c>
      <c r="C131" s="2" t="s">
        <v>48</v>
      </c>
    </row>
    <row r="132" spans="2:3">
      <c r="B132" s="2" t="s">
        <v>50</v>
      </c>
      <c r="C132" s="2" t="s">
        <v>50</v>
      </c>
    </row>
    <row r="133" spans="2:3">
      <c r="B133" s="2" t="s">
        <v>50</v>
      </c>
      <c r="C133" s="2" t="s">
        <v>16</v>
      </c>
    </row>
    <row r="134" spans="2:3">
      <c r="B134" s="2" t="s">
        <v>50</v>
      </c>
      <c r="C134" s="2" t="s">
        <v>3490</v>
      </c>
    </row>
    <row r="135" spans="2:3">
      <c r="B135" s="2" t="s">
        <v>214</v>
      </c>
      <c r="C135" s="2" t="s">
        <v>2445</v>
      </c>
    </row>
    <row r="136" spans="2:3">
      <c r="B136" s="2" t="s">
        <v>214</v>
      </c>
      <c r="C136" s="2" t="s">
        <v>3465</v>
      </c>
    </row>
    <row r="137" spans="2:3">
      <c r="B137" s="2" t="s">
        <v>214</v>
      </c>
      <c r="C137" s="2" t="s">
        <v>3472</v>
      </c>
    </row>
    <row r="138" spans="2:3">
      <c r="B138" s="2" t="s">
        <v>214</v>
      </c>
      <c r="C138" s="2" t="s">
        <v>214</v>
      </c>
    </row>
    <row r="139" spans="2:3">
      <c r="B139" s="2" t="s">
        <v>219</v>
      </c>
      <c r="C139" s="2" t="s">
        <v>2472</v>
      </c>
    </row>
    <row r="140" spans="2:3">
      <c r="B140" s="2" t="s">
        <v>219</v>
      </c>
      <c r="C140" s="2" t="s">
        <v>1117</v>
      </c>
    </row>
    <row r="141" spans="2:3">
      <c r="B141" s="2" t="s">
        <v>219</v>
      </c>
      <c r="C141" s="2" t="s">
        <v>3121</v>
      </c>
    </row>
    <row r="142" spans="2:3">
      <c r="B142" s="2" t="s">
        <v>219</v>
      </c>
      <c r="C142" s="2" t="s">
        <v>438</v>
      </c>
    </row>
    <row r="143" spans="2:3">
      <c r="B143" s="2" t="s">
        <v>219</v>
      </c>
      <c r="C143" s="2" t="s">
        <v>219</v>
      </c>
    </row>
    <row r="144" spans="2:3">
      <c r="B144" s="2" t="s">
        <v>219</v>
      </c>
      <c r="C144" s="2" t="s">
        <v>3097</v>
      </c>
    </row>
    <row r="145" spans="2:3">
      <c r="B145" s="2" t="s">
        <v>162</v>
      </c>
      <c r="C145" s="2" t="s">
        <v>162</v>
      </c>
    </row>
    <row r="146" spans="2:3">
      <c r="B146" s="2" t="s">
        <v>162</v>
      </c>
      <c r="C146" s="2" t="s">
        <v>1747</v>
      </c>
    </row>
    <row r="147" spans="2:3">
      <c r="B147" s="2" t="s">
        <v>170</v>
      </c>
      <c r="C147" s="2" t="s">
        <v>170</v>
      </c>
    </row>
    <row r="148" spans="2:3">
      <c r="B148" s="2" t="s">
        <v>170</v>
      </c>
      <c r="C148" s="2" t="s">
        <v>3480</v>
      </c>
    </row>
    <row r="149" spans="2:3">
      <c r="B149" s="2" t="s">
        <v>92</v>
      </c>
      <c r="C149" s="2" t="s">
        <v>245</v>
      </c>
    </row>
    <row r="150" spans="2:3">
      <c r="B150" s="2" t="s">
        <v>92</v>
      </c>
      <c r="C150" s="2" t="s">
        <v>3080</v>
      </c>
    </row>
    <row r="151" spans="2:3">
      <c r="B151" s="2" t="s">
        <v>92</v>
      </c>
      <c r="C151" s="2" t="s">
        <v>92</v>
      </c>
    </row>
    <row r="152" spans="2:3">
      <c r="B152" s="2" t="s">
        <v>51</v>
      </c>
      <c r="C152" s="2" t="s">
        <v>3453</v>
      </c>
    </row>
    <row r="153" spans="2:3">
      <c r="B153" s="2" t="s">
        <v>51</v>
      </c>
      <c r="C153" s="2" t="s">
        <v>51</v>
      </c>
    </row>
    <row r="154" spans="2:3">
      <c r="B154" s="2" t="s">
        <v>86</v>
      </c>
      <c r="C154" s="2" t="s">
        <v>50</v>
      </c>
    </row>
    <row r="155" spans="2:3">
      <c r="B155" s="2" t="s">
        <v>205</v>
      </c>
      <c r="C155" s="2" t="s">
        <v>3473</v>
      </c>
    </row>
    <row r="156" spans="2:3">
      <c r="B156" s="2" t="s">
        <v>205</v>
      </c>
      <c r="C156" s="2" t="s">
        <v>3478</v>
      </c>
    </row>
    <row r="157" spans="2:3">
      <c r="B157" s="2" t="s">
        <v>205</v>
      </c>
      <c r="C157" s="2" t="s">
        <v>205</v>
      </c>
    </row>
    <row r="158" spans="2:3">
      <c r="B158" s="2" t="s">
        <v>31</v>
      </c>
      <c r="C158" s="2" t="s">
        <v>3475</v>
      </c>
    </row>
    <row r="159" spans="2:3">
      <c r="B159" s="2" t="s">
        <v>31</v>
      </c>
      <c r="C159" s="2" t="s">
        <v>3477</v>
      </c>
    </row>
    <row r="160" spans="2:3">
      <c r="B160" s="2" t="s">
        <v>31</v>
      </c>
      <c r="C160" s="2" t="s">
        <v>31</v>
      </c>
    </row>
    <row r="161" spans="2:3">
      <c r="B161" s="2" t="s">
        <v>120</v>
      </c>
      <c r="C161" s="2" t="s">
        <v>120</v>
      </c>
    </row>
    <row r="162" spans="2:3">
      <c r="B162" s="2" t="s">
        <v>163</v>
      </c>
      <c r="C162" s="2" t="s">
        <v>1639</v>
      </c>
    </row>
    <row r="163" spans="2:3">
      <c r="B163" s="2" t="s">
        <v>163</v>
      </c>
      <c r="C163" s="2" t="s">
        <v>163</v>
      </c>
    </row>
    <row r="164" spans="2:3">
      <c r="B164" s="2" t="s">
        <v>215</v>
      </c>
      <c r="C164" s="2" t="s">
        <v>215</v>
      </c>
    </row>
    <row r="165" spans="2:3">
      <c r="B165" s="2" t="s">
        <v>164</v>
      </c>
      <c r="C165" s="2" t="s">
        <v>3194</v>
      </c>
    </row>
    <row r="166" spans="2:3">
      <c r="B166" s="2" t="s">
        <v>164</v>
      </c>
      <c r="C166" s="2" t="s">
        <v>164</v>
      </c>
    </row>
    <row r="167" spans="2:3">
      <c r="B167" s="2" t="s">
        <v>164</v>
      </c>
      <c r="C167" s="2" t="s">
        <v>1836</v>
      </c>
    </row>
    <row r="168" spans="2:3">
      <c r="B168" s="2" t="s">
        <v>81</v>
      </c>
      <c r="C168" s="2" t="s">
        <v>81</v>
      </c>
    </row>
    <row r="169" spans="2:3">
      <c r="B169" s="2" t="s">
        <v>90</v>
      </c>
      <c r="C169" s="2" t="s">
        <v>409</v>
      </c>
    </row>
    <row r="170" spans="2:3">
      <c r="B170" s="2" t="s">
        <v>90</v>
      </c>
      <c r="C170" s="2" t="s">
        <v>3483</v>
      </c>
    </row>
    <row r="171" spans="2:3">
      <c r="B171" s="2" t="s">
        <v>90</v>
      </c>
      <c r="C171" s="2" t="s">
        <v>90</v>
      </c>
    </row>
    <row r="172" spans="2:3">
      <c r="B172" s="2" t="s">
        <v>90</v>
      </c>
      <c r="C172" s="2" t="s">
        <v>1785</v>
      </c>
    </row>
    <row r="173" spans="2:3">
      <c r="B173" s="2" t="s">
        <v>206</v>
      </c>
      <c r="C173" s="2" t="s">
        <v>210</v>
      </c>
    </row>
    <row r="174" spans="2:3">
      <c r="B174" s="2" t="s">
        <v>206</v>
      </c>
      <c r="C174" s="2" t="s">
        <v>3476</v>
      </c>
    </row>
    <row r="175" spans="2:3">
      <c r="B175" s="2" t="s">
        <v>206</v>
      </c>
      <c r="C175" s="2" t="s">
        <v>3488</v>
      </c>
    </row>
    <row r="176" spans="2:3">
      <c r="B176" s="2" t="s">
        <v>206</v>
      </c>
      <c r="C176" s="2" t="s">
        <v>206</v>
      </c>
    </row>
    <row r="177" spans="2:3">
      <c r="B177" s="2" t="s">
        <v>121</v>
      </c>
      <c r="C177" s="2" t="s">
        <v>121</v>
      </c>
    </row>
    <row r="178" spans="2:3">
      <c r="B178" s="2" t="s">
        <v>158</v>
      </c>
      <c r="C178" s="2" t="s">
        <v>63</v>
      </c>
    </row>
    <row r="179" spans="2:3">
      <c r="B179" s="2" t="s">
        <v>158</v>
      </c>
      <c r="C179" s="2" t="s">
        <v>1463</v>
      </c>
    </row>
    <row r="180" spans="2:3">
      <c r="B180" s="2" t="s">
        <v>158</v>
      </c>
      <c r="C180" s="2" t="s">
        <v>292</v>
      </c>
    </row>
    <row r="181" spans="2:3">
      <c r="B181" s="2" t="s">
        <v>158</v>
      </c>
      <c r="C181" s="2" t="s">
        <v>158</v>
      </c>
    </row>
    <row r="182" spans="2:3">
      <c r="B182" s="2" t="s">
        <v>165</v>
      </c>
      <c r="C182" s="2" t="s">
        <v>3493</v>
      </c>
    </row>
    <row r="183" spans="2:3">
      <c r="B183" s="2" t="s">
        <v>165</v>
      </c>
      <c r="C183" s="2" t="s">
        <v>3494</v>
      </c>
    </row>
    <row r="184" spans="2:3">
      <c r="B184" s="2" t="s">
        <v>79</v>
      </c>
      <c r="C184" s="2" t="s">
        <v>3482</v>
      </c>
    </row>
    <row r="185" spans="2:3">
      <c r="B185" s="2" t="s">
        <v>79</v>
      </c>
      <c r="C185" s="2" t="s">
        <v>3492</v>
      </c>
    </row>
    <row r="186" spans="2:3">
      <c r="B186" s="2" t="s">
        <v>91</v>
      </c>
      <c r="C186" s="2" t="s">
        <v>3461</v>
      </c>
    </row>
    <row r="187" spans="2:3">
      <c r="B187" s="2" t="s">
        <v>91</v>
      </c>
      <c r="C187" s="2" t="s">
        <v>406</v>
      </c>
    </row>
    <row r="188" spans="2:3">
      <c r="B188" s="2" t="s">
        <v>91</v>
      </c>
      <c r="C188" s="2" t="s">
        <v>443</v>
      </c>
    </row>
    <row r="189" spans="2:3">
      <c r="B189" s="2" t="s">
        <v>91</v>
      </c>
      <c r="C189" s="2" t="s">
        <v>3468</v>
      </c>
    </row>
    <row r="190" spans="2:3">
      <c r="B190" s="2" t="s">
        <v>91</v>
      </c>
      <c r="C190" s="2" t="s">
        <v>92</v>
      </c>
    </row>
    <row r="191" spans="2:3">
      <c r="B191" s="2" t="s">
        <v>91</v>
      </c>
      <c r="C191" s="2" t="s">
        <v>588</v>
      </c>
    </row>
    <row r="192" spans="2:3">
      <c r="B192" s="2" t="s">
        <v>166</v>
      </c>
      <c r="C192" s="2" t="s">
        <v>297</v>
      </c>
    </row>
    <row r="193" spans="2:3">
      <c r="B193" s="2" t="s">
        <v>166</v>
      </c>
      <c r="C193" s="2" t="s">
        <v>166</v>
      </c>
    </row>
    <row r="194" spans="2:3">
      <c r="B194" s="2" t="s">
        <v>82</v>
      </c>
      <c r="C194" s="2" t="s">
        <v>3464</v>
      </c>
    </row>
    <row r="195" spans="2:3">
      <c r="B195" s="2" t="s">
        <v>82</v>
      </c>
      <c r="C195" s="2" t="s">
        <v>549</v>
      </c>
    </row>
    <row r="196" spans="2:3">
      <c r="B196" s="2" t="s">
        <v>82</v>
      </c>
      <c r="C196" s="2" t="s">
        <v>82</v>
      </c>
    </row>
    <row r="197" spans="2:3">
      <c r="B197" s="2" t="s">
        <v>80</v>
      </c>
      <c r="C197" s="2" t="s">
        <v>2448</v>
      </c>
    </row>
    <row r="198" spans="2:3">
      <c r="B198" s="2" t="s">
        <v>80</v>
      </c>
      <c r="C198" s="2" t="s">
        <v>3459</v>
      </c>
    </row>
    <row r="199" spans="2:3">
      <c r="B199" s="2" t="s">
        <v>80</v>
      </c>
      <c r="C199" s="2" t="s">
        <v>3470</v>
      </c>
    </row>
    <row r="200" spans="2:3">
      <c r="B200" s="2" t="s">
        <v>80</v>
      </c>
      <c r="C200" s="2" t="s">
        <v>3482</v>
      </c>
    </row>
    <row r="201" spans="2:3">
      <c r="B201" s="2" t="s">
        <v>159</v>
      </c>
      <c r="C201" s="2" t="s">
        <v>202</v>
      </c>
    </row>
    <row r="202" spans="2:3">
      <c r="B202" s="2" t="s">
        <v>159</v>
      </c>
      <c r="C202" s="2" t="s">
        <v>3202</v>
      </c>
    </row>
    <row r="203" spans="2:3">
      <c r="B203" s="2" t="s">
        <v>159</v>
      </c>
      <c r="C203" s="2" t="s">
        <v>159</v>
      </c>
    </row>
    <row r="204" spans="2:3">
      <c r="B204" s="2" t="s">
        <v>207</v>
      </c>
      <c r="C204" s="2" t="s">
        <v>203</v>
      </c>
    </row>
  </sheetData>
  <sortState ref="B3:C204">
    <sortCondition ref="B3"/>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48"/>
  <sheetViews>
    <sheetView workbookViewId="0">
      <selection activeCell="H2" sqref="H2"/>
    </sheetView>
  </sheetViews>
  <sheetFormatPr defaultRowHeight="15"/>
  <cols>
    <col min="2" max="3" width="13" customWidth="1"/>
    <col min="4" max="4" width="14.42578125" customWidth="1"/>
    <col min="6" max="6" width="12.5703125" customWidth="1"/>
    <col min="7" max="7" width="13.7109375" hidden="1" customWidth="1"/>
    <col min="8" max="8" width="14.5703125" customWidth="1"/>
    <col min="9" max="9" width="10.7109375" customWidth="1"/>
    <col min="10" max="10" width="12.28515625" customWidth="1"/>
    <col min="12" max="12" width="21.5703125" customWidth="1"/>
  </cols>
  <sheetData>
    <row r="1" spans="2:12">
      <c r="C1" t="s">
        <v>3448</v>
      </c>
      <c r="D1" t="s">
        <v>3447</v>
      </c>
    </row>
    <row r="2" spans="2:12">
      <c r="B2" s="39" t="s">
        <v>71</v>
      </c>
      <c r="C2" s="41">
        <v>45242</v>
      </c>
      <c r="D2" s="44">
        <v>9543</v>
      </c>
      <c r="F2" s="54" t="s">
        <v>3045</v>
      </c>
      <c r="G2" s="37" t="s">
        <v>34</v>
      </c>
      <c r="H2" s="45" t="s">
        <v>3348</v>
      </c>
      <c r="I2" s="45" t="s">
        <v>3347</v>
      </c>
      <c r="J2" s="36" t="s">
        <v>3346</v>
      </c>
      <c r="L2" s="55" t="s">
        <v>71</v>
      </c>
    </row>
    <row r="3" spans="2:12">
      <c r="B3" s="39" t="s">
        <v>208</v>
      </c>
      <c r="C3" s="41">
        <v>8465</v>
      </c>
      <c r="D3" s="44">
        <v>1699</v>
      </c>
      <c r="F3" s="55" t="s">
        <v>71</v>
      </c>
      <c r="G3" s="29" t="s">
        <v>71</v>
      </c>
      <c r="H3" s="46">
        <v>2</v>
      </c>
      <c r="I3" s="46">
        <v>6</v>
      </c>
      <c r="J3" s="32" t="s">
        <v>3058</v>
      </c>
      <c r="L3" s="55" t="s">
        <v>129</v>
      </c>
    </row>
    <row r="4" spans="2:12">
      <c r="B4" s="39" t="s">
        <v>129</v>
      </c>
      <c r="C4" s="41">
        <v>266</v>
      </c>
      <c r="D4" s="44">
        <v>56</v>
      </c>
      <c r="F4" s="55" t="s">
        <v>71</v>
      </c>
      <c r="G4" s="29" t="s">
        <v>71</v>
      </c>
      <c r="H4" s="46">
        <v>13</v>
      </c>
      <c r="I4" s="46">
        <v>27</v>
      </c>
      <c r="J4" s="32" t="s">
        <v>3058</v>
      </c>
      <c r="L4" s="55" t="s">
        <v>63</v>
      </c>
    </row>
    <row r="5" spans="2:12">
      <c r="B5" s="39" t="s">
        <v>88</v>
      </c>
      <c r="C5" s="41">
        <v>27530</v>
      </c>
      <c r="D5" s="44">
        <v>5350</v>
      </c>
      <c r="F5" s="55" t="s">
        <v>71</v>
      </c>
      <c r="G5" s="29" t="s">
        <v>71</v>
      </c>
      <c r="H5" s="46">
        <v>10</v>
      </c>
      <c r="I5" s="46">
        <v>43</v>
      </c>
      <c r="J5" s="32" t="s">
        <v>3058</v>
      </c>
      <c r="L5" s="55" t="s">
        <v>3165</v>
      </c>
    </row>
    <row r="6" spans="2:12">
      <c r="B6" s="39" t="s">
        <v>83</v>
      </c>
      <c r="C6" s="41">
        <v>1165</v>
      </c>
      <c r="D6" s="44">
        <v>266</v>
      </c>
      <c r="F6" s="55" t="s">
        <v>71</v>
      </c>
      <c r="G6" s="29" t="s">
        <v>71</v>
      </c>
      <c r="H6" s="46">
        <v>4</v>
      </c>
      <c r="I6" s="46">
        <v>2</v>
      </c>
      <c r="J6" s="32" t="s">
        <v>3058</v>
      </c>
      <c r="L6" s="55" t="s">
        <v>3161</v>
      </c>
    </row>
    <row r="7" spans="2:12">
      <c r="B7" s="39" t="s">
        <v>63</v>
      </c>
      <c r="C7" s="41">
        <v>5985</v>
      </c>
      <c r="D7" s="44">
        <v>1297</v>
      </c>
      <c r="F7" s="55" t="s">
        <v>71</v>
      </c>
      <c r="G7" s="29" t="s">
        <v>71</v>
      </c>
      <c r="H7" s="46">
        <v>0</v>
      </c>
      <c r="I7" s="46">
        <v>2</v>
      </c>
      <c r="J7" s="32" t="s">
        <v>3058</v>
      </c>
      <c r="L7" s="55" t="s">
        <v>3201</v>
      </c>
    </row>
    <row r="8" spans="2:12">
      <c r="B8" s="39" t="s">
        <v>64</v>
      </c>
      <c r="C8" s="41">
        <v>13252</v>
      </c>
      <c r="D8" s="44">
        <v>2629</v>
      </c>
      <c r="F8" s="55" t="s">
        <v>71</v>
      </c>
      <c r="G8" s="29" t="s">
        <v>71</v>
      </c>
      <c r="H8" s="46">
        <v>10</v>
      </c>
      <c r="I8" s="46">
        <v>18</v>
      </c>
      <c r="J8" s="32" t="s">
        <v>3058</v>
      </c>
      <c r="L8" s="55" t="s">
        <v>1463</v>
      </c>
    </row>
    <row r="9" spans="2:12">
      <c r="B9" s="39" t="s">
        <v>116</v>
      </c>
      <c r="C9" s="41">
        <v>1060</v>
      </c>
      <c r="D9" s="44">
        <v>208</v>
      </c>
      <c r="F9" s="55" t="s">
        <v>71</v>
      </c>
      <c r="G9" s="29" t="s">
        <v>71</v>
      </c>
      <c r="H9" s="46">
        <v>1</v>
      </c>
      <c r="I9" s="46">
        <v>29</v>
      </c>
      <c r="J9" s="32" t="s">
        <v>3058</v>
      </c>
      <c r="L9" s="55" t="s">
        <v>130</v>
      </c>
    </row>
    <row r="10" spans="2:12">
      <c r="B10" s="39" t="s">
        <v>167</v>
      </c>
      <c r="C10" s="41">
        <v>108</v>
      </c>
      <c r="D10" s="44">
        <v>26</v>
      </c>
      <c r="F10" s="55" t="s">
        <v>71</v>
      </c>
      <c r="G10" s="29" t="s">
        <v>71</v>
      </c>
      <c r="H10" s="46">
        <v>5</v>
      </c>
      <c r="I10" s="46">
        <v>12</v>
      </c>
      <c r="J10" s="32" t="s">
        <v>3058</v>
      </c>
      <c r="L10" s="55" t="s">
        <v>3195</v>
      </c>
    </row>
    <row r="11" spans="2:12">
      <c r="B11" s="39" t="s">
        <v>209</v>
      </c>
      <c r="C11" s="41">
        <v>7555</v>
      </c>
      <c r="D11" s="44">
        <v>1451</v>
      </c>
      <c r="F11" s="55" t="s">
        <v>71</v>
      </c>
      <c r="G11" s="29" t="s">
        <v>71</v>
      </c>
      <c r="H11" s="46">
        <v>1</v>
      </c>
      <c r="I11" s="46">
        <v>1</v>
      </c>
      <c r="J11" s="32" t="s">
        <v>3058</v>
      </c>
      <c r="L11" s="55" t="s">
        <v>33</v>
      </c>
    </row>
    <row r="12" spans="2:12">
      <c r="B12" s="39" t="s">
        <v>168</v>
      </c>
      <c r="C12" s="41">
        <v>2190</v>
      </c>
      <c r="D12" s="44">
        <v>479</v>
      </c>
      <c r="F12" s="55" t="s">
        <v>71</v>
      </c>
      <c r="G12" s="29" t="s">
        <v>71</v>
      </c>
      <c r="H12" s="46">
        <v>17</v>
      </c>
      <c r="I12" s="46">
        <v>91</v>
      </c>
      <c r="J12" s="32" t="s">
        <v>3058</v>
      </c>
      <c r="L12" s="55" t="s">
        <v>3194</v>
      </c>
    </row>
    <row r="13" spans="2:12">
      <c r="B13" s="39" t="s">
        <v>130</v>
      </c>
      <c r="C13" s="41">
        <v>2704</v>
      </c>
      <c r="D13" s="44">
        <v>549</v>
      </c>
      <c r="F13" s="55" t="s">
        <v>71</v>
      </c>
      <c r="G13" s="29" t="s">
        <v>71</v>
      </c>
      <c r="H13" s="46">
        <v>0</v>
      </c>
      <c r="I13" s="46">
        <v>2</v>
      </c>
      <c r="J13" s="32" t="s">
        <v>3058</v>
      </c>
      <c r="L13" s="55" t="s">
        <v>292</v>
      </c>
    </row>
    <row r="14" spans="2:12">
      <c r="B14" s="39" t="s">
        <v>171</v>
      </c>
      <c r="C14" s="41">
        <v>120</v>
      </c>
      <c r="D14" s="44">
        <v>22</v>
      </c>
      <c r="F14" s="55" t="s">
        <v>71</v>
      </c>
      <c r="G14" s="29" t="s">
        <v>71</v>
      </c>
      <c r="H14" s="46">
        <v>3</v>
      </c>
      <c r="I14" s="46">
        <v>17</v>
      </c>
      <c r="J14" s="32" t="s">
        <v>3058</v>
      </c>
      <c r="L14" s="55" t="s">
        <v>2427</v>
      </c>
    </row>
    <row r="15" spans="2:12">
      <c r="B15" s="39" t="s">
        <v>172</v>
      </c>
      <c r="C15" s="41">
        <v>766</v>
      </c>
      <c r="D15" s="44">
        <v>162</v>
      </c>
      <c r="F15" s="55" t="s">
        <v>71</v>
      </c>
      <c r="G15" s="29" t="s">
        <v>71</v>
      </c>
      <c r="H15" s="46">
        <v>42</v>
      </c>
      <c r="I15" s="46">
        <v>66</v>
      </c>
      <c r="J15" s="32" t="s">
        <v>3058</v>
      </c>
      <c r="L15" s="55" t="s">
        <v>347</v>
      </c>
    </row>
    <row r="16" spans="2:12">
      <c r="B16" s="39" t="s">
        <v>173</v>
      </c>
      <c r="C16" s="41">
        <v>266</v>
      </c>
      <c r="D16" s="44">
        <v>55</v>
      </c>
      <c r="F16" s="55" t="s">
        <v>71</v>
      </c>
      <c r="G16" s="29" t="s">
        <v>71</v>
      </c>
      <c r="H16" s="46">
        <v>16</v>
      </c>
      <c r="I16" s="46">
        <v>86</v>
      </c>
      <c r="J16" s="32" t="s">
        <v>3058</v>
      </c>
      <c r="L16" s="55" t="s">
        <v>3204</v>
      </c>
    </row>
    <row r="17" spans="2:12">
      <c r="B17" s="39" t="s">
        <v>122</v>
      </c>
      <c r="C17" s="41">
        <v>904</v>
      </c>
      <c r="D17" s="44">
        <v>160</v>
      </c>
      <c r="F17" s="55" t="s">
        <v>71</v>
      </c>
      <c r="G17" s="29" t="s">
        <v>71</v>
      </c>
      <c r="H17" s="46">
        <v>12</v>
      </c>
      <c r="I17" s="46">
        <v>70</v>
      </c>
      <c r="J17" s="32" t="s">
        <v>3058</v>
      </c>
      <c r="L17" s="55" t="s">
        <v>128</v>
      </c>
    </row>
    <row r="18" spans="2:12">
      <c r="B18" s="39" t="s">
        <v>33</v>
      </c>
      <c r="C18" s="41">
        <v>3356</v>
      </c>
      <c r="D18" s="44">
        <v>704</v>
      </c>
      <c r="F18" s="55" t="s">
        <v>71</v>
      </c>
      <c r="G18" s="29" t="s">
        <v>71</v>
      </c>
      <c r="H18" s="46">
        <v>15</v>
      </c>
      <c r="I18" s="46">
        <v>36</v>
      </c>
      <c r="J18" s="32" t="s">
        <v>3058</v>
      </c>
      <c r="L18" s="55" t="s">
        <v>3151</v>
      </c>
    </row>
    <row r="19" spans="2:12">
      <c r="B19" s="39" t="s">
        <v>169</v>
      </c>
      <c r="C19" s="41">
        <v>56381</v>
      </c>
      <c r="D19" s="44">
        <v>11918</v>
      </c>
      <c r="F19" s="55" t="s">
        <v>71</v>
      </c>
      <c r="G19" s="29" t="s">
        <v>71</v>
      </c>
      <c r="H19" s="46">
        <v>10</v>
      </c>
      <c r="I19" s="46">
        <v>36</v>
      </c>
      <c r="J19" s="32" t="s">
        <v>3058</v>
      </c>
      <c r="L19" s="55" t="s">
        <v>364</v>
      </c>
    </row>
    <row r="20" spans="2:12">
      <c r="B20" s="39" t="s">
        <v>123</v>
      </c>
      <c r="C20" s="41">
        <v>1813</v>
      </c>
      <c r="D20" s="44">
        <v>364</v>
      </c>
      <c r="F20" s="55" t="s">
        <v>71</v>
      </c>
      <c r="G20" s="29" t="s">
        <v>71</v>
      </c>
      <c r="H20" s="46">
        <v>8</v>
      </c>
      <c r="I20" s="46">
        <v>17</v>
      </c>
      <c r="J20" s="32" t="s">
        <v>3058</v>
      </c>
      <c r="L20" s="55" t="s">
        <v>202</v>
      </c>
    </row>
    <row r="21" spans="2:12">
      <c r="B21" s="39" t="s">
        <v>124</v>
      </c>
      <c r="C21" s="41">
        <v>238</v>
      </c>
      <c r="D21" s="44">
        <v>45</v>
      </c>
      <c r="F21" s="55" t="s">
        <v>71</v>
      </c>
      <c r="G21" s="29" t="s">
        <v>71</v>
      </c>
      <c r="H21" s="46">
        <v>36</v>
      </c>
      <c r="I21" s="46">
        <v>125</v>
      </c>
      <c r="J21" s="32" t="s">
        <v>3058</v>
      </c>
      <c r="L21" s="55" t="s">
        <v>2472</v>
      </c>
    </row>
    <row r="22" spans="2:12">
      <c r="B22" s="39" t="s">
        <v>131</v>
      </c>
      <c r="C22" s="41">
        <v>330</v>
      </c>
      <c r="D22" s="44">
        <v>69</v>
      </c>
      <c r="F22" s="55" t="s">
        <v>71</v>
      </c>
      <c r="G22" s="29" t="s">
        <v>71</v>
      </c>
      <c r="H22" s="46">
        <v>4</v>
      </c>
      <c r="I22" s="46">
        <v>21</v>
      </c>
      <c r="J22" s="32" t="s">
        <v>3058</v>
      </c>
      <c r="L22" s="55" t="s">
        <v>132</v>
      </c>
    </row>
    <row r="23" spans="2:12">
      <c r="B23" s="39" t="s">
        <v>77</v>
      </c>
      <c r="C23" s="41">
        <v>4864</v>
      </c>
      <c r="D23" s="44">
        <v>946</v>
      </c>
      <c r="F23" s="55" t="s">
        <v>71</v>
      </c>
      <c r="G23" s="29" t="s">
        <v>71</v>
      </c>
      <c r="H23" s="46">
        <v>2</v>
      </c>
      <c r="I23" s="46">
        <v>0</v>
      </c>
      <c r="J23" s="32" t="s">
        <v>3058</v>
      </c>
      <c r="L23" s="55" t="s">
        <v>48</v>
      </c>
    </row>
    <row r="24" spans="2:12">
      <c r="B24" s="39" t="s">
        <v>125</v>
      </c>
      <c r="C24" s="41">
        <v>979</v>
      </c>
      <c r="D24" s="44">
        <v>226</v>
      </c>
      <c r="F24" s="55" t="s">
        <v>71</v>
      </c>
      <c r="G24" s="29" t="s">
        <v>71</v>
      </c>
      <c r="H24" s="46">
        <v>16</v>
      </c>
      <c r="I24" s="46">
        <v>15</v>
      </c>
      <c r="J24" s="32" t="s">
        <v>3058</v>
      </c>
      <c r="L24" s="55" t="s">
        <v>216</v>
      </c>
    </row>
    <row r="25" spans="2:12">
      <c r="B25" s="39" t="s">
        <v>65</v>
      </c>
      <c r="C25" s="41">
        <v>10072</v>
      </c>
      <c r="D25" s="44">
        <v>1984</v>
      </c>
      <c r="F25" s="55" t="s">
        <v>71</v>
      </c>
      <c r="G25" s="29" t="s">
        <v>71</v>
      </c>
      <c r="H25" s="46">
        <v>11</v>
      </c>
      <c r="I25" s="46">
        <v>47</v>
      </c>
      <c r="J25" s="32" t="s">
        <v>3058</v>
      </c>
      <c r="L25" s="55" t="s">
        <v>3156</v>
      </c>
    </row>
    <row r="26" spans="2:12">
      <c r="B26" s="39" t="s">
        <v>201</v>
      </c>
      <c r="C26" s="41">
        <v>6129</v>
      </c>
      <c r="D26" s="44">
        <v>1201</v>
      </c>
      <c r="F26" s="55" t="s">
        <v>71</v>
      </c>
      <c r="G26" s="29" t="s">
        <v>71</v>
      </c>
      <c r="H26" s="46">
        <v>3</v>
      </c>
      <c r="I26" s="46">
        <v>5</v>
      </c>
      <c r="J26" s="32" t="s">
        <v>3058</v>
      </c>
      <c r="L26" s="55" t="s">
        <v>3121</v>
      </c>
    </row>
    <row r="27" spans="2:12">
      <c r="B27" s="39" t="s">
        <v>174</v>
      </c>
      <c r="C27" s="41">
        <v>250</v>
      </c>
      <c r="D27" s="44">
        <v>52</v>
      </c>
      <c r="F27" s="55" t="s">
        <v>71</v>
      </c>
      <c r="G27" s="29" t="s">
        <v>71</v>
      </c>
      <c r="H27" s="46">
        <v>2</v>
      </c>
      <c r="I27" s="46">
        <v>4</v>
      </c>
      <c r="J27" s="32" t="s">
        <v>3058</v>
      </c>
      <c r="L27" s="55" t="s">
        <v>217</v>
      </c>
    </row>
    <row r="28" spans="2:12">
      <c r="B28" s="39" t="s">
        <v>210</v>
      </c>
      <c r="C28" s="41">
        <v>2897</v>
      </c>
      <c r="D28" s="44">
        <v>632</v>
      </c>
      <c r="F28" s="55" t="s">
        <v>71</v>
      </c>
      <c r="G28" s="29" t="s">
        <v>71</v>
      </c>
      <c r="H28" s="46">
        <v>1</v>
      </c>
      <c r="I28" s="46">
        <v>15</v>
      </c>
      <c r="J28" s="32" t="s">
        <v>3058</v>
      </c>
      <c r="L28" s="55" t="s">
        <v>406</v>
      </c>
    </row>
    <row r="29" spans="2:12">
      <c r="B29" s="39" t="s">
        <v>211</v>
      </c>
      <c r="C29" s="41">
        <v>16562</v>
      </c>
      <c r="D29" s="44">
        <v>3363</v>
      </c>
      <c r="F29" s="55" t="s">
        <v>71</v>
      </c>
      <c r="G29" s="29" t="s">
        <v>71</v>
      </c>
      <c r="H29" s="46">
        <v>18</v>
      </c>
      <c r="I29" s="46">
        <v>8</v>
      </c>
      <c r="J29" s="32" t="s">
        <v>3058</v>
      </c>
      <c r="L29" s="55" t="s">
        <v>409</v>
      </c>
    </row>
    <row r="30" spans="2:12">
      <c r="B30" s="39" t="s">
        <v>78</v>
      </c>
      <c r="C30" s="41">
        <v>3972</v>
      </c>
      <c r="D30" s="44">
        <v>838</v>
      </c>
      <c r="F30" s="55" t="s">
        <v>71</v>
      </c>
      <c r="G30" s="29" t="s">
        <v>71</v>
      </c>
      <c r="H30" s="46">
        <v>4</v>
      </c>
      <c r="I30" s="46">
        <v>14</v>
      </c>
      <c r="J30" s="32" t="s">
        <v>3058</v>
      </c>
      <c r="L30" s="55" t="s">
        <v>413</v>
      </c>
    </row>
    <row r="31" spans="2:12">
      <c r="B31" s="39" t="s">
        <v>126</v>
      </c>
      <c r="C31" s="41">
        <v>696</v>
      </c>
      <c r="D31" s="44">
        <v>154</v>
      </c>
      <c r="F31" s="55" t="s">
        <v>71</v>
      </c>
      <c r="G31" s="29" t="s">
        <v>71</v>
      </c>
      <c r="H31" s="46">
        <v>3</v>
      </c>
      <c r="I31" s="46">
        <v>2</v>
      </c>
      <c r="J31" s="32" t="s">
        <v>3058</v>
      </c>
      <c r="L31" s="55" t="s">
        <v>3080</v>
      </c>
    </row>
    <row r="32" spans="2:12">
      <c r="B32" s="39" t="s">
        <v>20</v>
      </c>
      <c r="C32" s="41">
        <v>1433</v>
      </c>
      <c r="D32" s="44">
        <v>287</v>
      </c>
      <c r="F32" s="55" t="s">
        <v>71</v>
      </c>
      <c r="G32" s="29" t="s">
        <v>71</v>
      </c>
      <c r="H32" s="46">
        <v>21</v>
      </c>
      <c r="I32" s="46">
        <v>25</v>
      </c>
      <c r="J32" s="32" t="s">
        <v>3058</v>
      </c>
      <c r="L32" s="55" t="s">
        <v>438</v>
      </c>
    </row>
    <row r="33" spans="2:12">
      <c r="B33" s="39" t="s">
        <v>127</v>
      </c>
      <c r="C33" s="41">
        <v>486</v>
      </c>
      <c r="D33" s="44">
        <v>102</v>
      </c>
      <c r="F33" s="55" t="s">
        <v>71</v>
      </c>
      <c r="G33" s="29" t="s">
        <v>71</v>
      </c>
      <c r="H33" s="46">
        <v>11</v>
      </c>
      <c r="I33" s="46">
        <v>27</v>
      </c>
      <c r="J33" s="32" t="s">
        <v>3058</v>
      </c>
      <c r="L33" s="55" t="s">
        <v>441</v>
      </c>
    </row>
    <row r="34" spans="2:12">
      <c r="B34" s="39" t="s">
        <v>128</v>
      </c>
      <c r="C34" s="41">
        <v>1070</v>
      </c>
      <c r="D34" s="44">
        <v>234</v>
      </c>
      <c r="F34" s="55" t="s">
        <v>71</v>
      </c>
      <c r="G34" s="29" t="s">
        <v>71</v>
      </c>
      <c r="H34" s="46">
        <v>6</v>
      </c>
      <c r="I34" s="46">
        <v>27</v>
      </c>
      <c r="J34" s="32" t="s">
        <v>3058</v>
      </c>
      <c r="L34" s="55" t="s">
        <v>160</v>
      </c>
    </row>
    <row r="35" spans="2:12">
      <c r="B35" s="39" t="s">
        <v>113</v>
      </c>
      <c r="C35" s="41">
        <v>2337</v>
      </c>
      <c r="D35" s="44">
        <v>512</v>
      </c>
      <c r="F35" s="55" t="s">
        <v>71</v>
      </c>
      <c r="G35" s="29" t="s">
        <v>71</v>
      </c>
      <c r="H35" s="46">
        <v>16</v>
      </c>
      <c r="I35" s="46">
        <v>67</v>
      </c>
      <c r="J35" s="32" t="s">
        <v>3058</v>
      </c>
      <c r="L35" s="55" t="s">
        <v>1639</v>
      </c>
    </row>
    <row r="36" spans="2:12">
      <c r="B36" s="39" t="s">
        <v>114</v>
      </c>
      <c r="C36" s="41">
        <v>1783</v>
      </c>
      <c r="D36" s="44">
        <v>379</v>
      </c>
      <c r="F36" s="55" t="s">
        <v>71</v>
      </c>
      <c r="G36" s="29" t="s">
        <v>71</v>
      </c>
      <c r="H36" s="46">
        <v>12</v>
      </c>
      <c r="I36" s="46">
        <v>82</v>
      </c>
      <c r="J36" s="32" t="s">
        <v>3058</v>
      </c>
      <c r="L36" s="55" t="s">
        <v>3091</v>
      </c>
    </row>
    <row r="37" spans="2:12">
      <c r="B37" s="39" t="s">
        <v>202</v>
      </c>
      <c r="C37" s="41">
        <v>53558</v>
      </c>
      <c r="D37" s="44">
        <v>11437</v>
      </c>
      <c r="F37" s="55" t="s">
        <v>71</v>
      </c>
      <c r="G37" s="29" t="s">
        <v>71</v>
      </c>
      <c r="H37" s="46">
        <v>0</v>
      </c>
      <c r="I37" s="46">
        <v>4</v>
      </c>
      <c r="J37" s="32" t="s">
        <v>3058</v>
      </c>
      <c r="L37" s="55" t="s">
        <v>3203</v>
      </c>
    </row>
    <row r="38" spans="2:12">
      <c r="B38" s="39" t="s">
        <v>132</v>
      </c>
      <c r="C38" s="41">
        <v>623</v>
      </c>
      <c r="D38" s="44">
        <v>131</v>
      </c>
      <c r="F38" s="55" t="s">
        <v>71</v>
      </c>
      <c r="G38" s="29" t="s">
        <v>71</v>
      </c>
      <c r="H38" s="46">
        <v>20</v>
      </c>
      <c r="I38" s="46">
        <v>16</v>
      </c>
      <c r="J38" s="32" t="s">
        <v>3058</v>
      </c>
      <c r="L38" s="55" t="s">
        <v>1653</v>
      </c>
    </row>
    <row r="39" spans="2:12">
      <c r="B39" s="39" t="s">
        <v>48</v>
      </c>
      <c r="C39" s="41">
        <v>149658</v>
      </c>
      <c r="D39" s="44">
        <v>28550</v>
      </c>
      <c r="F39" s="55" t="s">
        <v>71</v>
      </c>
      <c r="G39" s="29" t="s">
        <v>71</v>
      </c>
      <c r="H39" s="46">
        <v>6</v>
      </c>
      <c r="I39" s="46">
        <v>8</v>
      </c>
      <c r="J39" s="32" t="s">
        <v>3058</v>
      </c>
      <c r="L39" s="55" t="s">
        <v>203</v>
      </c>
    </row>
    <row r="40" spans="2:12">
      <c r="B40" s="39" t="s">
        <v>115</v>
      </c>
      <c r="C40" s="41">
        <v>2224</v>
      </c>
      <c r="D40" s="44">
        <v>480</v>
      </c>
      <c r="F40" s="55" t="s">
        <v>71</v>
      </c>
      <c r="G40" s="29" t="s">
        <v>71</v>
      </c>
      <c r="H40" s="46">
        <v>8</v>
      </c>
      <c r="I40" s="46">
        <v>23</v>
      </c>
      <c r="J40" s="32" t="s">
        <v>3058</v>
      </c>
      <c r="L40" s="55" t="s">
        <v>2527</v>
      </c>
    </row>
    <row r="41" spans="2:12">
      <c r="B41" s="39" t="s">
        <v>89</v>
      </c>
      <c r="C41" s="41">
        <v>9554</v>
      </c>
      <c r="D41" s="44">
        <v>1757</v>
      </c>
      <c r="F41" s="55" t="s">
        <v>71</v>
      </c>
      <c r="G41" s="29" t="s">
        <v>71</v>
      </c>
      <c r="H41" s="46">
        <v>4</v>
      </c>
      <c r="I41" s="46">
        <v>39</v>
      </c>
      <c r="J41" s="32" t="s">
        <v>3058</v>
      </c>
      <c r="L41" s="55" t="s">
        <v>475</v>
      </c>
    </row>
    <row r="42" spans="2:12">
      <c r="B42" s="39" t="s">
        <v>216</v>
      </c>
      <c r="C42" s="41">
        <v>4348</v>
      </c>
      <c r="D42" s="44">
        <v>929</v>
      </c>
      <c r="F42" s="55" t="s">
        <v>71</v>
      </c>
      <c r="G42" s="29" t="s">
        <v>71</v>
      </c>
      <c r="H42" s="46">
        <v>34</v>
      </c>
      <c r="I42" s="46">
        <v>91</v>
      </c>
      <c r="J42" s="32" t="s">
        <v>3058</v>
      </c>
      <c r="L42" s="55" t="s">
        <v>1672</v>
      </c>
    </row>
    <row r="43" spans="2:12">
      <c r="B43" s="39" t="s">
        <v>217</v>
      </c>
      <c r="C43" s="41">
        <v>4410</v>
      </c>
      <c r="D43" s="44">
        <v>880</v>
      </c>
      <c r="F43" s="55" t="s">
        <v>71</v>
      </c>
      <c r="G43" s="29" t="s">
        <v>71</v>
      </c>
      <c r="H43" s="46">
        <v>4</v>
      </c>
      <c r="I43" s="46">
        <v>4</v>
      </c>
      <c r="J43" s="32" t="s">
        <v>3058</v>
      </c>
      <c r="L43" s="55" t="s">
        <v>3140</v>
      </c>
    </row>
    <row r="44" spans="2:12">
      <c r="B44" s="39" t="s">
        <v>49</v>
      </c>
      <c r="C44" s="41">
        <v>998</v>
      </c>
      <c r="D44" s="44">
        <v>182</v>
      </c>
      <c r="F44" s="55" t="s">
        <v>71</v>
      </c>
      <c r="G44" s="29" t="s">
        <v>71</v>
      </c>
      <c r="H44" s="46">
        <v>7</v>
      </c>
      <c r="I44" s="46">
        <v>28</v>
      </c>
      <c r="J44" s="32" t="s">
        <v>3058</v>
      </c>
      <c r="L44" s="55" t="s">
        <v>161</v>
      </c>
    </row>
    <row r="45" spans="2:12">
      <c r="B45" s="39" t="s">
        <v>160</v>
      </c>
      <c r="C45" s="41">
        <v>12400</v>
      </c>
      <c r="D45" s="44">
        <v>2541</v>
      </c>
      <c r="F45" s="55" t="s">
        <v>71</v>
      </c>
      <c r="G45" s="29" t="s">
        <v>71</v>
      </c>
      <c r="H45" s="46">
        <v>4</v>
      </c>
      <c r="I45" s="46">
        <v>11</v>
      </c>
      <c r="J45" s="32" t="s">
        <v>3058</v>
      </c>
      <c r="L45" s="55" t="s">
        <v>218</v>
      </c>
    </row>
    <row r="46" spans="2:12">
      <c r="B46" s="39" t="s">
        <v>212</v>
      </c>
      <c r="C46" s="41">
        <v>13592</v>
      </c>
      <c r="D46" s="44">
        <v>2740</v>
      </c>
      <c r="F46" s="55" t="s">
        <v>71</v>
      </c>
      <c r="G46" s="29" t="s">
        <v>71</v>
      </c>
      <c r="H46" s="46">
        <v>5</v>
      </c>
      <c r="I46" s="46">
        <v>24</v>
      </c>
      <c r="J46" s="32" t="s">
        <v>3058</v>
      </c>
      <c r="L46" s="55" t="s">
        <v>1161</v>
      </c>
    </row>
    <row r="47" spans="2:12">
      <c r="B47" s="39" t="s">
        <v>203</v>
      </c>
      <c r="C47" s="41">
        <v>2970</v>
      </c>
      <c r="D47" s="44">
        <v>588</v>
      </c>
      <c r="F47" s="55" t="s">
        <v>71</v>
      </c>
      <c r="G47" s="29" t="s">
        <v>71</v>
      </c>
      <c r="H47" s="46">
        <v>4</v>
      </c>
      <c r="I47" s="46">
        <v>2</v>
      </c>
      <c r="J47" s="32" t="s">
        <v>3058</v>
      </c>
      <c r="L47" s="55" t="s">
        <v>219</v>
      </c>
    </row>
    <row r="48" spans="2:12">
      <c r="B48" s="39" t="s">
        <v>213</v>
      </c>
      <c r="C48" s="41">
        <v>5621</v>
      </c>
      <c r="D48" s="44">
        <v>1083</v>
      </c>
      <c r="F48" s="55" t="s">
        <v>71</v>
      </c>
      <c r="G48" s="29" t="s">
        <v>71</v>
      </c>
      <c r="H48" s="46">
        <v>16</v>
      </c>
      <c r="I48" s="46">
        <v>83</v>
      </c>
      <c r="J48" s="32" t="s">
        <v>3058</v>
      </c>
      <c r="L48" s="55" t="s">
        <v>92</v>
      </c>
    </row>
    <row r="49" spans="2:12">
      <c r="B49" s="39" t="s">
        <v>204</v>
      </c>
      <c r="C49" s="41">
        <v>12353</v>
      </c>
      <c r="D49" s="44">
        <v>2493</v>
      </c>
      <c r="F49" s="55" t="s">
        <v>71</v>
      </c>
      <c r="G49" s="29" t="s">
        <v>71</v>
      </c>
      <c r="H49" s="46">
        <v>58</v>
      </c>
      <c r="I49" s="46">
        <v>144</v>
      </c>
      <c r="J49" s="32" t="s">
        <v>3058</v>
      </c>
      <c r="L49" s="55" t="s">
        <v>3202</v>
      </c>
    </row>
    <row r="50" spans="2:12">
      <c r="B50" s="39" t="s">
        <v>117</v>
      </c>
      <c r="C50" s="41">
        <v>350</v>
      </c>
      <c r="D50" s="44">
        <v>87</v>
      </c>
      <c r="F50" s="55" t="s">
        <v>71</v>
      </c>
      <c r="G50" s="29" t="s">
        <v>71</v>
      </c>
      <c r="H50" s="46">
        <v>0</v>
      </c>
      <c r="I50" s="46">
        <v>25</v>
      </c>
      <c r="J50" s="32" t="s">
        <v>3058</v>
      </c>
      <c r="L50" s="55" t="s">
        <v>52</v>
      </c>
    </row>
    <row r="51" spans="2:12">
      <c r="B51" s="39" t="s">
        <v>175</v>
      </c>
      <c r="C51" s="41">
        <v>291</v>
      </c>
      <c r="D51" s="44">
        <v>65</v>
      </c>
      <c r="F51" s="55" t="s">
        <v>71</v>
      </c>
      <c r="G51" s="29" t="s">
        <v>71</v>
      </c>
      <c r="H51" s="46">
        <v>0</v>
      </c>
      <c r="I51" s="46">
        <v>3</v>
      </c>
      <c r="J51" s="32" t="s">
        <v>3058</v>
      </c>
      <c r="L51" s="55" t="s">
        <v>3191</v>
      </c>
    </row>
    <row r="52" spans="2:12">
      <c r="B52" s="39" t="s">
        <v>85</v>
      </c>
      <c r="C52" s="41">
        <v>3187</v>
      </c>
      <c r="D52" s="44">
        <v>605</v>
      </c>
      <c r="F52" s="55" t="s">
        <v>71</v>
      </c>
      <c r="G52" s="29" t="s">
        <v>71</v>
      </c>
      <c r="H52" s="46">
        <v>19</v>
      </c>
      <c r="I52" s="46">
        <v>21</v>
      </c>
      <c r="J52" s="32" t="s">
        <v>3058</v>
      </c>
      <c r="L52" s="55" t="s">
        <v>205</v>
      </c>
    </row>
    <row r="53" spans="2:12">
      <c r="B53" s="39" t="s">
        <v>87</v>
      </c>
      <c r="C53" s="41">
        <v>3765</v>
      </c>
      <c r="D53" s="44">
        <v>691</v>
      </c>
      <c r="F53" s="55" t="s">
        <v>71</v>
      </c>
      <c r="G53" s="29" t="s">
        <v>71</v>
      </c>
      <c r="H53" s="46">
        <v>12</v>
      </c>
      <c r="I53" s="46">
        <v>29</v>
      </c>
      <c r="J53" s="32" t="s">
        <v>3058</v>
      </c>
      <c r="L53" s="55" t="s">
        <v>3097</v>
      </c>
    </row>
    <row r="54" spans="2:12">
      <c r="B54" s="39" t="s">
        <v>176</v>
      </c>
      <c r="C54" s="41">
        <v>230</v>
      </c>
      <c r="D54" s="44">
        <v>64</v>
      </c>
      <c r="F54" s="55" t="s">
        <v>71</v>
      </c>
      <c r="G54" s="29" t="s">
        <v>71</v>
      </c>
      <c r="H54" s="46">
        <v>5</v>
      </c>
      <c r="I54" s="46">
        <v>65</v>
      </c>
      <c r="J54" s="32" t="s">
        <v>3058</v>
      </c>
      <c r="L54" s="55" t="s">
        <v>163</v>
      </c>
    </row>
    <row r="55" spans="2:12">
      <c r="B55" s="39" t="s">
        <v>118</v>
      </c>
      <c r="C55" s="41">
        <v>159</v>
      </c>
      <c r="D55" s="44">
        <v>33</v>
      </c>
      <c r="F55" s="55" t="s">
        <v>71</v>
      </c>
      <c r="G55" s="29" t="s">
        <v>71</v>
      </c>
      <c r="H55" s="46">
        <v>9</v>
      </c>
      <c r="I55" s="46">
        <v>61</v>
      </c>
      <c r="J55" s="32" t="s">
        <v>3058</v>
      </c>
      <c r="L55" s="55" t="s">
        <v>164</v>
      </c>
    </row>
    <row r="56" spans="2:12">
      <c r="B56" s="39" t="s">
        <v>119</v>
      </c>
      <c r="C56" s="41">
        <v>745</v>
      </c>
      <c r="D56" s="44">
        <v>150</v>
      </c>
      <c r="F56" s="55" t="s">
        <v>71</v>
      </c>
      <c r="G56" s="29" t="s">
        <v>71</v>
      </c>
      <c r="H56" s="46">
        <v>2</v>
      </c>
      <c r="I56" s="46">
        <v>45</v>
      </c>
      <c r="J56" s="32" t="s">
        <v>3058</v>
      </c>
      <c r="L56" s="55" t="s">
        <v>90</v>
      </c>
    </row>
    <row r="57" spans="2:12">
      <c r="B57" s="39" t="s">
        <v>133</v>
      </c>
      <c r="C57" s="41">
        <v>9550</v>
      </c>
      <c r="D57" s="44">
        <v>1844</v>
      </c>
      <c r="F57" s="55" t="s">
        <v>71</v>
      </c>
      <c r="G57" s="29" t="s">
        <v>71</v>
      </c>
      <c r="H57" s="46">
        <v>3</v>
      </c>
      <c r="I57" s="46">
        <v>13</v>
      </c>
      <c r="J57" s="32" t="s">
        <v>3058</v>
      </c>
      <c r="L57" s="55" t="s">
        <v>3219</v>
      </c>
    </row>
    <row r="58" spans="2:12">
      <c r="B58" s="39" t="s">
        <v>177</v>
      </c>
      <c r="C58" s="41">
        <v>150</v>
      </c>
      <c r="D58" s="44">
        <v>28</v>
      </c>
      <c r="F58" s="55" t="s">
        <v>71</v>
      </c>
      <c r="G58" s="29" t="s">
        <v>71</v>
      </c>
      <c r="H58" s="46">
        <v>7</v>
      </c>
      <c r="I58" s="46">
        <v>24</v>
      </c>
      <c r="J58" s="32" t="s">
        <v>3058</v>
      </c>
      <c r="L58" s="55" t="s">
        <v>158</v>
      </c>
    </row>
    <row r="59" spans="2:12">
      <c r="B59" s="39" t="s">
        <v>161</v>
      </c>
      <c r="C59" s="41">
        <v>2749</v>
      </c>
      <c r="D59" s="44">
        <v>525</v>
      </c>
      <c r="F59" s="55" t="s">
        <v>71</v>
      </c>
      <c r="G59" s="29" t="s">
        <v>71</v>
      </c>
      <c r="H59" s="46">
        <v>39</v>
      </c>
      <c r="I59" s="46">
        <v>92</v>
      </c>
      <c r="J59" s="32" t="s">
        <v>3058</v>
      </c>
      <c r="L59" s="55" t="s">
        <v>165</v>
      </c>
    </row>
    <row r="60" spans="2:12">
      <c r="B60" s="39" t="s">
        <v>218</v>
      </c>
      <c r="C60" s="41">
        <v>14970</v>
      </c>
      <c r="D60" s="44">
        <v>3205</v>
      </c>
      <c r="F60" s="55" t="s">
        <v>71</v>
      </c>
      <c r="G60" s="29" t="s">
        <v>71</v>
      </c>
      <c r="H60" s="46">
        <v>19</v>
      </c>
      <c r="I60" s="46">
        <v>80</v>
      </c>
      <c r="J60" s="32" t="s">
        <v>3058</v>
      </c>
      <c r="L60" s="55" t="s">
        <v>159</v>
      </c>
    </row>
    <row r="61" spans="2:12">
      <c r="B61" s="39" t="s">
        <v>50</v>
      </c>
      <c r="C61" s="41">
        <v>7859</v>
      </c>
      <c r="D61" s="44">
        <v>1538</v>
      </c>
      <c r="F61" s="55" t="s">
        <v>71</v>
      </c>
      <c r="G61" s="29" t="s">
        <v>71</v>
      </c>
      <c r="H61" s="46">
        <v>1</v>
      </c>
      <c r="I61" s="46">
        <v>17</v>
      </c>
      <c r="J61" s="32" t="s">
        <v>3058</v>
      </c>
      <c r="L61" s="55" t="s">
        <v>2660</v>
      </c>
    </row>
    <row r="62" spans="2:12">
      <c r="B62" s="39" t="s">
        <v>214</v>
      </c>
      <c r="C62" s="41">
        <v>4829</v>
      </c>
      <c r="D62" s="44">
        <v>976</v>
      </c>
      <c r="F62" s="55" t="s">
        <v>71</v>
      </c>
      <c r="G62" s="29" t="s">
        <v>71</v>
      </c>
      <c r="H62" s="46">
        <v>19</v>
      </c>
      <c r="I62" s="46">
        <v>85</v>
      </c>
      <c r="J62" s="32" t="s">
        <v>3058</v>
      </c>
      <c r="L62" s="55" t="s">
        <v>207</v>
      </c>
    </row>
    <row r="63" spans="2:12">
      <c r="B63" s="39" t="s">
        <v>219</v>
      </c>
      <c r="C63" s="41">
        <v>6782</v>
      </c>
      <c r="D63" s="44">
        <v>1401</v>
      </c>
      <c r="F63" s="55" t="s">
        <v>71</v>
      </c>
      <c r="G63" s="29" t="s">
        <v>71</v>
      </c>
      <c r="H63" s="46">
        <v>2</v>
      </c>
      <c r="I63" s="46">
        <v>10</v>
      </c>
      <c r="J63" s="32" t="s">
        <v>3058</v>
      </c>
    </row>
    <row r="64" spans="2:12">
      <c r="B64" s="39" t="s">
        <v>162</v>
      </c>
      <c r="C64" s="41">
        <v>2675</v>
      </c>
      <c r="D64" s="44">
        <v>548</v>
      </c>
      <c r="F64" s="55" t="s">
        <v>203</v>
      </c>
      <c r="G64" s="30" t="s">
        <v>71</v>
      </c>
      <c r="H64" s="34">
        <v>15</v>
      </c>
      <c r="I64" s="34">
        <v>16</v>
      </c>
      <c r="J64" s="32" t="s">
        <v>3058</v>
      </c>
    </row>
    <row r="65" spans="2:10">
      <c r="B65" s="39" t="s">
        <v>170</v>
      </c>
      <c r="C65" s="41">
        <v>6262</v>
      </c>
      <c r="D65" s="44">
        <v>1104</v>
      </c>
      <c r="F65" s="55" t="s">
        <v>52</v>
      </c>
      <c r="G65" s="30" t="s">
        <v>52</v>
      </c>
      <c r="H65" s="34">
        <v>1</v>
      </c>
      <c r="I65" s="34"/>
      <c r="J65" s="31" t="s">
        <v>3060</v>
      </c>
    </row>
    <row r="66" spans="2:10">
      <c r="B66" s="39" t="s">
        <v>92</v>
      </c>
      <c r="C66" s="41">
        <v>6812</v>
      </c>
      <c r="D66" s="44">
        <v>1105</v>
      </c>
      <c r="F66" s="55" t="s">
        <v>205</v>
      </c>
      <c r="G66" s="29" t="s">
        <v>71</v>
      </c>
      <c r="H66" s="46">
        <v>7</v>
      </c>
      <c r="I66" s="46">
        <v>25</v>
      </c>
      <c r="J66" s="32" t="s">
        <v>3058</v>
      </c>
    </row>
    <row r="67" spans="2:10">
      <c r="B67" s="39" t="s">
        <v>51</v>
      </c>
      <c r="C67" s="41">
        <v>15132</v>
      </c>
      <c r="D67" s="44">
        <v>3067</v>
      </c>
      <c r="F67" s="55" t="s">
        <v>205</v>
      </c>
      <c r="G67" s="29" t="s">
        <v>71</v>
      </c>
      <c r="H67" s="46">
        <v>4</v>
      </c>
      <c r="I67" s="46">
        <v>18</v>
      </c>
      <c r="J67" s="32" t="s">
        <v>3058</v>
      </c>
    </row>
    <row r="68" spans="2:10">
      <c r="B68" s="39" t="s">
        <v>86</v>
      </c>
      <c r="C68" s="41">
        <v>92369</v>
      </c>
      <c r="D68" s="44">
        <v>18637</v>
      </c>
      <c r="F68" s="55" t="s">
        <v>205</v>
      </c>
      <c r="G68" s="29" t="s">
        <v>71</v>
      </c>
      <c r="H68" s="46">
        <v>10</v>
      </c>
      <c r="I68" s="46">
        <v>7</v>
      </c>
      <c r="J68" s="32" t="s">
        <v>3058</v>
      </c>
    </row>
    <row r="69" spans="2:10">
      <c r="B69" s="39" t="s">
        <v>205</v>
      </c>
      <c r="C69" s="41">
        <v>24465</v>
      </c>
      <c r="D69" s="44">
        <v>5058</v>
      </c>
      <c r="F69" s="55" t="s">
        <v>205</v>
      </c>
      <c r="G69" s="29" t="s">
        <v>71</v>
      </c>
      <c r="H69" s="46">
        <v>3</v>
      </c>
      <c r="I69" s="46">
        <v>13</v>
      </c>
      <c r="J69" s="32" t="s">
        <v>3058</v>
      </c>
    </row>
    <row r="70" spans="2:10">
      <c r="B70" s="39" t="s">
        <v>31</v>
      </c>
      <c r="C70" s="41">
        <v>4183</v>
      </c>
      <c r="D70" s="44">
        <v>865</v>
      </c>
      <c r="F70" s="55" t="s">
        <v>205</v>
      </c>
      <c r="G70" s="29" t="s">
        <v>71</v>
      </c>
      <c r="H70" s="46">
        <v>3</v>
      </c>
      <c r="I70" s="46">
        <v>29</v>
      </c>
      <c r="J70" s="32" t="s">
        <v>3058</v>
      </c>
    </row>
    <row r="71" spans="2:10">
      <c r="B71" s="39" t="s">
        <v>120</v>
      </c>
      <c r="C71" s="41">
        <v>730</v>
      </c>
      <c r="D71" s="44">
        <v>148</v>
      </c>
      <c r="F71" s="55" t="s">
        <v>205</v>
      </c>
      <c r="G71" s="29" t="s">
        <v>71</v>
      </c>
      <c r="H71" s="46">
        <v>0</v>
      </c>
      <c r="I71" s="46">
        <v>32</v>
      </c>
      <c r="J71" s="32" t="s">
        <v>3058</v>
      </c>
    </row>
    <row r="72" spans="2:10">
      <c r="B72" s="39" t="s">
        <v>163</v>
      </c>
      <c r="C72" s="41">
        <v>3550</v>
      </c>
      <c r="D72" s="44">
        <v>720</v>
      </c>
      <c r="F72" s="55" t="s">
        <v>205</v>
      </c>
      <c r="G72" s="29" t="s">
        <v>71</v>
      </c>
      <c r="H72" s="46">
        <v>3</v>
      </c>
      <c r="I72" s="46">
        <v>53</v>
      </c>
      <c r="J72" s="32" t="s">
        <v>3058</v>
      </c>
    </row>
    <row r="73" spans="2:10">
      <c r="B73" s="39" t="s">
        <v>215</v>
      </c>
      <c r="C73" s="41">
        <v>939</v>
      </c>
      <c r="D73" s="44">
        <v>217</v>
      </c>
      <c r="F73" s="55" t="s">
        <v>205</v>
      </c>
      <c r="G73" s="29" t="s">
        <v>71</v>
      </c>
      <c r="H73" s="46">
        <v>16</v>
      </c>
      <c r="I73" s="46">
        <v>58</v>
      </c>
      <c r="J73" s="32" t="s">
        <v>3058</v>
      </c>
    </row>
    <row r="74" spans="2:10">
      <c r="B74" s="39" t="s">
        <v>164</v>
      </c>
      <c r="C74" s="41">
        <v>4853</v>
      </c>
      <c r="D74" s="44">
        <v>973</v>
      </c>
      <c r="F74" s="55" t="s">
        <v>205</v>
      </c>
      <c r="G74" s="29" t="s">
        <v>71</v>
      </c>
      <c r="H74" s="46">
        <v>2</v>
      </c>
      <c r="I74" s="46">
        <v>4</v>
      </c>
      <c r="J74" s="32" t="s">
        <v>3058</v>
      </c>
    </row>
    <row r="75" spans="2:10">
      <c r="B75" s="39" t="s">
        <v>81</v>
      </c>
      <c r="C75" s="41">
        <v>3735</v>
      </c>
      <c r="D75" s="44">
        <v>680</v>
      </c>
      <c r="F75" s="55" t="s">
        <v>205</v>
      </c>
      <c r="G75" s="29" t="s">
        <v>71</v>
      </c>
      <c r="H75" s="46">
        <v>9</v>
      </c>
      <c r="I75" s="46">
        <v>125</v>
      </c>
      <c r="J75" s="32" t="s">
        <v>3058</v>
      </c>
    </row>
    <row r="76" spans="2:10">
      <c r="B76" s="39" t="s">
        <v>90</v>
      </c>
      <c r="C76" s="41">
        <v>9921</v>
      </c>
      <c r="D76" s="44">
        <v>1958</v>
      </c>
      <c r="F76" s="55" t="s">
        <v>205</v>
      </c>
      <c r="G76" s="29" t="s">
        <v>71</v>
      </c>
      <c r="H76" s="46">
        <v>3</v>
      </c>
      <c r="I76" s="46">
        <v>7</v>
      </c>
      <c r="J76" s="32" t="s">
        <v>3058</v>
      </c>
    </row>
    <row r="77" spans="2:10">
      <c r="B77" s="39" t="s">
        <v>206</v>
      </c>
      <c r="C77" s="41">
        <v>92555</v>
      </c>
      <c r="D77" s="44">
        <v>19008</v>
      </c>
      <c r="F77" s="55" t="s">
        <v>205</v>
      </c>
      <c r="G77" s="29" t="s">
        <v>71</v>
      </c>
      <c r="H77" s="47">
        <v>18</v>
      </c>
      <c r="I77" s="47">
        <v>14</v>
      </c>
      <c r="J77" s="32" t="s">
        <v>3058</v>
      </c>
    </row>
    <row r="78" spans="2:10">
      <c r="B78" s="39" t="s">
        <v>121</v>
      </c>
      <c r="C78" s="41">
        <v>400</v>
      </c>
      <c r="D78" s="44">
        <v>78</v>
      </c>
      <c r="F78" s="55" t="s">
        <v>205</v>
      </c>
      <c r="G78" s="29" t="s">
        <v>71</v>
      </c>
      <c r="H78" s="46">
        <v>16</v>
      </c>
      <c r="I78" s="46">
        <v>21</v>
      </c>
      <c r="J78" s="32" t="s">
        <v>3058</v>
      </c>
    </row>
    <row r="79" spans="2:10">
      <c r="B79" s="39" t="s">
        <v>158</v>
      </c>
      <c r="C79" s="41">
        <v>4733</v>
      </c>
      <c r="D79" s="44">
        <v>933</v>
      </c>
      <c r="F79" s="55" t="s">
        <v>205</v>
      </c>
      <c r="G79" s="29" t="s">
        <v>71</v>
      </c>
      <c r="H79" s="46">
        <v>13</v>
      </c>
      <c r="I79" s="46">
        <v>47</v>
      </c>
      <c r="J79" s="32" t="s">
        <v>3058</v>
      </c>
    </row>
    <row r="80" spans="2:10">
      <c r="B80" s="39" t="s">
        <v>165</v>
      </c>
      <c r="C80" s="41">
        <v>6540</v>
      </c>
      <c r="D80" s="44">
        <v>1230</v>
      </c>
      <c r="F80" s="55" t="s">
        <v>205</v>
      </c>
      <c r="G80" s="29" t="s">
        <v>71</v>
      </c>
      <c r="H80" s="46">
        <v>48</v>
      </c>
      <c r="I80" s="46">
        <v>91</v>
      </c>
      <c r="J80" s="32" t="s">
        <v>3058</v>
      </c>
    </row>
    <row r="81" spans="2:10">
      <c r="B81" s="39" t="s">
        <v>79</v>
      </c>
      <c r="C81" s="41">
        <v>3894</v>
      </c>
      <c r="D81" s="44">
        <v>777</v>
      </c>
      <c r="F81" s="55" t="s">
        <v>205</v>
      </c>
      <c r="G81" s="29" t="s">
        <v>71</v>
      </c>
      <c r="H81" s="46">
        <v>1</v>
      </c>
      <c r="I81" s="46">
        <v>5</v>
      </c>
      <c r="J81" s="32" t="s">
        <v>3058</v>
      </c>
    </row>
    <row r="82" spans="2:10">
      <c r="B82" s="39" t="s">
        <v>91</v>
      </c>
      <c r="C82" s="41">
        <v>3853</v>
      </c>
      <c r="D82" s="44">
        <v>806</v>
      </c>
      <c r="F82" s="55" t="s">
        <v>205</v>
      </c>
      <c r="G82" s="29" t="s">
        <v>71</v>
      </c>
      <c r="H82" s="46">
        <v>0</v>
      </c>
      <c r="I82" s="46">
        <v>29</v>
      </c>
      <c r="J82" s="32" t="s">
        <v>3058</v>
      </c>
    </row>
    <row r="83" spans="2:10">
      <c r="B83" s="39" t="s">
        <v>166</v>
      </c>
      <c r="C83" s="41">
        <v>5076</v>
      </c>
      <c r="D83" s="44">
        <v>903</v>
      </c>
      <c r="F83" s="55" t="s">
        <v>205</v>
      </c>
      <c r="G83" s="29" t="s">
        <v>71</v>
      </c>
      <c r="H83" s="46">
        <v>15</v>
      </c>
      <c r="I83" s="46">
        <v>57</v>
      </c>
      <c r="J83" s="32" t="s">
        <v>3058</v>
      </c>
    </row>
    <row r="84" spans="2:10">
      <c r="B84" s="39" t="s">
        <v>82</v>
      </c>
      <c r="C84" s="41">
        <v>2410</v>
      </c>
      <c r="D84" s="44">
        <v>483</v>
      </c>
      <c r="F84" s="55" t="s">
        <v>205</v>
      </c>
      <c r="G84" s="29" t="s">
        <v>71</v>
      </c>
      <c r="H84" s="46">
        <v>5</v>
      </c>
      <c r="I84" s="46">
        <v>16</v>
      </c>
      <c r="J84" s="32" t="s">
        <v>3058</v>
      </c>
    </row>
    <row r="85" spans="2:10">
      <c r="B85" s="39" t="s">
        <v>80</v>
      </c>
      <c r="C85" s="41">
        <v>4081</v>
      </c>
      <c r="D85" s="44">
        <v>859</v>
      </c>
      <c r="F85" s="55" t="s">
        <v>205</v>
      </c>
      <c r="G85" s="29" t="s">
        <v>71</v>
      </c>
      <c r="H85" s="46">
        <v>4</v>
      </c>
      <c r="I85" s="46">
        <v>1</v>
      </c>
      <c r="J85" s="32" t="s">
        <v>3058</v>
      </c>
    </row>
    <row r="86" spans="2:10">
      <c r="B86" s="39" t="s">
        <v>159</v>
      </c>
      <c r="C86" s="41">
        <v>3961</v>
      </c>
      <c r="D86" s="44">
        <v>770</v>
      </c>
      <c r="F86" s="55" t="s">
        <v>205</v>
      </c>
      <c r="G86" s="29" t="s">
        <v>71</v>
      </c>
      <c r="H86" s="46">
        <v>3</v>
      </c>
      <c r="I86" s="46">
        <v>47</v>
      </c>
      <c r="J86" s="32" t="s">
        <v>3058</v>
      </c>
    </row>
    <row r="87" spans="2:10">
      <c r="B87" s="39" t="s">
        <v>207</v>
      </c>
      <c r="C87" s="41">
        <v>2717</v>
      </c>
      <c r="D87" s="44">
        <v>531</v>
      </c>
      <c r="F87" s="55" t="s">
        <v>205</v>
      </c>
      <c r="G87" s="29" t="s">
        <v>71</v>
      </c>
      <c r="H87" s="46">
        <v>10</v>
      </c>
      <c r="I87" s="46">
        <v>46</v>
      </c>
      <c r="J87" s="32" t="s">
        <v>3058</v>
      </c>
    </row>
    <row r="88" spans="2:10" ht="15.75">
      <c r="B88" s="40"/>
      <c r="C88" s="42">
        <f>SUM(C2:C87)</f>
        <v>866997</v>
      </c>
      <c r="D88" s="42">
        <f>SUM(D2:D87)</f>
        <v>174423</v>
      </c>
      <c r="F88" s="55" t="s">
        <v>205</v>
      </c>
      <c r="G88" s="29" t="s">
        <v>71</v>
      </c>
      <c r="H88" s="46">
        <v>14</v>
      </c>
      <c r="I88" s="46">
        <v>39</v>
      </c>
      <c r="J88" s="32" t="s">
        <v>3058</v>
      </c>
    </row>
    <row r="89" spans="2:10">
      <c r="F89" s="55" t="s">
        <v>205</v>
      </c>
      <c r="G89" s="29" t="s">
        <v>71</v>
      </c>
      <c r="H89" s="46">
        <v>23</v>
      </c>
      <c r="I89" s="46">
        <v>64</v>
      </c>
      <c r="J89" s="32" t="s">
        <v>3058</v>
      </c>
    </row>
    <row r="90" spans="2:10">
      <c r="F90" s="55" t="s">
        <v>205</v>
      </c>
      <c r="G90" s="29" t="s">
        <v>71</v>
      </c>
      <c r="H90" s="46">
        <v>2</v>
      </c>
      <c r="I90" s="46">
        <v>24</v>
      </c>
      <c r="J90" s="32" t="s">
        <v>3058</v>
      </c>
    </row>
    <row r="91" spans="2:10">
      <c r="F91" s="55" t="s">
        <v>205</v>
      </c>
      <c r="G91" s="29" t="s">
        <v>71</v>
      </c>
      <c r="H91" s="46">
        <v>3</v>
      </c>
      <c r="I91" s="46">
        <v>16</v>
      </c>
      <c r="J91" s="32" t="s">
        <v>3058</v>
      </c>
    </row>
    <row r="92" spans="2:10">
      <c r="F92" s="55" t="s">
        <v>205</v>
      </c>
      <c r="G92" s="29" t="s">
        <v>71</v>
      </c>
      <c r="H92" s="46">
        <v>9</v>
      </c>
      <c r="I92" s="46">
        <v>28</v>
      </c>
      <c r="J92" s="32" t="s">
        <v>3058</v>
      </c>
    </row>
    <row r="93" spans="2:10">
      <c r="F93" s="55" t="s">
        <v>205</v>
      </c>
      <c r="G93" s="29" t="s">
        <v>71</v>
      </c>
      <c r="H93" s="46">
        <v>2</v>
      </c>
      <c r="I93" s="46">
        <v>37</v>
      </c>
      <c r="J93" s="32" t="s">
        <v>3058</v>
      </c>
    </row>
    <row r="94" spans="2:10">
      <c r="F94" s="55" t="s">
        <v>205</v>
      </c>
      <c r="G94" s="29" t="s">
        <v>71</v>
      </c>
      <c r="H94" s="46">
        <v>4</v>
      </c>
      <c r="I94" s="46">
        <v>3</v>
      </c>
      <c r="J94" s="32" t="s">
        <v>3058</v>
      </c>
    </row>
    <row r="95" spans="2:10">
      <c r="F95" s="55" t="s">
        <v>205</v>
      </c>
      <c r="G95" s="29" t="s">
        <v>71</v>
      </c>
      <c r="H95" s="46">
        <v>10</v>
      </c>
      <c r="I95" s="46">
        <v>71</v>
      </c>
      <c r="J95" s="32" t="s">
        <v>3058</v>
      </c>
    </row>
    <row r="96" spans="2:10">
      <c r="F96" s="55" t="s">
        <v>205</v>
      </c>
      <c r="G96" s="29" t="s">
        <v>71</v>
      </c>
      <c r="H96" s="46">
        <v>2</v>
      </c>
      <c r="I96" s="46">
        <v>57</v>
      </c>
      <c r="J96" s="32" t="s">
        <v>3058</v>
      </c>
    </row>
    <row r="97" spans="6:10">
      <c r="F97" s="55" t="s">
        <v>205</v>
      </c>
      <c r="G97" s="29" t="s">
        <v>71</v>
      </c>
      <c r="H97" s="47">
        <v>4</v>
      </c>
      <c r="I97" s="47">
        <v>20</v>
      </c>
      <c r="J97" s="32" t="s">
        <v>3058</v>
      </c>
    </row>
    <row r="98" spans="6:10">
      <c r="F98" s="55" t="s">
        <v>205</v>
      </c>
      <c r="G98" s="29" t="s">
        <v>71</v>
      </c>
      <c r="H98" s="47">
        <v>5</v>
      </c>
      <c r="I98" s="47">
        <v>44</v>
      </c>
      <c r="J98" s="32" t="s">
        <v>3058</v>
      </c>
    </row>
    <row r="99" spans="6:10">
      <c r="F99" s="55" t="s">
        <v>205</v>
      </c>
      <c r="G99" s="29" t="s">
        <v>71</v>
      </c>
      <c r="H99" s="46">
        <v>6</v>
      </c>
      <c r="I99" s="46">
        <v>10</v>
      </c>
      <c r="J99" s="32" t="s">
        <v>3058</v>
      </c>
    </row>
    <row r="100" spans="6:10">
      <c r="F100" s="55" t="s">
        <v>205</v>
      </c>
      <c r="G100" s="29" t="s">
        <v>71</v>
      </c>
      <c r="H100" s="46">
        <v>28</v>
      </c>
      <c r="I100" s="46">
        <v>45</v>
      </c>
      <c r="J100" s="32" t="s">
        <v>3058</v>
      </c>
    </row>
    <row r="101" spans="6:10">
      <c r="F101" s="55" t="s">
        <v>205</v>
      </c>
      <c r="G101" s="29" t="s">
        <v>71</v>
      </c>
      <c r="H101" s="46">
        <v>35</v>
      </c>
      <c r="I101" s="46">
        <v>50</v>
      </c>
      <c r="J101" s="32" t="s">
        <v>3058</v>
      </c>
    </row>
    <row r="102" spans="6:10">
      <c r="F102" s="55" t="s">
        <v>205</v>
      </c>
      <c r="G102" s="29" t="s">
        <v>71</v>
      </c>
      <c r="H102" s="46">
        <v>13</v>
      </c>
      <c r="I102" s="46">
        <v>15</v>
      </c>
      <c r="J102" s="32" t="s">
        <v>3058</v>
      </c>
    </row>
    <row r="103" spans="6:10">
      <c r="F103" s="55" t="s">
        <v>205</v>
      </c>
      <c r="G103" s="29" t="s">
        <v>71</v>
      </c>
      <c r="H103" s="46">
        <v>15</v>
      </c>
      <c r="I103" s="46">
        <v>43</v>
      </c>
      <c r="J103" s="32" t="s">
        <v>3058</v>
      </c>
    </row>
    <row r="104" spans="6:10">
      <c r="F104" s="55" t="s">
        <v>205</v>
      </c>
      <c r="G104" s="29" t="s">
        <v>71</v>
      </c>
      <c r="H104" s="46">
        <v>5</v>
      </c>
      <c r="I104" s="46">
        <v>2</v>
      </c>
      <c r="J104" s="32" t="s">
        <v>3058</v>
      </c>
    </row>
    <row r="105" spans="6:10">
      <c r="F105" s="55" t="s">
        <v>205</v>
      </c>
      <c r="G105" s="29" t="s">
        <v>71</v>
      </c>
      <c r="H105" s="46">
        <v>40</v>
      </c>
      <c r="I105" s="46">
        <v>8</v>
      </c>
      <c r="J105" s="32" t="s">
        <v>3058</v>
      </c>
    </row>
    <row r="106" spans="6:10">
      <c r="F106" s="55" t="s">
        <v>205</v>
      </c>
      <c r="G106" s="29" t="s">
        <v>71</v>
      </c>
      <c r="H106" s="46">
        <v>16</v>
      </c>
      <c r="I106" s="46">
        <v>0</v>
      </c>
      <c r="J106" s="32" t="s">
        <v>3058</v>
      </c>
    </row>
    <row r="107" spans="6:10">
      <c r="F107" s="55" t="s">
        <v>205</v>
      </c>
      <c r="G107" s="29" t="s">
        <v>71</v>
      </c>
      <c r="H107" s="46">
        <v>21</v>
      </c>
      <c r="I107" s="46">
        <v>38</v>
      </c>
      <c r="J107" s="32" t="s">
        <v>3058</v>
      </c>
    </row>
    <row r="108" spans="6:10">
      <c r="F108" s="55" t="s">
        <v>205</v>
      </c>
      <c r="G108" s="29" t="s">
        <v>71</v>
      </c>
      <c r="H108" s="46">
        <v>9</v>
      </c>
      <c r="I108" s="46">
        <v>54</v>
      </c>
      <c r="J108" s="32" t="s">
        <v>3058</v>
      </c>
    </row>
    <row r="109" spans="6:10">
      <c r="F109" s="55" t="s">
        <v>205</v>
      </c>
      <c r="G109" s="29" t="s">
        <v>71</v>
      </c>
      <c r="H109" s="46">
        <v>1</v>
      </c>
      <c r="I109" s="46">
        <v>14</v>
      </c>
      <c r="J109" s="32" t="s">
        <v>3058</v>
      </c>
    </row>
    <row r="110" spans="6:10">
      <c r="F110" s="55" t="s">
        <v>205</v>
      </c>
      <c r="G110" s="29" t="s">
        <v>71</v>
      </c>
      <c r="H110" s="46">
        <v>40</v>
      </c>
      <c r="I110" s="46">
        <v>130</v>
      </c>
      <c r="J110" s="32" t="s">
        <v>3058</v>
      </c>
    </row>
    <row r="111" spans="6:10">
      <c r="F111" s="55" t="s">
        <v>205</v>
      </c>
      <c r="G111" s="29" t="s">
        <v>71</v>
      </c>
      <c r="H111" s="46">
        <v>0</v>
      </c>
      <c r="I111" s="46">
        <v>17</v>
      </c>
      <c r="J111" s="32" t="s">
        <v>3058</v>
      </c>
    </row>
    <row r="112" spans="6:10">
      <c r="F112" s="55" t="s">
        <v>205</v>
      </c>
      <c r="G112" s="29" t="s">
        <v>71</v>
      </c>
      <c r="H112" s="46">
        <v>10</v>
      </c>
      <c r="I112" s="46">
        <v>27</v>
      </c>
      <c r="J112" s="32" t="s">
        <v>3058</v>
      </c>
    </row>
    <row r="113" spans="6:10">
      <c r="F113" s="55" t="s">
        <v>205</v>
      </c>
      <c r="G113" s="29" t="s">
        <v>71</v>
      </c>
      <c r="H113" s="46">
        <v>13</v>
      </c>
      <c r="I113" s="46">
        <v>12</v>
      </c>
      <c r="J113" s="32" t="s">
        <v>3058</v>
      </c>
    </row>
    <row r="114" spans="6:10">
      <c r="F114" s="55" t="s">
        <v>205</v>
      </c>
      <c r="G114" s="29" t="s">
        <v>71</v>
      </c>
      <c r="H114" s="46">
        <v>0</v>
      </c>
      <c r="I114" s="46">
        <v>22</v>
      </c>
      <c r="J114" s="32" t="s">
        <v>3058</v>
      </c>
    </row>
    <row r="115" spans="6:10">
      <c r="F115" s="55" t="s">
        <v>205</v>
      </c>
      <c r="G115" s="29" t="s">
        <v>71</v>
      </c>
      <c r="H115" s="46">
        <v>3</v>
      </c>
      <c r="I115" s="46">
        <v>84</v>
      </c>
      <c r="J115" s="32" t="s">
        <v>3058</v>
      </c>
    </row>
    <row r="116" spans="6:10">
      <c r="F116" s="55" t="s">
        <v>205</v>
      </c>
      <c r="G116" s="29" t="s">
        <v>71</v>
      </c>
      <c r="H116" s="46">
        <v>6</v>
      </c>
      <c r="I116" s="46">
        <v>25</v>
      </c>
      <c r="J116" s="32" t="s">
        <v>3058</v>
      </c>
    </row>
    <row r="117" spans="6:10">
      <c r="F117" s="55" t="s">
        <v>205</v>
      </c>
      <c r="G117" s="29" t="s">
        <v>71</v>
      </c>
      <c r="H117" s="46">
        <v>8</v>
      </c>
      <c r="I117" s="46">
        <v>24</v>
      </c>
      <c r="J117" s="32" t="s">
        <v>3058</v>
      </c>
    </row>
    <row r="118" spans="6:10">
      <c r="F118" s="55" t="s">
        <v>205</v>
      </c>
      <c r="G118" s="29" t="s">
        <v>71</v>
      </c>
      <c r="H118" s="46">
        <v>7</v>
      </c>
      <c r="I118" s="46">
        <v>30</v>
      </c>
      <c r="J118" s="32" t="s">
        <v>3058</v>
      </c>
    </row>
    <row r="119" spans="6:10">
      <c r="F119" s="55" t="s">
        <v>205</v>
      </c>
      <c r="G119" s="29" t="s">
        <v>71</v>
      </c>
      <c r="H119" s="46">
        <v>1</v>
      </c>
      <c r="I119" s="46">
        <v>67</v>
      </c>
      <c r="J119" s="32" t="s">
        <v>3058</v>
      </c>
    </row>
    <row r="120" spans="6:10">
      <c r="F120" s="55" t="s">
        <v>205</v>
      </c>
      <c r="G120" s="29" t="s">
        <v>71</v>
      </c>
      <c r="H120" s="46">
        <v>5</v>
      </c>
      <c r="I120" s="46">
        <v>29</v>
      </c>
      <c r="J120" s="32" t="s">
        <v>3058</v>
      </c>
    </row>
    <row r="121" spans="6:10">
      <c r="F121" s="55" t="s">
        <v>205</v>
      </c>
      <c r="G121" s="29" t="s">
        <v>71</v>
      </c>
      <c r="H121" s="46">
        <v>0</v>
      </c>
      <c r="I121" s="46">
        <v>10</v>
      </c>
      <c r="J121" s="32" t="s">
        <v>3058</v>
      </c>
    </row>
    <row r="122" spans="6:10">
      <c r="F122" s="55" t="s">
        <v>205</v>
      </c>
      <c r="G122" s="29" t="s">
        <v>71</v>
      </c>
      <c r="H122" s="46">
        <v>26</v>
      </c>
      <c r="I122" s="46">
        <v>53</v>
      </c>
      <c r="J122" s="32" t="s">
        <v>3058</v>
      </c>
    </row>
    <row r="123" spans="6:10">
      <c r="F123" s="55" t="s">
        <v>205</v>
      </c>
      <c r="G123" s="29" t="s">
        <v>71</v>
      </c>
      <c r="H123" s="46">
        <v>16</v>
      </c>
      <c r="I123" s="46">
        <v>85</v>
      </c>
      <c r="J123" s="32" t="s">
        <v>3058</v>
      </c>
    </row>
    <row r="124" spans="6:10">
      <c r="F124" s="55" t="s">
        <v>205</v>
      </c>
      <c r="G124" s="29" t="s">
        <v>71</v>
      </c>
      <c r="H124" s="46">
        <v>0</v>
      </c>
      <c r="I124" s="46">
        <v>14</v>
      </c>
      <c r="J124" s="32" t="s">
        <v>3058</v>
      </c>
    </row>
    <row r="125" spans="6:10">
      <c r="F125" s="55" t="s">
        <v>205</v>
      </c>
      <c r="G125" s="29" t="s">
        <v>71</v>
      </c>
      <c r="H125" s="46">
        <v>9</v>
      </c>
      <c r="I125" s="46">
        <v>7</v>
      </c>
      <c r="J125" s="32" t="s">
        <v>3058</v>
      </c>
    </row>
    <row r="126" spans="6:10">
      <c r="F126" s="55" t="s">
        <v>205</v>
      </c>
      <c r="G126" s="29" t="s">
        <v>71</v>
      </c>
      <c r="H126" s="46">
        <v>33</v>
      </c>
      <c r="I126" s="46">
        <v>44</v>
      </c>
      <c r="J126" s="32" t="s">
        <v>3058</v>
      </c>
    </row>
    <row r="127" spans="6:10">
      <c r="F127" s="55" t="s">
        <v>205</v>
      </c>
      <c r="G127" s="29" t="s">
        <v>71</v>
      </c>
      <c r="H127" s="46">
        <v>5</v>
      </c>
      <c r="I127" s="46">
        <v>26</v>
      </c>
      <c r="J127" s="32" t="s">
        <v>3058</v>
      </c>
    </row>
    <row r="128" spans="6:10">
      <c r="F128" s="55" t="s">
        <v>205</v>
      </c>
      <c r="G128" s="29" t="s">
        <v>71</v>
      </c>
      <c r="H128" s="46">
        <v>4</v>
      </c>
      <c r="I128" s="46">
        <v>3</v>
      </c>
      <c r="J128" s="32" t="s">
        <v>3058</v>
      </c>
    </row>
    <row r="129" spans="6:10">
      <c r="F129" s="55" t="s">
        <v>205</v>
      </c>
      <c r="G129" s="29" t="s">
        <v>71</v>
      </c>
      <c r="H129" s="46">
        <v>15</v>
      </c>
      <c r="I129" s="46">
        <v>13</v>
      </c>
      <c r="J129" s="32" t="s">
        <v>3058</v>
      </c>
    </row>
    <row r="130" spans="6:10">
      <c r="F130" s="55" t="s">
        <v>205</v>
      </c>
      <c r="G130" s="29" t="s">
        <v>71</v>
      </c>
      <c r="H130" s="47">
        <v>32</v>
      </c>
      <c r="I130" s="47">
        <v>52</v>
      </c>
      <c r="J130" s="32" t="s">
        <v>3058</v>
      </c>
    </row>
    <row r="131" spans="6:10">
      <c r="F131" s="55" t="s">
        <v>205</v>
      </c>
      <c r="G131" s="29" t="s">
        <v>71</v>
      </c>
      <c r="H131" s="46">
        <v>2</v>
      </c>
      <c r="I131" s="46">
        <v>10</v>
      </c>
      <c r="J131" s="32" t="s">
        <v>3058</v>
      </c>
    </row>
    <row r="132" spans="6:10">
      <c r="F132" s="55" t="s">
        <v>205</v>
      </c>
      <c r="G132" s="29" t="s">
        <v>71</v>
      </c>
      <c r="H132" s="46">
        <v>26</v>
      </c>
      <c r="I132" s="46">
        <v>30</v>
      </c>
      <c r="J132" s="32" t="s">
        <v>3058</v>
      </c>
    </row>
    <row r="133" spans="6:10">
      <c r="F133" s="55" t="s">
        <v>205</v>
      </c>
      <c r="G133" s="29" t="s">
        <v>71</v>
      </c>
      <c r="H133" s="46">
        <v>4</v>
      </c>
      <c r="I133" s="46">
        <v>1</v>
      </c>
      <c r="J133" s="32" t="s">
        <v>3058</v>
      </c>
    </row>
    <row r="134" spans="6:10">
      <c r="F134" s="55" t="s">
        <v>205</v>
      </c>
      <c r="G134" s="29" t="s">
        <v>71</v>
      </c>
      <c r="H134" s="46">
        <v>4</v>
      </c>
      <c r="I134" s="46">
        <v>30</v>
      </c>
      <c r="J134" s="32" t="s">
        <v>3058</v>
      </c>
    </row>
    <row r="135" spans="6:10">
      <c r="F135" s="55" t="s">
        <v>205</v>
      </c>
      <c r="G135" s="29" t="s">
        <v>71</v>
      </c>
      <c r="H135" s="46">
        <v>0</v>
      </c>
      <c r="I135" s="46">
        <v>19</v>
      </c>
      <c r="J135" s="32" t="s">
        <v>3058</v>
      </c>
    </row>
    <row r="136" spans="6:10">
      <c r="F136" s="55" t="s">
        <v>205</v>
      </c>
      <c r="G136" s="29" t="s">
        <v>71</v>
      </c>
      <c r="H136" s="46">
        <v>1</v>
      </c>
      <c r="I136" s="46">
        <v>28</v>
      </c>
      <c r="J136" s="32" t="s">
        <v>3058</v>
      </c>
    </row>
    <row r="137" spans="6:10">
      <c r="F137" s="55" t="s">
        <v>205</v>
      </c>
      <c r="G137" s="29" t="s">
        <v>71</v>
      </c>
      <c r="H137" s="46">
        <v>4</v>
      </c>
      <c r="I137" s="46">
        <v>21</v>
      </c>
      <c r="J137" s="32" t="s">
        <v>3058</v>
      </c>
    </row>
    <row r="138" spans="6:10">
      <c r="F138" s="55" t="s">
        <v>205</v>
      </c>
      <c r="G138" s="29" t="s">
        <v>71</v>
      </c>
      <c r="H138" s="46">
        <v>14</v>
      </c>
      <c r="I138" s="46">
        <v>27</v>
      </c>
      <c r="J138" s="32" t="s">
        <v>3058</v>
      </c>
    </row>
    <row r="139" spans="6:10">
      <c r="F139" s="55" t="s">
        <v>205</v>
      </c>
      <c r="G139" s="29" t="s">
        <v>71</v>
      </c>
      <c r="H139" s="47">
        <v>16</v>
      </c>
      <c r="I139" s="47">
        <v>21</v>
      </c>
      <c r="J139" s="32" t="s">
        <v>3058</v>
      </c>
    </row>
    <row r="140" spans="6:10">
      <c r="F140" s="55" t="s">
        <v>205</v>
      </c>
      <c r="G140" s="29" t="s">
        <v>71</v>
      </c>
      <c r="H140" s="46">
        <v>15</v>
      </c>
      <c r="I140" s="46">
        <v>77</v>
      </c>
      <c r="J140" s="32" t="s">
        <v>3058</v>
      </c>
    </row>
    <row r="141" spans="6:10">
      <c r="F141" s="55" t="s">
        <v>205</v>
      </c>
      <c r="G141" s="29" t="s">
        <v>71</v>
      </c>
      <c r="H141" s="46">
        <v>21</v>
      </c>
      <c r="I141" s="46">
        <v>63</v>
      </c>
      <c r="J141" s="32" t="s">
        <v>3058</v>
      </c>
    </row>
    <row r="142" spans="6:10">
      <c r="F142" s="55" t="s">
        <v>205</v>
      </c>
      <c r="G142" s="29" t="s">
        <v>71</v>
      </c>
      <c r="H142" s="46">
        <v>15</v>
      </c>
      <c r="I142" s="46">
        <v>15</v>
      </c>
      <c r="J142" s="32" t="s">
        <v>3058</v>
      </c>
    </row>
    <row r="143" spans="6:10">
      <c r="F143" s="55" t="s">
        <v>205</v>
      </c>
      <c r="G143" s="29" t="s">
        <v>71</v>
      </c>
      <c r="H143" s="46">
        <v>4</v>
      </c>
      <c r="I143" s="46">
        <v>22</v>
      </c>
      <c r="J143" s="32" t="s">
        <v>3058</v>
      </c>
    </row>
    <row r="144" spans="6:10">
      <c r="F144" s="55" t="s">
        <v>205</v>
      </c>
      <c r="G144" s="29" t="s">
        <v>71</v>
      </c>
      <c r="H144" s="46">
        <v>1</v>
      </c>
      <c r="I144" s="46">
        <v>14</v>
      </c>
      <c r="J144" s="32" t="s">
        <v>3058</v>
      </c>
    </row>
    <row r="145" spans="6:10">
      <c r="F145" s="55" t="s">
        <v>205</v>
      </c>
      <c r="G145" s="29" t="s">
        <v>71</v>
      </c>
      <c r="H145" s="46">
        <v>3</v>
      </c>
      <c r="I145" s="46">
        <v>21</v>
      </c>
      <c r="J145" s="32" t="s">
        <v>3058</v>
      </c>
    </row>
    <row r="146" spans="6:10">
      <c r="F146" s="55" t="s">
        <v>2427</v>
      </c>
      <c r="G146" s="29" t="s">
        <v>71</v>
      </c>
      <c r="H146" s="46">
        <v>22</v>
      </c>
      <c r="I146" s="46">
        <v>120</v>
      </c>
      <c r="J146" s="32" t="s">
        <v>3058</v>
      </c>
    </row>
    <row r="147" spans="6:10">
      <c r="F147" s="55" t="s">
        <v>2427</v>
      </c>
      <c r="G147" s="29" t="s">
        <v>71</v>
      </c>
      <c r="H147" s="46">
        <v>2</v>
      </c>
      <c r="I147" s="46">
        <v>33</v>
      </c>
      <c r="J147" s="32" t="s">
        <v>3058</v>
      </c>
    </row>
    <row r="148" spans="6:10">
      <c r="F148" s="55" t="s">
        <v>2427</v>
      </c>
      <c r="G148" s="29" t="s">
        <v>71</v>
      </c>
      <c r="H148" s="46">
        <v>26</v>
      </c>
      <c r="I148" s="46">
        <v>66</v>
      </c>
      <c r="J148" s="32" t="s">
        <v>3058</v>
      </c>
    </row>
    <row r="149" spans="6:10">
      <c r="F149" s="55" t="s">
        <v>2427</v>
      </c>
      <c r="G149" s="29" t="s">
        <v>71</v>
      </c>
      <c r="H149" s="46">
        <v>164</v>
      </c>
      <c r="I149" s="46">
        <v>390</v>
      </c>
      <c r="J149" s="32" t="s">
        <v>3058</v>
      </c>
    </row>
    <row r="150" spans="6:10">
      <c r="F150" s="55" t="s">
        <v>2427</v>
      </c>
      <c r="G150" s="29" t="s">
        <v>71</v>
      </c>
      <c r="H150" s="46">
        <v>43</v>
      </c>
      <c r="I150" s="46">
        <v>179</v>
      </c>
      <c r="J150" s="32" t="s">
        <v>3058</v>
      </c>
    </row>
    <row r="151" spans="6:10">
      <c r="F151" s="55" t="s">
        <v>2427</v>
      </c>
      <c r="G151" s="29" t="s">
        <v>71</v>
      </c>
      <c r="H151" s="46">
        <v>70</v>
      </c>
      <c r="I151" s="46">
        <v>169</v>
      </c>
      <c r="J151" s="32" t="s">
        <v>3058</v>
      </c>
    </row>
    <row r="152" spans="6:10">
      <c r="F152" s="55" t="s">
        <v>2427</v>
      </c>
      <c r="G152" s="29" t="s">
        <v>71</v>
      </c>
      <c r="H152" s="46">
        <v>11</v>
      </c>
      <c r="I152" s="46">
        <v>49</v>
      </c>
      <c r="J152" s="32" t="s">
        <v>3058</v>
      </c>
    </row>
    <row r="153" spans="6:10">
      <c r="F153" s="55" t="s">
        <v>3219</v>
      </c>
      <c r="G153" s="30" t="s">
        <v>71</v>
      </c>
      <c r="H153" s="34">
        <v>9</v>
      </c>
      <c r="I153" s="34">
        <v>9</v>
      </c>
      <c r="J153" s="32" t="s">
        <v>3058</v>
      </c>
    </row>
    <row r="154" spans="6:10">
      <c r="F154" s="55" t="s">
        <v>3219</v>
      </c>
      <c r="G154" s="30" t="s">
        <v>71</v>
      </c>
      <c r="H154" s="34">
        <v>7</v>
      </c>
      <c r="I154" s="34">
        <v>4</v>
      </c>
      <c r="J154" s="32" t="s">
        <v>3058</v>
      </c>
    </row>
    <row r="155" spans="6:10">
      <c r="F155" s="55" t="s">
        <v>3219</v>
      </c>
      <c r="G155" s="30" t="s">
        <v>71</v>
      </c>
      <c r="H155" s="34">
        <v>4</v>
      </c>
      <c r="I155" s="34">
        <v>10</v>
      </c>
      <c r="J155" s="32" t="s">
        <v>3058</v>
      </c>
    </row>
    <row r="156" spans="6:10">
      <c r="F156" s="55" t="s">
        <v>3219</v>
      </c>
      <c r="G156" s="30" t="s">
        <v>71</v>
      </c>
      <c r="H156" s="34"/>
      <c r="I156" s="34">
        <v>10</v>
      </c>
      <c r="J156" s="32" t="s">
        <v>3058</v>
      </c>
    </row>
    <row r="157" spans="6:10">
      <c r="F157" s="55" t="s">
        <v>2660</v>
      </c>
      <c r="G157" s="30" t="s">
        <v>71</v>
      </c>
      <c r="H157" s="34">
        <v>1</v>
      </c>
      <c r="I157" s="34">
        <v>10</v>
      </c>
      <c r="J157" s="32" t="s">
        <v>3058</v>
      </c>
    </row>
    <row r="158" spans="6:10">
      <c r="F158" s="55" t="s">
        <v>2660</v>
      </c>
      <c r="G158" s="30" t="s">
        <v>71</v>
      </c>
      <c r="H158" s="34">
        <v>8</v>
      </c>
      <c r="I158" s="34">
        <v>9</v>
      </c>
      <c r="J158" s="32" t="s">
        <v>3058</v>
      </c>
    </row>
    <row r="159" spans="6:10">
      <c r="F159" s="55" t="s">
        <v>2660</v>
      </c>
      <c r="G159" s="30" t="s">
        <v>71</v>
      </c>
      <c r="H159" s="34">
        <v>6</v>
      </c>
      <c r="I159" s="34">
        <v>6</v>
      </c>
      <c r="J159" s="32" t="s">
        <v>3058</v>
      </c>
    </row>
    <row r="160" spans="6:10">
      <c r="F160" s="55" t="s">
        <v>2660</v>
      </c>
      <c r="G160" s="30" t="s">
        <v>71</v>
      </c>
      <c r="H160" s="34">
        <v>10</v>
      </c>
      <c r="I160" s="34">
        <v>10</v>
      </c>
      <c r="J160" s="32" t="s">
        <v>3058</v>
      </c>
    </row>
    <row r="161" spans="6:10">
      <c r="F161" s="55" t="s">
        <v>2660</v>
      </c>
      <c r="G161" s="30" t="s">
        <v>71</v>
      </c>
      <c r="H161" s="34">
        <v>0</v>
      </c>
      <c r="I161" s="34">
        <v>4</v>
      </c>
      <c r="J161" s="32" t="s">
        <v>3058</v>
      </c>
    </row>
    <row r="162" spans="6:10">
      <c r="F162" s="55" t="s">
        <v>2660</v>
      </c>
      <c r="G162" s="30" t="s">
        <v>71</v>
      </c>
      <c r="H162" s="34">
        <v>4</v>
      </c>
      <c r="I162" s="34">
        <v>6</v>
      </c>
      <c r="J162" s="32" t="s">
        <v>3058</v>
      </c>
    </row>
    <row r="163" spans="6:10">
      <c r="F163" s="55" t="s">
        <v>207</v>
      </c>
      <c r="G163" s="29" t="s">
        <v>71</v>
      </c>
      <c r="H163" s="46">
        <v>0</v>
      </c>
      <c r="I163" s="46">
        <v>0</v>
      </c>
      <c r="J163" s="32" t="s">
        <v>3058</v>
      </c>
    </row>
    <row r="164" spans="6:10">
      <c r="F164" s="55" t="s">
        <v>207</v>
      </c>
      <c r="G164" s="29" t="s">
        <v>71</v>
      </c>
      <c r="H164" s="46">
        <v>0</v>
      </c>
      <c r="I164" s="46">
        <v>0</v>
      </c>
      <c r="J164" s="32" t="s">
        <v>3058</v>
      </c>
    </row>
    <row r="165" spans="6:10">
      <c r="F165" s="55" t="s">
        <v>207</v>
      </c>
      <c r="G165" s="29" t="s">
        <v>71</v>
      </c>
      <c r="H165" s="46">
        <v>0</v>
      </c>
      <c r="I165" s="46">
        <v>0</v>
      </c>
      <c r="J165" s="32" t="s">
        <v>3058</v>
      </c>
    </row>
    <row r="166" spans="6:10">
      <c r="F166" s="55" t="s">
        <v>207</v>
      </c>
      <c r="G166" s="29" t="s">
        <v>71</v>
      </c>
      <c r="H166" s="46">
        <v>0</v>
      </c>
      <c r="I166" s="46">
        <v>6</v>
      </c>
      <c r="J166" s="32" t="s">
        <v>3058</v>
      </c>
    </row>
    <row r="167" spans="6:10">
      <c r="F167" s="55" t="s">
        <v>207</v>
      </c>
      <c r="G167" s="29" t="s">
        <v>71</v>
      </c>
      <c r="H167" s="46">
        <v>1</v>
      </c>
      <c r="I167" s="46">
        <v>0</v>
      </c>
      <c r="J167" s="32" t="s">
        <v>3058</v>
      </c>
    </row>
    <row r="168" spans="6:10">
      <c r="F168" s="55" t="s">
        <v>207</v>
      </c>
      <c r="G168" s="29" t="s">
        <v>71</v>
      </c>
      <c r="H168" s="46">
        <v>5</v>
      </c>
      <c r="I168" s="46">
        <v>0</v>
      </c>
      <c r="J168" s="32" t="s">
        <v>3058</v>
      </c>
    </row>
    <row r="169" spans="6:10">
      <c r="F169" s="55" t="s">
        <v>207</v>
      </c>
      <c r="G169" s="29" t="s">
        <v>71</v>
      </c>
      <c r="H169" s="46">
        <v>0</v>
      </c>
      <c r="I169" s="46">
        <v>4</v>
      </c>
      <c r="J169" s="32" t="s">
        <v>3058</v>
      </c>
    </row>
    <row r="170" spans="6:10">
      <c r="F170" s="55" t="s">
        <v>207</v>
      </c>
      <c r="G170" s="29" t="s">
        <v>71</v>
      </c>
      <c r="H170" s="46">
        <v>0</v>
      </c>
      <c r="I170" s="46">
        <v>0</v>
      </c>
      <c r="J170" s="32" t="s">
        <v>3058</v>
      </c>
    </row>
    <row r="171" spans="6:10">
      <c r="F171" s="55" t="s">
        <v>207</v>
      </c>
      <c r="G171" s="29" t="s">
        <v>71</v>
      </c>
      <c r="H171" s="46">
        <v>0</v>
      </c>
      <c r="I171" s="46">
        <v>1</v>
      </c>
      <c r="J171" s="32" t="s">
        <v>3058</v>
      </c>
    </row>
    <row r="172" spans="6:10">
      <c r="F172" s="55" t="s">
        <v>207</v>
      </c>
      <c r="G172" s="29" t="s">
        <v>71</v>
      </c>
      <c r="H172" s="46">
        <v>0</v>
      </c>
      <c r="I172" s="46">
        <v>0</v>
      </c>
      <c r="J172" s="32" t="s">
        <v>3058</v>
      </c>
    </row>
    <row r="173" spans="6:10">
      <c r="F173" s="55" t="s">
        <v>207</v>
      </c>
      <c r="G173" s="29" t="s">
        <v>71</v>
      </c>
      <c r="H173" s="46">
        <v>5</v>
      </c>
      <c r="I173" s="46">
        <v>19</v>
      </c>
      <c r="J173" s="32" t="s">
        <v>3058</v>
      </c>
    </row>
    <row r="174" spans="6:10">
      <c r="F174" s="55" t="s">
        <v>207</v>
      </c>
      <c r="G174" s="29" t="s">
        <v>71</v>
      </c>
      <c r="H174" s="46">
        <v>9</v>
      </c>
      <c r="I174" s="46">
        <v>21</v>
      </c>
      <c r="J174" s="32" t="s">
        <v>3058</v>
      </c>
    </row>
    <row r="175" spans="6:10">
      <c r="F175" s="55" t="s">
        <v>207</v>
      </c>
      <c r="G175" s="29" t="s">
        <v>71</v>
      </c>
      <c r="H175" s="46">
        <v>0</v>
      </c>
      <c r="I175" s="46">
        <v>0</v>
      </c>
      <c r="J175" s="32" t="s">
        <v>3058</v>
      </c>
    </row>
    <row r="176" spans="6:10" ht="16.5">
      <c r="F176" s="55" t="s">
        <v>63</v>
      </c>
      <c r="G176" s="29" t="s">
        <v>63</v>
      </c>
      <c r="H176" s="48">
        <v>5</v>
      </c>
      <c r="I176" s="48">
        <v>25</v>
      </c>
      <c r="J176" s="28" t="s">
        <v>3180</v>
      </c>
    </row>
    <row r="177" spans="6:10" ht="16.5">
      <c r="F177" s="55" t="s">
        <v>3204</v>
      </c>
      <c r="G177" s="29" t="s">
        <v>63</v>
      </c>
      <c r="H177" s="48">
        <v>5</v>
      </c>
      <c r="I177" s="48">
        <v>18</v>
      </c>
      <c r="J177" s="28" t="s">
        <v>3180</v>
      </c>
    </row>
    <row r="178" spans="6:10" ht="16.5">
      <c r="F178" s="55" t="s">
        <v>3203</v>
      </c>
      <c r="G178" s="29" t="s">
        <v>63</v>
      </c>
      <c r="H178" s="48">
        <v>4</v>
      </c>
      <c r="I178" s="48">
        <v>3</v>
      </c>
      <c r="J178" s="28" t="s">
        <v>3180</v>
      </c>
    </row>
    <row r="179" spans="6:10" ht="16.5">
      <c r="F179" s="55" t="s">
        <v>1463</v>
      </c>
      <c r="G179" s="29" t="s">
        <v>63</v>
      </c>
      <c r="H179" s="48">
        <v>12</v>
      </c>
      <c r="I179" s="48">
        <v>48</v>
      </c>
      <c r="J179" s="28" t="s">
        <v>3180</v>
      </c>
    </row>
    <row r="180" spans="6:10" ht="16.5">
      <c r="F180" s="55" t="s">
        <v>292</v>
      </c>
      <c r="G180" s="29" t="s">
        <v>63</v>
      </c>
      <c r="H180" s="48">
        <v>82</v>
      </c>
      <c r="I180" s="48">
        <v>111</v>
      </c>
      <c r="J180" s="28" t="s">
        <v>3180</v>
      </c>
    </row>
    <row r="181" spans="6:10" ht="16.5">
      <c r="F181" s="55" t="s">
        <v>158</v>
      </c>
      <c r="G181" s="29" t="s">
        <v>63</v>
      </c>
      <c r="H181" s="48">
        <v>68</v>
      </c>
      <c r="I181" s="48">
        <v>168</v>
      </c>
      <c r="J181" s="28" t="s">
        <v>3180</v>
      </c>
    </row>
    <row r="182" spans="6:10" ht="16.5">
      <c r="F182" s="55" t="s">
        <v>202</v>
      </c>
      <c r="G182" s="29" t="s">
        <v>63</v>
      </c>
      <c r="H182" s="48">
        <v>64</v>
      </c>
      <c r="I182" s="48">
        <v>187</v>
      </c>
      <c r="J182" s="28" t="s">
        <v>3180</v>
      </c>
    </row>
    <row r="183" spans="6:10" ht="16.5">
      <c r="F183" s="55" t="s">
        <v>3202</v>
      </c>
      <c r="G183" s="29" t="s">
        <v>63</v>
      </c>
      <c r="H183" s="48">
        <v>25</v>
      </c>
      <c r="I183" s="48">
        <v>96</v>
      </c>
      <c r="J183" s="28" t="s">
        <v>3180</v>
      </c>
    </row>
    <row r="184" spans="6:10" ht="16.5">
      <c r="F184" s="55" t="s">
        <v>159</v>
      </c>
      <c r="G184" s="29" t="s">
        <v>63</v>
      </c>
      <c r="H184" s="48">
        <v>39</v>
      </c>
      <c r="I184" s="48">
        <v>91</v>
      </c>
      <c r="J184" s="28" t="s">
        <v>3180</v>
      </c>
    </row>
    <row r="185" spans="6:10" ht="16.5">
      <c r="F185" s="55" t="s">
        <v>3201</v>
      </c>
      <c r="G185" s="29" t="s">
        <v>64</v>
      </c>
      <c r="H185" s="48">
        <v>51</v>
      </c>
      <c r="I185" s="48">
        <v>227</v>
      </c>
      <c r="J185" s="28" t="s">
        <v>3180</v>
      </c>
    </row>
    <row r="186" spans="6:10">
      <c r="F186" s="55" t="s">
        <v>3191</v>
      </c>
      <c r="G186" s="29" t="s">
        <v>64</v>
      </c>
      <c r="H186" s="49">
        <v>112</v>
      </c>
      <c r="I186" s="52">
        <v>393</v>
      </c>
      <c r="J186" s="28" t="s">
        <v>3180</v>
      </c>
    </row>
    <row r="187" spans="6:10">
      <c r="F187" s="55" t="s">
        <v>3191</v>
      </c>
      <c r="G187" s="29" t="s">
        <v>64</v>
      </c>
      <c r="H187" s="49">
        <v>39</v>
      </c>
      <c r="I187" s="49">
        <v>8</v>
      </c>
      <c r="J187" s="28" t="s">
        <v>3180</v>
      </c>
    </row>
    <row r="188" spans="6:10">
      <c r="F188" s="55" t="s">
        <v>3191</v>
      </c>
      <c r="G188" s="29" t="s">
        <v>64</v>
      </c>
      <c r="H188" s="49">
        <v>34</v>
      </c>
      <c r="I188" s="49">
        <v>7</v>
      </c>
      <c r="J188" s="28" t="s">
        <v>3180</v>
      </c>
    </row>
    <row r="189" spans="6:10">
      <c r="F189" s="55" t="s">
        <v>3191</v>
      </c>
      <c r="G189" s="29" t="s">
        <v>64</v>
      </c>
      <c r="H189" s="49">
        <v>38</v>
      </c>
      <c r="I189" s="49">
        <v>0</v>
      </c>
      <c r="J189" s="28" t="s">
        <v>3180</v>
      </c>
    </row>
    <row r="190" spans="6:10">
      <c r="F190" s="55" t="s">
        <v>3191</v>
      </c>
      <c r="G190" s="29" t="s">
        <v>64</v>
      </c>
      <c r="H190" s="49">
        <v>488</v>
      </c>
      <c r="I190" s="52">
        <v>229</v>
      </c>
      <c r="J190" s="28" t="s">
        <v>3180</v>
      </c>
    </row>
    <row r="191" spans="6:10" ht="16.5">
      <c r="F191" s="55" t="s">
        <v>160</v>
      </c>
      <c r="G191" s="29" t="s">
        <v>64</v>
      </c>
      <c r="H191" s="48">
        <v>227</v>
      </c>
      <c r="I191" s="48">
        <v>892</v>
      </c>
      <c r="J191" s="28" t="s">
        <v>3180</v>
      </c>
    </row>
    <row r="192" spans="6:10" ht="16.5">
      <c r="F192" s="55" t="s">
        <v>1653</v>
      </c>
      <c r="G192" s="29" t="s">
        <v>64</v>
      </c>
      <c r="H192" s="48">
        <v>38</v>
      </c>
      <c r="I192" s="48">
        <v>122</v>
      </c>
      <c r="J192" s="28" t="s">
        <v>3180</v>
      </c>
    </row>
    <row r="193" spans="6:10" ht="16.5">
      <c r="F193" s="55" t="s">
        <v>1672</v>
      </c>
      <c r="G193" s="29" t="s">
        <v>64</v>
      </c>
      <c r="H193" s="48">
        <v>83</v>
      </c>
      <c r="I193" s="48">
        <v>190</v>
      </c>
      <c r="J193" s="28" t="s">
        <v>3180</v>
      </c>
    </row>
    <row r="194" spans="6:10" ht="16.5">
      <c r="F194" s="55" t="s">
        <v>3195</v>
      </c>
      <c r="G194" s="29" t="s">
        <v>64</v>
      </c>
      <c r="H194" s="48">
        <v>3</v>
      </c>
      <c r="I194" s="48">
        <v>27</v>
      </c>
      <c r="J194" s="28" t="s">
        <v>3180</v>
      </c>
    </row>
    <row r="195" spans="6:10" ht="16.5">
      <c r="F195" s="55" t="s">
        <v>161</v>
      </c>
      <c r="G195" s="29" t="s">
        <v>64</v>
      </c>
      <c r="H195" s="48">
        <v>23</v>
      </c>
      <c r="I195" s="48">
        <v>78</v>
      </c>
      <c r="J195" s="28" t="s">
        <v>3180</v>
      </c>
    </row>
    <row r="196" spans="6:10" ht="16.5">
      <c r="F196" s="55" t="s">
        <v>1639</v>
      </c>
      <c r="G196" s="29" t="s">
        <v>64</v>
      </c>
      <c r="H196" s="48">
        <v>5</v>
      </c>
      <c r="I196" s="48">
        <v>25</v>
      </c>
      <c r="J196" s="28" t="s">
        <v>3180</v>
      </c>
    </row>
    <row r="197" spans="6:10" ht="16.5">
      <c r="F197" s="55" t="s">
        <v>163</v>
      </c>
      <c r="G197" s="29" t="s">
        <v>64</v>
      </c>
      <c r="H197" s="48">
        <v>6</v>
      </c>
      <c r="I197" s="48">
        <v>21</v>
      </c>
      <c r="J197" s="28" t="s">
        <v>3180</v>
      </c>
    </row>
    <row r="198" spans="6:10" ht="16.5">
      <c r="F198" s="55" t="s">
        <v>3194</v>
      </c>
      <c r="G198" s="29" t="s">
        <v>64</v>
      </c>
      <c r="H198" s="48">
        <v>1</v>
      </c>
      <c r="I198" s="48">
        <v>19</v>
      </c>
      <c r="J198" s="28" t="s">
        <v>3180</v>
      </c>
    </row>
    <row r="199" spans="6:10" ht="16.5">
      <c r="F199" s="55" t="s">
        <v>164</v>
      </c>
      <c r="G199" s="29" t="s">
        <v>64</v>
      </c>
      <c r="H199" s="48">
        <v>2</v>
      </c>
      <c r="I199" s="48">
        <v>19</v>
      </c>
      <c r="J199" s="28" t="s">
        <v>3180</v>
      </c>
    </row>
    <row r="200" spans="6:10">
      <c r="F200" s="55" t="s">
        <v>3191</v>
      </c>
      <c r="G200" s="29" t="s">
        <v>64</v>
      </c>
      <c r="H200" s="49">
        <v>23</v>
      </c>
      <c r="I200" s="52">
        <v>20</v>
      </c>
      <c r="J200" s="28" t="s">
        <v>3180</v>
      </c>
    </row>
    <row r="201" spans="6:10">
      <c r="F201" s="55" t="s">
        <v>3191</v>
      </c>
      <c r="G201" s="29" t="s">
        <v>64</v>
      </c>
      <c r="H201" s="49">
        <v>99</v>
      </c>
      <c r="I201" s="52">
        <v>195</v>
      </c>
      <c r="J201" s="28" t="s">
        <v>3180</v>
      </c>
    </row>
    <row r="202" spans="6:10">
      <c r="F202" s="55" t="s">
        <v>129</v>
      </c>
      <c r="G202" s="30" t="s">
        <v>59</v>
      </c>
      <c r="H202" s="46">
        <v>1</v>
      </c>
      <c r="I202" s="46">
        <v>1</v>
      </c>
      <c r="J202" s="31" t="s">
        <v>3052</v>
      </c>
    </row>
    <row r="203" spans="6:10">
      <c r="F203" s="55" t="s">
        <v>129</v>
      </c>
      <c r="G203" s="30" t="s">
        <v>59</v>
      </c>
      <c r="H203" s="46">
        <v>3</v>
      </c>
      <c r="I203" s="46">
        <v>1</v>
      </c>
      <c r="J203" s="31" t="s">
        <v>3052</v>
      </c>
    </row>
    <row r="204" spans="6:10">
      <c r="F204" s="55" t="s">
        <v>129</v>
      </c>
      <c r="G204" s="30" t="s">
        <v>59</v>
      </c>
      <c r="H204" s="46">
        <v>14</v>
      </c>
      <c r="I204" s="46"/>
      <c r="J204" s="31" t="s">
        <v>3052</v>
      </c>
    </row>
    <row r="205" spans="6:10">
      <c r="F205" s="55" t="s">
        <v>129</v>
      </c>
      <c r="G205" s="30" t="s">
        <v>59</v>
      </c>
      <c r="H205" s="46"/>
      <c r="I205" s="53">
        <v>13</v>
      </c>
      <c r="J205" s="31" t="s">
        <v>3052</v>
      </c>
    </row>
    <row r="206" spans="6:10">
      <c r="F206" s="55" t="s">
        <v>33</v>
      </c>
      <c r="G206" s="29" t="s">
        <v>59</v>
      </c>
      <c r="H206" s="35">
        <v>53</v>
      </c>
      <c r="I206" s="34">
        <v>4</v>
      </c>
      <c r="J206" s="31" t="s">
        <v>3052</v>
      </c>
    </row>
    <row r="207" spans="6:10">
      <c r="F207" s="55" t="s">
        <v>33</v>
      </c>
      <c r="G207" s="29" t="s">
        <v>59</v>
      </c>
      <c r="H207" s="35">
        <v>83</v>
      </c>
      <c r="I207" s="34">
        <v>11</v>
      </c>
      <c r="J207" s="31" t="s">
        <v>3052</v>
      </c>
    </row>
    <row r="208" spans="6:10">
      <c r="F208" s="55" t="s">
        <v>33</v>
      </c>
      <c r="G208" s="29" t="s">
        <v>59</v>
      </c>
      <c r="H208" s="35">
        <v>61</v>
      </c>
      <c r="I208" s="34">
        <v>4</v>
      </c>
      <c r="J208" s="31" t="s">
        <v>3052</v>
      </c>
    </row>
    <row r="209" spans="6:10">
      <c r="F209" s="55" t="s">
        <v>33</v>
      </c>
      <c r="G209" s="29" t="s">
        <v>59</v>
      </c>
      <c r="H209" s="35">
        <v>43</v>
      </c>
      <c r="I209" s="34">
        <v>16</v>
      </c>
      <c r="J209" s="31" t="s">
        <v>3052</v>
      </c>
    </row>
    <row r="210" spans="6:10">
      <c r="F210" s="55" t="s">
        <v>33</v>
      </c>
      <c r="G210" s="29" t="s">
        <v>59</v>
      </c>
      <c r="H210" s="35">
        <v>79</v>
      </c>
      <c r="I210" s="34">
        <v>0</v>
      </c>
      <c r="J210" s="31" t="s">
        <v>3052</v>
      </c>
    </row>
    <row r="211" spans="6:10">
      <c r="F211" s="55" t="s">
        <v>33</v>
      </c>
      <c r="G211" s="29" t="s">
        <v>59</v>
      </c>
      <c r="H211" s="34">
        <v>6</v>
      </c>
      <c r="I211" s="34">
        <v>1</v>
      </c>
      <c r="J211" s="31" t="s">
        <v>3052</v>
      </c>
    </row>
    <row r="212" spans="6:10">
      <c r="F212" s="55" t="s">
        <v>33</v>
      </c>
      <c r="G212" s="29" t="s">
        <v>59</v>
      </c>
      <c r="H212" s="34">
        <v>17</v>
      </c>
      <c r="I212" s="34">
        <v>3</v>
      </c>
      <c r="J212" s="31" t="s">
        <v>3052</v>
      </c>
    </row>
    <row r="213" spans="6:10">
      <c r="F213" s="55" t="s">
        <v>33</v>
      </c>
      <c r="G213" s="29" t="s">
        <v>59</v>
      </c>
      <c r="H213" s="35">
        <v>59</v>
      </c>
      <c r="I213" s="34">
        <v>18</v>
      </c>
      <c r="J213" s="31" t="s">
        <v>3052</v>
      </c>
    </row>
    <row r="214" spans="6:10">
      <c r="F214" s="55" t="s">
        <v>33</v>
      </c>
      <c r="G214" s="29" t="s">
        <v>59</v>
      </c>
      <c r="H214" s="35">
        <v>48</v>
      </c>
      <c r="I214" s="34">
        <v>31</v>
      </c>
      <c r="J214" s="31" t="s">
        <v>3052</v>
      </c>
    </row>
    <row r="215" spans="6:10">
      <c r="F215" s="55" t="s">
        <v>33</v>
      </c>
      <c r="G215" s="29" t="s">
        <v>59</v>
      </c>
      <c r="H215" s="35">
        <v>69</v>
      </c>
      <c r="I215" s="34">
        <v>3</v>
      </c>
      <c r="J215" s="31" t="s">
        <v>3052</v>
      </c>
    </row>
    <row r="216" spans="6:10">
      <c r="F216" s="55" t="s">
        <v>33</v>
      </c>
      <c r="G216" s="29" t="s">
        <v>59</v>
      </c>
      <c r="H216" s="35">
        <v>85</v>
      </c>
      <c r="I216" s="34">
        <v>20</v>
      </c>
      <c r="J216" s="31" t="s">
        <v>3052</v>
      </c>
    </row>
    <row r="217" spans="6:10">
      <c r="F217" s="55" t="s">
        <v>33</v>
      </c>
      <c r="G217" s="29" t="s">
        <v>59</v>
      </c>
      <c r="H217" s="35">
        <v>48</v>
      </c>
      <c r="I217" s="34">
        <v>10</v>
      </c>
      <c r="J217" s="31" t="s">
        <v>3052</v>
      </c>
    </row>
    <row r="218" spans="6:10">
      <c r="F218" s="55" t="s">
        <v>33</v>
      </c>
      <c r="G218" s="29" t="s">
        <v>59</v>
      </c>
      <c r="H218" s="35">
        <v>41</v>
      </c>
      <c r="I218" s="34"/>
      <c r="J218" s="31" t="s">
        <v>3052</v>
      </c>
    </row>
    <row r="219" spans="6:10">
      <c r="F219" s="55" t="s">
        <v>33</v>
      </c>
      <c r="G219" s="29" t="s">
        <v>59</v>
      </c>
      <c r="H219" s="35">
        <v>17</v>
      </c>
      <c r="I219" s="34">
        <v>60</v>
      </c>
      <c r="J219" s="31" t="s">
        <v>3052</v>
      </c>
    </row>
    <row r="220" spans="6:10">
      <c r="F220" s="55" t="s">
        <v>33</v>
      </c>
      <c r="G220" s="29" t="s">
        <v>59</v>
      </c>
      <c r="H220" s="35">
        <v>48</v>
      </c>
      <c r="I220" s="34">
        <v>31</v>
      </c>
      <c r="J220" s="31" t="s">
        <v>3052</v>
      </c>
    </row>
    <row r="221" spans="6:10">
      <c r="F221" s="55" t="s">
        <v>33</v>
      </c>
      <c r="G221" s="29" t="s">
        <v>59</v>
      </c>
      <c r="H221" s="35">
        <v>31</v>
      </c>
      <c r="I221" s="34">
        <v>22</v>
      </c>
      <c r="J221" s="31" t="s">
        <v>3052</v>
      </c>
    </row>
    <row r="222" spans="6:10" ht="16.5">
      <c r="F222" s="55" t="s">
        <v>165</v>
      </c>
      <c r="G222" s="29" t="s">
        <v>64</v>
      </c>
      <c r="H222" s="48">
        <v>49</v>
      </c>
      <c r="I222" s="48">
        <v>250</v>
      </c>
      <c r="J222" s="28" t="s">
        <v>3180</v>
      </c>
    </row>
    <row r="223" spans="6:10">
      <c r="F223" s="55" t="s">
        <v>48</v>
      </c>
      <c r="G223" s="30" t="s">
        <v>48</v>
      </c>
      <c r="H223" s="34"/>
      <c r="I223" s="34">
        <v>3</v>
      </c>
      <c r="J223" s="31" t="s">
        <v>3060</v>
      </c>
    </row>
    <row r="224" spans="6:10">
      <c r="F224" s="55" t="s">
        <v>48</v>
      </c>
      <c r="G224" s="30" t="s">
        <v>48</v>
      </c>
      <c r="H224" s="34"/>
      <c r="I224" s="34">
        <v>2</v>
      </c>
      <c r="J224" s="31" t="s">
        <v>3060</v>
      </c>
    </row>
    <row r="225" spans="6:10">
      <c r="F225" s="55" t="s">
        <v>48</v>
      </c>
      <c r="G225" s="30" t="s">
        <v>48</v>
      </c>
      <c r="H225" s="34"/>
      <c r="I225" s="34">
        <v>1</v>
      </c>
      <c r="J225" s="31" t="s">
        <v>3060</v>
      </c>
    </row>
    <row r="226" spans="6:10">
      <c r="F226" s="55" t="s">
        <v>48</v>
      </c>
      <c r="G226" s="30" t="s">
        <v>48</v>
      </c>
      <c r="H226" s="34"/>
      <c r="I226" s="34">
        <v>1</v>
      </c>
      <c r="J226" s="31" t="s">
        <v>3060</v>
      </c>
    </row>
    <row r="227" spans="6:10">
      <c r="F227" s="55" t="s">
        <v>48</v>
      </c>
      <c r="G227" s="30" t="s">
        <v>48</v>
      </c>
      <c r="H227" s="34"/>
      <c r="I227" s="34">
        <v>1</v>
      </c>
      <c r="J227" s="31" t="s">
        <v>3060</v>
      </c>
    </row>
    <row r="228" spans="6:10">
      <c r="F228" s="55" t="s">
        <v>48</v>
      </c>
      <c r="G228" s="30" t="s">
        <v>48</v>
      </c>
      <c r="H228" s="34"/>
      <c r="I228" s="34">
        <v>1</v>
      </c>
      <c r="J228" s="31" t="s">
        <v>3060</v>
      </c>
    </row>
    <row r="229" spans="6:10">
      <c r="F229" s="55" t="s">
        <v>48</v>
      </c>
      <c r="G229" s="30" t="s">
        <v>48</v>
      </c>
      <c r="H229" s="34">
        <v>3</v>
      </c>
      <c r="I229" s="34">
        <v>3</v>
      </c>
      <c r="J229" s="31" t="s">
        <v>3060</v>
      </c>
    </row>
    <row r="230" spans="6:10">
      <c r="F230" s="55" t="s">
        <v>48</v>
      </c>
      <c r="G230" s="30" t="s">
        <v>48</v>
      </c>
      <c r="H230" s="34">
        <v>1</v>
      </c>
      <c r="I230" s="34"/>
      <c r="J230" s="31" t="s">
        <v>3060</v>
      </c>
    </row>
    <row r="231" spans="6:10">
      <c r="F231" s="55" t="s">
        <v>48</v>
      </c>
      <c r="G231" s="30" t="s">
        <v>48</v>
      </c>
      <c r="H231" s="34">
        <v>1</v>
      </c>
      <c r="I231" s="34">
        <v>1</v>
      </c>
      <c r="J231" s="31" t="s">
        <v>3060</v>
      </c>
    </row>
    <row r="232" spans="6:10">
      <c r="F232" s="55" t="s">
        <v>48</v>
      </c>
      <c r="G232" s="30" t="s">
        <v>48</v>
      </c>
      <c r="H232" s="34"/>
      <c r="I232" s="34">
        <v>2</v>
      </c>
      <c r="J232" s="31" t="s">
        <v>3060</v>
      </c>
    </row>
    <row r="233" spans="6:10">
      <c r="F233" s="55" t="s">
        <v>48</v>
      </c>
      <c r="G233" s="30" t="s">
        <v>48</v>
      </c>
      <c r="H233" s="34"/>
      <c r="I233" s="34">
        <v>1</v>
      </c>
      <c r="J233" s="31" t="s">
        <v>3060</v>
      </c>
    </row>
    <row r="234" spans="6:10">
      <c r="F234" s="55" t="s">
        <v>3165</v>
      </c>
      <c r="G234" s="29" t="s">
        <v>73</v>
      </c>
      <c r="H234" s="50">
        <v>12</v>
      </c>
      <c r="I234" s="50">
        <v>15</v>
      </c>
      <c r="J234" s="32" t="s">
        <v>3058</v>
      </c>
    </row>
    <row r="235" spans="6:10">
      <c r="F235" s="55" t="s">
        <v>3165</v>
      </c>
      <c r="G235" s="29" t="s">
        <v>73</v>
      </c>
      <c r="H235" s="50">
        <v>9</v>
      </c>
      <c r="I235" s="50">
        <v>2</v>
      </c>
      <c r="J235" s="32" t="s">
        <v>3058</v>
      </c>
    </row>
    <row r="236" spans="6:10">
      <c r="F236" s="55" t="s">
        <v>3165</v>
      </c>
      <c r="G236" s="29" t="s">
        <v>73</v>
      </c>
      <c r="H236" s="50">
        <v>37</v>
      </c>
      <c r="I236" s="50">
        <v>31</v>
      </c>
      <c r="J236" s="32" t="s">
        <v>3058</v>
      </c>
    </row>
    <row r="237" spans="6:10">
      <c r="F237" s="55" t="s">
        <v>3161</v>
      </c>
      <c r="G237" s="29" t="s">
        <v>73</v>
      </c>
      <c r="H237" s="50">
        <v>23</v>
      </c>
      <c r="I237" s="50">
        <v>1</v>
      </c>
      <c r="J237" s="32" t="s">
        <v>3058</v>
      </c>
    </row>
    <row r="238" spans="6:10">
      <c r="F238" s="55" t="s">
        <v>3161</v>
      </c>
      <c r="G238" s="29" t="s">
        <v>73</v>
      </c>
      <c r="H238" s="50">
        <v>23</v>
      </c>
      <c r="I238" s="50">
        <v>2</v>
      </c>
      <c r="J238" s="32" t="s">
        <v>3058</v>
      </c>
    </row>
    <row r="239" spans="6:10">
      <c r="F239" s="55" t="s">
        <v>3161</v>
      </c>
      <c r="G239" s="29" t="s">
        <v>73</v>
      </c>
      <c r="H239" s="50">
        <v>25</v>
      </c>
      <c r="I239" s="50">
        <v>0</v>
      </c>
      <c r="J239" s="32" t="s">
        <v>3058</v>
      </c>
    </row>
    <row r="240" spans="6:10">
      <c r="F240" s="55" t="s">
        <v>3161</v>
      </c>
      <c r="G240" s="29" t="s">
        <v>73</v>
      </c>
      <c r="H240" s="50">
        <v>12</v>
      </c>
      <c r="I240" s="50">
        <v>4</v>
      </c>
      <c r="J240" s="32" t="s">
        <v>3058</v>
      </c>
    </row>
    <row r="241" spans="6:10">
      <c r="F241" s="55" t="s">
        <v>216</v>
      </c>
      <c r="G241" s="29" t="s">
        <v>73</v>
      </c>
      <c r="H241" s="50">
        <v>76</v>
      </c>
      <c r="I241" s="50">
        <v>37</v>
      </c>
      <c r="J241" s="32" t="s">
        <v>3058</v>
      </c>
    </row>
    <row r="242" spans="6:10">
      <c r="F242" s="55" t="s">
        <v>216</v>
      </c>
      <c r="G242" s="29" t="s">
        <v>73</v>
      </c>
      <c r="H242" s="50">
        <v>42</v>
      </c>
      <c r="I242" s="50">
        <v>13</v>
      </c>
      <c r="J242" s="32" t="s">
        <v>3058</v>
      </c>
    </row>
    <row r="243" spans="6:10">
      <c r="F243" s="55" t="s">
        <v>216</v>
      </c>
      <c r="G243" s="29" t="s">
        <v>73</v>
      </c>
      <c r="H243" s="50">
        <v>23</v>
      </c>
      <c r="I243" s="50">
        <v>16</v>
      </c>
      <c r="J243" s="32" t="s">
        <v>3058</v>
      </c>
    </row>
    <row r="244" spans="6:10">
      <c r="F244" s="55" t="s">
        <v>3156</v>
      </c>
      <c r="G244" s="29" t="s">
        <v>73</v>
      </c>
      <c r="H244" s="50">
        <v>21</v>
      </c>
      <c r="I244" s="50">
        <v>19</v>
      </c>
      <c r="J244" s="32" t="s">
        <v>3058</v>
      </c>
    </row>
    <row r="245" spans="6:10">
      <c r="F245" s="55" t="s">
        <v>2527</v>
      </c>
      <c r="G245" s="29" t="s">
        <v>73</v>
      </c>
      <c r="H245" s="50">
        <v>33</v>
      </c>
      <c r="I245" s="50">
        <v>0</v>
      </c>
      <c r="J245" s="32" t="s">
        <v>3058</v>
      </c>
    </row>
    <row r="246" spans="6:10">
      <c r="F246" s="55" t="s">
        <v>347</v>
      </c>
      <c r="G246" s="29" t="s">
        <v>73</v>
      </c>
      <c r="H246" s="50">
        <v>34</v>
      </c>
      <c r="I246" s="50">
        <v>0</v>
      </c>
      <c r="J246" s="32" t="s">
        <v>3058</v>
      </c>
    </row>
    <row r="247" spans="6:10">
      <c r="F247" s="55" t="s">
        <v>347</v>
      </c>
      <c r="G247" s="29" t="s">
        <v>73</v>
      </c>
      <c r="H247" s="50">
        <v>33</v>
      </c>
      <c r="I247" s="50">
        <v>30</v>
      </c>
      <c r="J247" s="32" t="s">
        <v>3058</v>
      </c>
    </row>
    <row r="248" spans="6:10">
      <c r="F248" s="55" t="s">
        <v>3151</v>
      </c>
      <c r="G248" s="29" t="s">
        <v>73</v>
      </c>
      <c r="H248" s="50">
        <v>55</v>
      </c>
      <c r="I248" s="50">
        <v>0</v>
      </c>
      <c r="J248" s="32" t="s">
        <v>3058</v>
      </c>
    </row>
    <row r="249" spans="6:10">
      <c r="F249" s="55" t="s">
        <v>3151</v>
      </c>
      <c r="G249" s="29" t="s">
        <v>73</v>
      </c>
      <c r="H249" s="50">
        <v>124</v>
      </c>
      <c r="I249" s="50">
        <v>0</v>
      </c>
      <c r="J249" s="32" t="s">
        <v>3058</v>
      </c>
    </row>
    <row r="250" spans="6:10">
      <c r="F250" s="55" t="s">
        <v>364</v>
      </c>
      <c r="G250" s="29" t="s">
        <v>73</v>
      </c>
      <c r="H250" s="50">
        <v>28</v>
      </c>
      <c r="I250" s="50">
        <v>18</v>
      </c>
      <c r="J250" s="32" t="s">
        <v>3058</v>
      </c>
    </row>
    <row r="251" spans="6:10">
      <c r="F251" s="55" t="s">
        <v>217</v>
      </c>
      <c r="G251" s="29" t="s">
        <v>73</v>
      </c>
      <c r="H251" s="50">
        <v>151</v>
      </c>
      <c r="I251" s="50">
        <v>8</v>
      </c>
      <c r="J251" s="32" t="s">
        <v>3058</v>
      </c>
    </row>
    <row r="252" spans="6:10">
      <c r="F252" s="55" t="s">
        <v>217</v>
      </c>
      <c r="G252" s="29" t="s">
        <v>73</v>
      </c>
      <c r="H252" s="50">
        <v>38</v>
      </c>
      <c r="I252" s="50">
        <v>10</v>
      </c>
      <c r="J252" s="32" t="s">
        <v>3058</v>
      </c>
    </row>
    <row r="253" spans="6:10">
      <c r="F253" s="55" t="s">
        <v>217</v>
      </c>
      <c r="G253" s="29" t="s">
        <v>73</v>
      </c>
      <c r="H253" s="50">
        <v>49</v>
      </c>
      <c r="I253" s="50">
        <v>19</v>
      </c>
      <c r="J253" s="32" t="s">
        <v>3058</v>
      </c>
    </row>
    <row r="254" spans="6:10">
      <c r="F254" s="55" t="s">
        <v>217</v>
      </c>
      <c r="G254" s="29" t="s">
        <v>73</v>
      </c>
      <c r="H254" s="50">
        <v>0</v>
      </c>
      <c r="I254" s="50">
        <v>12</v>
      </c>
      <c r="J254" s="32" t="s">
        <v>3058</v>
      </c>
    </row>
    <row r="255" spans="6:10">
      <c r="F255" s="55" t="s">
        <v>217</v>
      </c>
      <c r="G255" s="29" t="s">
        <v>73</v>
      </c>
      <c r="H255" s="50">
        <v>100</v>
      </c>
      <c r="I255" s="50">
        <v>24</v>
      </c>
      <c r="J255" s="32" t="s">
        <v>3058</v>
      </c>
    </row>
    <row r="256" spans="6:10">
      <c r="F256" s="55" t="s">
        <v>217</v>
      </c>
      <c r="G256" s="29" t="s">
        <v>73</v>
      </c>
      <c r="H256" s="50">
        <v>29</v>
      </c>
      <c r="I256" s="50">
        <v>35</v>
      </c>
      <c r="J256" s="32" t="s">
        <v>3058</v>
      </c>
    </row>
    <row r="257" spans="6:10">
      <c r="F257" s="55" t="s">
        <v>217</v>
      </c>
      <c r="G257" s="29" t="s">
        <v>73</v>
      </c>
      <c r="H257" s="50">
        <v>18</v>
      </c>
      <c r="I257" s="50">
        <v>0</v>
      </c>
      <c r="J257" s="32" t="s">
        <v>3058</v>
      </c>
    </row>
    <row r="258" spans="6:10">
      <c r="F258" s="55" t="s">
        <v>441</v>
      </c>
      <c r="G258" s="29" t="s">
        <v>73</v>
      </c>
      <c r="H258" s="50">
        <v>41</v>
      </c>
      <c r="I258" s="50">
        <v>14</v>
      </c>
      <c r="J258" s="32" t="s">
        <v>3058</v>
      </c>
    </row>
    <row r="259" spans="6:10">
      <c r="F259" s="55" t="s">
        <v>441</v>
      </c>
      <c r="G259" s="29" t="s">
        <v>73</v>
      </c>
      <c r="H259" s="50">
        <v>47</v>
      </c>
      <c r="I259" s="50">
        <v>30</v>
      </c>
      <c r="J259" s="32" t="s">
        <v>3058</v>
      </c>
    </row>
    <row r="260" spans="6:10">
      <c r="F260" s="55" t="s">
        <v>475</v>
      </c>
      <c r="G260" s="29" t="s">
        <v>73</v>
      </c>
      <c r="H260" s="50">
        <v>50</v>
      </c>
      <c r="I260" s="50">
        <v>29</v>
      </c>
      <c r="J260" s="32" t="s">
        <v>3058</v>
      </c>
    </row>
    <row r="261" spans="6:10">
      <c r="F261" s="55" t="s">
        <v>3140</v>
      </c>
      <c r="G261" s="29" t="s">
        <v>73</v>
      </c>
      <c r="H261" s="50">
        <v>72</v>
      </c>
      <c r="I261" s="50">
        <v>62</v>
      </c>
      <c r="J261" s="32" t="s">
        <v>3058</v>
      </c>
    </row>
    <row r="262" spans="6:10">
      <c r="F262" s="55" t="s">
        <v>218</v>
      </c>
      <c r="G262" s="29" t="s">
        <v>73</v>
      </c>
      <c r="H262" s="50">
        <v>27</v>
      </c>
      <c r="I262" s="50">
        <v>28</v>
      </c>
      <c r="J262" s="32" t="s">
        <v>3058</v>
      </c>
    </row>
    <row r="263" spans="6:10">
      <c r="F263" s="55" t="s">
        <v>218</v>
      </c>
      <c r="G263" s="29" t="s">
        <v>73</v>
      </c>
      <c r="H263" s="50">
        <v>101</v>
      </c>
      <c r="I263" s="50">
        <v>0</v>
      </c>
      <c r="J263" s="32" t="s">
        <v>3058</v>
      </c>
    </row>
    <row r="264" spans="6:10">
      <c r="F264" s="55" t="s">
        <v>218</v>
      </c>
      <c r="G264" s="29" t="s">
        <v>73</v>
      </c>
      <c r="H264" s="50">
        <v>22</v>
      </c>
      <c r="I264" s="50">
        <v>48</v>
      </c>
      <c r="J264" s="32" t="s">
        <v>3058</v>
      </c>
    </row>
    <row r="265" spans="6:10">
      <c r="F265" s="55" t="s">
        <v>218</v>
      </c>
      <c r="G265" s="29" t="s">
        <v>73</v>
      </c>
      <c r="H265" s="50">
        <v>41</v>
      </c>
      <c r="I265" s="50">
        <v>41</v>
      </c>
      <c r="J265" s="32" t="s">
        <v>3058</v>
      </c>
    </row>
    <row r="266" spans="6:10">
      <c r="F266" s="55" t="s">
        <v>218</v>
      </c>
      <c r="G266" s="29" t="s">
        <v>73</v>
      </c>
      <c r="H266" s="50">
        <v>24</v>
      </c>
      <c r="I266" s="50">
        <v>12</v>
      </c>
      <c r="J266" s="32" t="s">
        <v>3058</v>
      </c>
    </row>
    <row r="267" spans="6:10">
      <c r="F267" s="55" t="s">
        <v>218</v>
      </c>
      <c r="G267" s="29" t="s">
        <v>73</v>
      </c>
      <c r="H267" s="50">
        <v>50</v>
      </c>
      <c r="I267" s="50">
        <v>23</v>
      </c>
      <c r="J267" s="32" t="s">
        <v>3058</v>
      </c>
    </row>
    <row r="268" spans="6:10">
      <c r="F268" s="55" t="s">
        <v>218</v>
      </c>
      <c r="G268" s="29" t="s">
        <v>73</v>
      </c>
      <c r="H268" s="50">
        <v>43</v>
      </c>
      <c r="I268" s="50">
        <v>24</v>
      </c>
      <c r="J268" s="32" t="s">
        <v>3058</v>
      </c>
    </row>
    <row r="269" spans="6:10">
      <c r="F269" s="55" t="s">
        <v>218</v>
      </c>
      <c r="G269" s="29" t="s">
        <v>73</v>
      </c>
      <c r="H269" s="50"/>
      <c r="I269" s="50"/>
      <c r="J269" s="32" t="s">
        <v>3058</v>
      </c>
    </row>
    <row r="270" spans="6:10">
      <c r="F270" s="55" t="s">
        <v>218</v>
      </c>
      <c r="G270" s="29" t="s">
        <v>73</v>
      </c>
      <c r="H270" s="50">
        <v>24</v>
      </c>
      <c r="I270" s="50">
        <v>48</v>
      </c>
      <c r="J270" s="32" t="s">
        <v>3058</v>
      </c>
    </row>
    <row r="271" spans="6:10">
      <c r="F271" s="55" t="s">
        <v>1161</v>
      </c>
      <c r="G271" s="29" t="s">
        <v>73</v>
      </c>
      <c r="H271" s="50">
        <v>8</v>
      </c>
      <c r="I271" s="50">
        <v>16</v>
      </c>
      <c r="J271" s="32" t="s">
        <v>3058</v>
      </c>
    </row>
    <row r="272" spans="6:10">
      <c r="F272" s="55" t="s">
        <v>1161</v>
      </c>
      <c r="G272" s="29" t="s">
        <v>73</v>
      </c>
      <c r="H272" s="50">
        <v>55</v>
      </c>
      <c r="I272" s="50">
        <v>60</v>
      </c>
      <c r="J272" s="32" t="s">
        <v>3058</v>
      </c>
    </row>
    <row r="273" spans="6:10">
      <c r="F273" s="55" t="s">
        <v>2472</v>
      </c>
      <c r="G273" s="29" t="s">
        <v>73</v>
      </c>
      <c r="H273" s="50">
        <v>27</v>
      </c>
      <c r="I273" s="50">
        <v>17</v>
      </c>
      <c r="J273" s="32" t="s">
        <v>3058</v>
      </c>
    </row>
    <row r="274" spans="6:10">
      <c r="F274" s="55" t="s">
        <v>2472</v>
      </c>
      <c r="G274" s="29" t="s">
        <v>73</v>
      </c>
      <c r="H274" s="50">
        <v>68</v>
      </c>
      <c r="I274" s="50">
        <v>52</v>
      </c>
      <c r="J274" s="32" t="s">
        <v>3058</v>
      </c>
    </row>
    <row r="275" spans="6:10">
      <c r="F275" s="55" t="s">
        <v>2472</v>
      </c>
      <c r="G275" s="29" t="s">
        <v>73</v>
      </c>
      <c r="H275" s="50">
        <v>19</v>
      </c>
      <c r="I275" s="50">
        <v>9</v>
      </c>
      <c r="J275" s="32" t="s">
        <v>3058</v>
      </c>
    </row>
    <row r="276" spans="6:10">
      <c r="F276" s="55" t="s">
        <v>2472</v>
      </c>
      <c r="G276" s="29" t="s">
        <v>73</v>
      </c>
      <c r="H276" s="50">
        <v>20</v>
      </c>
      <c r="I276" s="50">
        <v>14</v>
      </c>
      <c r="J276" s="32" t="s">
        <v>3058</v>
      </c>
    </row>
    <row r="277" spans="6:10">
      <c r="F277" s="55" t="s">
        <v>3121</v>
      </c>
      <c r="G277" s="29" t="s">
        <v>73</v>
      </c>
      <c r="H277" s="50">
        <v>36</v>
      </c>
      <c r="I277" s="50">
        <v>60</v>
      </c>
      <c r="J277" s="32" t="s">
        <v>3058</v>
      </c>
    </row>
    <row r="278" spans="6:10">
      <c r="F278" s="55" t="s">
        <v>3121</v>
      </c>
      <c r="G278" s="29" t="s">
        <v>73</v>
      </c>
      <c r="H278" s="50">
        <v>15</v>
      </c>
      <c r="I278" s="50">
        <v>15</v>
      </c>
      <c r="J278" s="32" t="s">
        <v>3058</v>
      </c>
    </row>
    <row r="279" spans="6:10">
      <c r="F279" s="55" t="s">
        <v>3121</v>
      </c>
      <c r="G279" s="29" t="s">
        <v>73</v>
      </c>
      <c r="H279" s="50">
        <v>78</v>
      </c>
      <c r="I279" s="50">
        <v>15</v>
      </c>
      <c r="J279" s="32" t="s">
        <v>3058</v>
      </c>
    </row>
    <row r="280" spans="6:10">
      <c r="F280" s="55" t="s">
        <v>438</v>
      </c>
      <c r="G280" s="29" t="s">
        <v>73</v>
      </c>
      <c r="H280" s="50">
        <v>12</v>
      </c>
      <c r="I280" s="50">
        <v>26</v>
      </c>
      <c r="J280" s="32" t="s">
        <v>3058</v>
      </c>
    </row>
    <row r="281" spans="6:10">
      <c r="F281" s="55" t="s">
        <v>438</v>
      </c>
      <c r="G281" s="29" t="s">
        <v>73</v>
      </c>
      <c r="H281" s="51">
        <v>14</v>
      </c>
      <c r="I281" s="51">
        <v>10</v>
      </c>
      <c r="J281" s="32" t="s">
        <v>3058</v>
      </c>
    </row>
    <row r="282" spans="6:10">
      <c r="F282" s="55" t="s">
        <v>438</v>
      </c>
      <c r="G282" s="29" t="s">
        <v>73</v>
      </c>
      <c r="H282" s="50">
        <v>17</v>
      </c>
      <c r="I282" s="50">
        <v>0</v>
      </c>
      <c r="J282" s="32" t="s">
        <v>3058</v>
      </c>
    </row>
    <row r="283" spans="6:10">
      <c r="F283" s="55" t="s">
        <v>438</v>
      </c>
      <c r="G283" s="29" t="s">
        <v>73</v>
      </c>
      <c r="H283" s="50">
        <v>41</v>
      </c>
      <c r="I283" s="50">
        <v>18</v>
      </c>
      <c r="J283" s="32" t="s">
        <v>3058</v>
      </c>
    </row>
    <row r="284" spans="6:10">
      <c r="F284" s="55" t="s">
        <v>438</v>
      </c>
      <c r="G284" s="29" t="s">
        <v>73</v>
      </c>
      <c r="H284" s="50">
        <v>33</v>
      </c>
      <c r="I284" s="50">
        <v>9</v>
      </c>
      <c r="J284" s="32" t="s">
        <v>3058</v>
      </c>
    </row>
    <row r="285" spans="6:10">
      <c r="F285" s="55" t="s">
        <v>438</v>
      </c>
      <c r="G285" s="29" t="s">
        <v>73</v>
      </c>
      <c r="H285" s="50">
        <v>15</v>
      </c>
      <c r="I285" s="50">
        <v>13</v>
      </c>
      <c r="J285" s="32" t="s">
        <v>3058</v>
      </c>
    </row>
    <row r="286" spans="6:10">
      <c r="F286" s="55" t="s">
        <v>438</v>
      </c>
      <c r="G286" s="29" t="s">
        <v>73</v>
      </c>
      <c r="H286" s="50">
        <v>87</v>
      </c>
      <c r="I286" s="50">
        <v>62</v>
      </c>
      <c r="J286" s="32" t="s">
        <v>3058</v>
      </c>
    </row>
    <row r="287" spans="6:10">
      <c r="F287" s="55" t="s">
        <v>219</v>
      </c>
      <c r="G287" s="29" t="s">
        <v>73</v>
      </c>
      <c r="H287" s="50">
        <v>18</v>
      </c>
      <c r="I287" s="50">
        <v>2</v>
      </c>
      <c r="J287" s="32" t="s">
        <v>3058</v>
      </c>
    </row>
    <row r="288" spans="6:10">
      <c r="F288" s="55" t="s">
        <v>219</v>
      </c>
      <c r="G288" s="29" t="s">
        <v>73</v>
      </c>
      <c r="H288" s="50">
        <v>19</v>
      </c>
      <c r="I288" s="50">
        <v>21</v>
      </c>
      <c r="J288" s="32" t="s">
        <v>3058</v>
      </c>
    </row>
    <row r="289" spans="6:10">
      <c r="F289" s="55" t="s">
        <v>219</v>
      </c>
      <c r="G289" s="29" t="s">
        <v>73</v>
      </c>
      <c r="H289" s="50">
        <v>46</v>
      </c>
      <c r="I289" s="50">
        <v>10</v>
      </c>
      <c r="J289" s="32" t="s">
        <v>3058</v>
      </c>
    </row>
    <row r="290" spans="6:10">
      <c r="F290" s="55" t="s">
        <v>219</v>
      </c>
      <c r="G290" s="29" t="s">
        <v>73</v>
      </c>
      <c r="H290" s="50">
        <v>24</v>
      </c>
      <c r="I290" s="50">
        <v>21</v>
      </c>
      <c r="J290" s="32" t="s">
        <v>3058</v>
      </c>
    </row>
    <row r="291" spans="6:10">
      <c r="F291" s="55" t="s">
        <v>219</v>
      </c>
      <c r="G291" s="29" t="s">
        <v>73</v>
      </c>
      <c r="H291" s="50">
        <v>35</v>
      </c>
      <c r="I291" s="50">
        <v>13</v>
      </c>
      <c r="J291" s="32" t="s">
        <v>3058</v>
      </c>
    </row>
    <row r="292" spans="6:10">
      <c r="F292" s="55" t="s">
        <v>219</v>
      </c>
      <c r="G292" s="29" t="s">
        <v>73</v>
      </c>
      <c r="H292" s="50">
        <v>10</v>
      </c>
      <c r="I292" s="50">
        <v>18</v>
      </c>
      <c r="J292" s="32" t="s">
        <v>3058</v>
      </c>
    </row>
    <row r="293" spans="6:10">
      <c r="F293" s="55" t="s">
        <v>219</v>
      </c>
      <c r="G293" s="29" t="s">
        <v>73</v>
      </c>
      <c r="H293" s="50">
        <v>53</v>
      </c>
      <c r="I293" s="50">
        <v>16</v>
      </c>
      <c r="J293" s="32" t="s">
        <v>3058</v>
      </c>
    </row>
    <row r="294" spans="6:10">
      <c r="F294" s="55" t="s">
        <v>219</v>
      </c>
      <c r="G294" s="29" t="s">
        <v>73</v>
      </c>
      <c r="H294" s="50">
        <v>15</v>
      </c>
      <c r="I294" s="50">
        <v>1</v>
      </c>
      <c r="J294" s="32" t="s">
        <v>3058</v>
      </c>
    </row>
    <row r="295" spans="6:10">
      <c r="F295" s="55" t="s">
        <v>3097</v>
      </c>
      <c r="G295" s="29" t="s">
        <v>73</v>
      </c>
      <c r="H295" s="50">
        <v>25</v>
      </c>
      <c r="I295" s="50">
        <v>1</v>
      </c>
      <c r="J295" s="32" t="s">
        <v>3058</v>
      </c>
    </row>
    <row r="296" spans="6:10">
      <c r="F296" s="55" t="s">
        <v>3097</v>
      </c>
      <c r="G296" s="29" t="s">
        <v>73</v>
      </c>
      <c r="H296" s="50">
        <v>27</v>
      </c>
      <c r="I296" s="50">
        <v>4</v>
      </c>
      <c r="J296" s="32" t="s">
        <v>3058</v>
      </c>
    </row>
    <row r="297" spans="6:10">
      <c r="F297" s="55" t="s">
        <v>3097</v>
      </c>
      <c r="G297" s="29" t="s">
        <v>73</v>
      </c>
      <c r="H297" s="50">
        <v>26</v>
      </c>
      <c r="I297" s="50">
        <v>21</v>
      </c>
      <c r="J297" s="32" t="s">
        <v>3058</v>
      </c>
    </row>
    <row r="298" spans="6:10">
      <c r="F298" s="55" t="s">
        <v>3097</v>
      </c>
      <c r="G298" s="29" t="s">
        <v>73</v>
      </c>
      <c r="H298" s="50">
        <v>25</v>
      </c>
      <c r="I298" s="50">
        <v>14</v>
      </c>
      <c r="J298" s="32" t="s">
        <v>3058</v>
      </c>
    </row>
    <row r="299" spans="6:10">
      <c r="F299" s="55" t="s">
        <v>3097</v>
      </c>
      <c r="G299" s="29" t="s">
        <v>73</v>
      </c>
      <c r="H299" s="50">
        <v>10</v>
      </c>
      <c r="I299" s="50">
        <v>0</v>
      </c>
      <c r="J299" s="32" t="s">
        <v>3058</v>
      </c>
    </row>
    <row r="300" spans="6:10">
      <c r="F300" s="55" t="s">
        <v>3097</v>
      </c>
      <c r="G300" s="29" t="s">
        <v>73</v>
      </c>
      <c r="H300" s="50">
        <v>41</v>
      </c>
      <c r="I300" s="50">
        <v>11</v>
      </c>
      <c r="J300" s="32" t="s">
        <v>3058</v>
      </c>
    </row>
    <row r="301" spans="6:10">
      <c r="F301" s="55" t="s">
        <v>3097</v>
      </c>
      <c r="G301" s="29" t="s">
        <v>73</v>
      </c>
      <c r="H301" s="50">
        <v>44</v>
      </c>
      <c r="I301" s="50">
        <v>7</v>
      </c>
      <c r="J301" s="32" t="s">
        <v>3058</v>
      </c>
    </row>
    <row r="302" spans="6:10">
      <c r="F302" s="55" t="s">
        <v>3097</v>
      </c>
      <c r="G302" s="29" t="s">
        <v>73</v>
      </c>
      <c r="H302" s="50">
        <v>37</v>
      </c>
      <c r="I302" s="50">
        <v>4</v>
      </c>
      <c r="J302" s="32" t="s">
        <v>3058</v>
      </c>
    </row>
    <row r="303" spans="6:10">
      <c r="F303" s="55" t="s">
        <v>413</v>
      </c>
      <c r="G303" s="30" t="s">
        <v>52</v>
      </c>
      <c r="H303" s="34">
        <v>1</v>
      </c>
      <c r="I303" s="34">
        <v>2</v>
      </c>
      <c r="J303" s="31" t="s">
        <v>3060</v>
      </c>
    </row>
    <row r="304" spans="6:10">
      <c r="F304" s="55" t="s">
        <v>3091</v>
      </c>
      <c r="G304" s="30" t="s">
        <v>52</v>
      </c>
      <c r="H304" s="34">
        <v>1</v>
      </c>
      <c r="I304" s="34">
        <v>3</v>
      </c>
      <c r="J304" s="31" t="s">
        <v>3060</v>
      </c>
    </row>
    <row r="305" spans="6:10">
      <c r="F305" s="55" t="s">
        <v>3091</v>
      </c>
      <c r="G305" s="30" t="s">
        <v>52</v>
      </c>
      <c r="H305" s="34">
        <v>1</v>
      </c>
      <c r="I305" s="34">
        <v>2</v>
      </c>
      <c r="J305" s="31" t="s">
        <v>3060</v>
      </c>
    </row>
    <row r="306" spans="6:10">
      <c r="F306" s="55" t="s">
        <v>3091</v>
      </c>
      <c r="G306" s="30" t="s">
        <v>52</v>
      </c>
      <c r="H306" s="34">
        <v>1</v>
      </c>
      <c r="I306" s="34">
        <v>2</v>
      </c>
      <c r="J306" s="31" t="s">
        <v>3060</v>
      </c>
    </row>
    <row r="307" spans="6:10">
      <c r="F307" s="55" t="s">
        <v>3091</v>
      </c>
      <c r="G307" s="30" t="s">
        <v>52</v>
      </c>
      <c r="H307" s="34">
        <v>1</v>
      </c>
      <c r="I307" s="34">
        <v>2</v>
      </c>
      <c r="J307" s="31" t="s">
        <v>3060</v>
      </c>
    </row>
    <row r="308" spans="6:10">
      <c r="F308" s="55" t="s">
        <v>3080</v>
      </c>
      <c r="G308" s="30" t="s">
        <v>52</v>
      </c>
      <c r="H308" s="34"/>
      <c r="I308" s="34">
        <v>1</v>
      </c>
      <c r="J308" s="31" t="s">
        <v>3060</v>
      </c>
    </row>
    <row r="309" spans="6:10">
      <c r="F309" s="55" t="s">
        <v>3080</v>
      </c>
      <c r="G309" s="30" t="s">
        <v>52</v>
      </c>
      <c r="H309" s="34"/>
      <c r="I309" s="34">
        <v>1</v>
      </c>
      <c r="J309" s="31" t="s">
        <v>3060</v>
      </c>
    </row>
    <row r="310" spans="6:10">
      <c r="F310" s="55" t="s">
        <v>3080</v>
      </c>
      <c r="G310" s="30" t="s">
        <v>52</v>
      </c>
      <c r="H310" s="34">
        <v>7</v>
      </c>
      <c r="I310" s="34">
        <v>13</v>
      </c>
      <c r="J310" s="31" t="s">
        <v>3060</v>
      </c>
    </row>
    <row r="311" spans="6:10">
      <c r="F311" s="55" t="s">
        <v>3080</v>
      </c>
      <c r="G311" s="30" t="s">
        <v>52</v>
      </c>
      <c r="H311" s="34">
        <v>29</v>
      </c>
      <c r="I311" s="34">
        <v>36</v>
      </c>
      <c r="J311" s="31" t="s">
        <v>3060</v>
      </c>
    </row>
    <row r="312" spans="6:10">
      <c r="F312" s="55" t="s">
        <v>3080</v>
      </c>
      <c r="G312" s="30" t="s">
        <v>52</v>
      </c>
      <c r="H312" s="34"/>
      <c r="I312" s="34">
        <v>1</v>
      </c>
      <c r="J312" s="31" t="s">
        <v>3060</v>
      </c>
    </row>
    <row r="313" spans="6:10">
      <c r="F313" s="55" t="s">
        <v>3080</v>
      </c>
      <c r="G313" s="30" t="s">
        <v>52</v>
      </c>
      <c r="H313" s="34">
        <v>4</v>
      </c>
      <c r="I313" s="34">
        <v>12</v>
      </c>
      <c r="J313" s="31" t="s">
        <v>3060</v>
      </c>
    </row>
    <row r="314" spans="6:10">
      <c r="F314" s="55" t="s">
        <v>3080</v>
      </c>
      <c r="G314" s="30" t="s">
        <v>52</v>
      </c>
      <c r="H314" s="34">
        <v>11</v>
      </c>
      <c r="I314" s="34">
        <v>44</v>
      </c>
      <c r="J314" s="31" t="s">
        <v>3060</v>
      </c>
    </row>
    <row r="315" spans="6:10">
      <c r="F315" s="55" t="s">
        <v>3080</v>
      </c>
      <c r="G315" s="30" t="s">
        <v>52</v>
      </c>
      <c r="H315" s="34">
        <v>6</v>
      </c>
      <c r="I315" s="34">
        <v>7</v>
      </c>
      <c r="J315" s="31" t="s">
        <v>3060</v>
      </c>
    </row>
    <row r="316" spans="6:10">
      <c r="F316" s="55" t="s">
        <v>3080</v>
      </c>
      <c r="G316" s="30" t="s">
        <v>52</v>
      </c>
      <c r="H316" s="34"/>
      <c r="I316" s="34">
        <v>2</v>
      </c>
      <c r="J316" s="31" t="s">
        <v>3060</v>
      </c>
    </row>
    <row r="317" spans="6:10">
      <c r="F317" s="55" t="s">
        <v>3080</v>
      </c>
      <c r="G317" s="30" t="s">
        <v>52</v>
      </c>
      <c r="H317" s="34"/>
      <c r="I317" s="34">
        <v>2</v>
      </c>
      <c r="J317" s="31" t="s">
        <v>3060</v>
      </c>
    </row>
    <row r="318" spans="6:10">
      <c r="F318" s="55" t="s">
        <v>92</v>
      </c>
      <c r="G318" s="30" t="s">
        <v>52</v>
      </c>
      <c r="H318" s="34">
        <v>6</v>
      </c>
      <c r="I318" s="34">
        <v>38</v>
      </c>
      <c r="J318" s="31" t="s">
        <v>3060</v>
      </c>
    </row>
    <row r="319" spans="6:10">
      <c r="F319" s="55" t="s">
        <v>92</v>
      </c>
      <c r="G319" s="30" t="s">
        <v>52</v>
      </c>
      <c r="H319" s="34">
        <v>11</v>
      </c>
      <c r="I319" s="34">
        <v>24</v>
      </c>
      <c r="J319" s="31" t="s">
        <v>3060</v>
      </c>
    </row>
    <row r="320" spans="6:10">
      <c r="F320" s="55" t="s">
        <v>92</v>
      </c>
      <c r="G320" s="30" t="s">
        <v>52</v>
      </c>
      <c r="H320" s="34"/>
      <c r="I320" s="34">
        <v>1</v>
      </c>
      <c r="J320" s="31" t="s">
        <v>3060</v>
      </c>
    </row>
    <row r="321" spans="6:10">
      <c r="F321" s="55" t="s">
        <v>92</v>
      </c>
      <c r="G321" s="30" t="s">
        <v>52</v>
      </c>
      <c r="H321" s="34">
        <v>10</v>
      </c>
      <c r="I321" s="34">
        <v>7</v>
      </c>
      <c r="J321" s="31" t="s">
        <v>3060</v>
      </c>
    </row>
    <row r="322" spans="6:10">
      <c r="F322" s="55" t="s">
        <v>92</v>
      </c>
      <c r="G322" s="30" t="s">
        <v>52</v>
      </c>
      <c r="H322" s="34">
        <v>6</v>
      </c>
      <c r="I322" s="34">
        <v>10</v>
      </c>
      <c r="J322" s="31" t="s">
        <v>3060</v>
      </c>
    </row>
    <row r="323" spans="6:10">
      <c r="F323" s="55" t="s">
        <v>92</v>
      </c>
      <c r="G323" s="30" t="s">
        <v>52</v>
      </c>
      <c r="H323" s="34"/>
      <c r="I323" s="34">
        <v>1</v>
      </c>
      <c r="J323" s="31" t="s">
        <v>3060</v>
      </c>
    </row>
    <row r="324" spans="6:10">
      <c r="F324" s="55" t="s">
        <v>92</v>
      </c>
      <c r="G324" s="30" t="s">
        <v>52</v>
      </c>
      <c r="H324" s="34"/>
      <c r="I324" s="34">
        <v>3</v>
      </c>
      <c r="J324" s="31" t="s">
        <v>3060</v>
      </c>
    </row>
    <row r="325" spans="6:10">
      <c r="F325" s="55" t="s">
        <v>92</v>
      </c>
      <c r="G325" s="30" t="s">
        <v>52</v>
      </c>
      <c r="H325" s="34">
        <v>16</v>
      </c>
      <c r="I325" s="34">
        <v>2</v>
      </c>
      <c r="J325" s="31" t="s">
        <v>3060</v>
      </c>
    </row>
    <row r="326" spans="6:10">
      <c r="F326" s="55" t="s">
        <v>92</v>
      </c>
      <c r="G326" s="30" t="s">
        <v>52</v>
      </c>
      <c r="H326" s="34">
        <v>9</v>
      </c>
      <c r="I326" s="34">
        <v>4</v>
      </c>
      <c r="J326" s="31" t="s">
        <v>3060</v>
      </c>
    </row>
    <row r="327" spans="6:10">
      <c r="F327" s="55" t="s">
        <v>92</v>
      </c>
      <c r="G327" s="30" t="s">
        <v>52</v>
      </c>
      <c r="H327" s="34">
        <v>3</v>
      </c>
      <c r="I327" s="34">
        <v>10</v>
      </c>
      <c r="J327" s="31" t="s">
        <v>3060</v>
      </c>
    </row>
    <row r="328" spans="6:10">
      <c r="F328" s="55" t="s">
        <v>406</v>
      </c>
      <c r="G328" s="30" t="s">
        <v>52</v>
      </c>
      <c r="H328" s="34">
        <v>8</v>
      </c>
      <c r="I328" s="34">
        <v>20</v>
      </c>
      <c r="J328" s="31" t="s">
        <v>3060</v>
      </c>
    </row>
    <row r="329" spans="6:10">
      <c r="F329" s="55" t="s">
        <v>409</v>
      </c>
      <c r="G329" s="30" t="s">
        <v>52</v>
      </c>
      <c r="H329" s="34">
        <v>5</v>
      </c>
      <c r="I329" s="34">
        <v>7</v>
      </c>
      <c r="J329" s="31" t="s">
        <v>3060</v>
      </c>
    </row>
    <row r="330" spans="6:10">
      <c r="F330" s="55" t="s">
        <v>409</v>
      </c>
      <c r="G330" s="30" t="s">
        <v>52</v>
      </c>
      <c r="H330" s="34">
        <v>6</v>
      </c>
      <c r="I330" s="34">
        <v>4</v>
      </c>
      <c r="J330" s="31" t="s">
        <v>3060</v>
      </c>
    </row>
    <row r="331" spans="6:10">
      <c r="F331" s="55" t="s">
        <v>90</v>
      </c>
      <c r="G331" s="30" t="s">
        <v>52</v>
      </c>
      <c r="H331" s="34">
        <v>3</v>
      </c>
      <c r="I331" s="34">
        <v>20</v>
      </c>
      <c r="J331" s="31" t="s">
        <v>3060</v>
      </c>
    </row>
    <row r="332" spans="6:10">
      <c r="F332" s="55" t="s">
        <v>90</v>
      </c>
      <c r="G332" s="30" t="s">
        <v>52</v>
      </c>
      <c r="H332" s="34">
        <v>6</v>
      </c>
      <c r="I332" s="34">
        <v>13</v>
      </c>
      <c r="J332" s="31" t="s">
        <v>3060</v>
      </c>
    </row>
    <row r="333" spans="6:10">
      <c r="F333" s="55" t="s">
        <v>90</v>
      </c>
      <c r="G333" s="30" t="s">
        <v>52</v>
      </c>
      <c r="H333" s="34">
        <v>1</v>
      </c>
      <c r="I333" s="34">
        <v>1</v>
      </c>
      <c r="J333" s="31" t="s">
        <v>3060</v>
      </c>
    </row>
    <row r="334" spans="6:10">
      <c r="F334" s="55" t="s">
        <v>90</v>
      </c>
      <c r="G334" s="30" t="s">
        <v>52</v>
      </c>
      <c r="H334" s="34">
        <v>3</v>
      </c>
      <c r="I334" s="34">
        <v>10</v>
      </c>
      <c r="J334" s="31" t="s">
        <v>3060</v>
      </c>
    </row>
    <row r="335" spans="6:10">
      <c r="F335" s="55" t="s">
        <v>90</v>
      </c>
      <c r="G335" s="30" t="s">
        <v>52</v>
      </c>
      <c r="H335" s="34">
        <v>8</v>
      </c>
      <c r="I335" s="34"/>
      <c r="J335" s="31" t="s">
        <v>3060</v>
      </c>
    </row>
    <row r="336" spans="6:10">
      <c r="F336" s="55" t="s">
        <v>90</v>
      </c>
      <c r="G336" s="30" t="s">
        <v>52</v>
      </c>
      <c r="H336" s="34"/>
      <c r="I336" s="34">
        <v>18</v>
      </c>
      <c r="J336" s="31" t="s">
        <v>3060</v>
      </c>
    </row>
    <row r="337" spans="6:10">
      <c r="F337" s="55" t="s">
        <v>90</v>
      </c>
      <c r="G337" s="30" t="s">
        <v>52</v>
      </c>
      <c r="H337" s="34">
        <v>1</v>
      </c>
      <c r="I337" s="34">
        <v>6</v>
      </c>
      <c r="J337" s="31" t="s">
        <v>3060</v>
      </c>
    </row>
    <row r="338" spans="6:10">
      <c r="F338" s="55" t="s">
        <v>2527</v>
      </c>
      <c r="G338" s="29" t="s">
        <v>73</v>
      </c>
      <c r="H338" s="50">
        <v>18</v>
      </c>
      <c r="I338" s="50">
        <v>3</v>
      </c>
      <c r="J338" s="32" t="s">
        <v>3058</v>
      </c>
    </row>
    <row r="339" spans="6:10">
      <c r="F339" s="55" t="s">
        <v>130</v>
      </c>
      <c r="G339" s="30" t="s">
        <v>59</v>
      </c>
      <c r="H339" s="34">
        <v>10</v>
      </c>
      <c r="I339" s="34">
        <v>13</v>
      </c>
      <c r="J339" s="31" t="s">
        <v>3052</v>
      </c>
    </row>
    <row r="340" spans="6:10">
      <c r="F340" s="55" t="s">
        <v>132</v>
      </c>
      <c r="G340" s="29" t="s">
        <v>59</v>
      </c>
      <c r="H340" s="34">
        <v>14</v>
      </c>
      <c r="I340" s="34">
        <v>20</v>
      </c>
      <c r="J340" s="28" t="s">
        <v>3052</v>
      </c>
    </row>
    <row r="341" spans="6:10">
      <c r="F341" s="55" t="s">
        <v>128</v>
      </c>
      <c r="G341" s="29" t="s">
        <v>58</v>
      </c>
      <c r="H341" s="47">
        <v>26</v>
      </c>
      <c r="I341" s="47">
        <v>7</v>
      </c>
      <c r="J341" s="28" t="s">
        <v>3052</v>
      </c>
    </row>
    <row r="342" spans="6:10">
      <c r="F342" s="55" t="s">
        <v>128</v>
      </c>
      <c r="G342" s="29" t="s">
        <v>58</v>
      </c>
      <c r="H342" s="47">
        <v>35</v>
      </c>
      <c r="I342" s="47">
        <v>40</v>
      </c>
      <c r="J342" s="28" t="s">
        <v>3052</v>
      </c>
    </row>
    <row r="343" spans="6:10">
      <c r="F343" s="55" t="s">
        <v>128</v>
      </c>
      <c r="G343" s="29" t="s">
        <v>58</v>
      </c>
      <c r="H343" s="47">
        <v>18</v>
      </c>
      <c r="I343" s="47">
        <v>6</v>
      </c>
      <c r="J343" s="28" t="s">
        <v>3052</v>
      </c>
    </row>
    <row r="344" spans="6:10">
      <c r="F344" s="55" t="s">
        <v>128</v>
      </c>
      <c r="G344" s="29" t="s">
        <v>58</v>
      </c>
      <c r="H344" s="47">
        <v>23</v>
      </c>
      <c r="I344" s="47" t="s">
        <v>38</v>
      </c>
      <c r="J344" s="28" t="s">
        <v>3052</v>
      </c>
    </row>
    <row r="345" spans="6:10">
      <c r="F345" s="55" t="s">
        <v>128</v>
      </c>
      <c r="G345" s="29" t="s">
        <v>58</v>
      </c>
      <c r="H345" s="47">
        <v>18</v>
      </c>
      <c r="I345" s="47" t="s">
        <v>38</v>
      </c>
      <c r="J345" s="28" t="s">
        <v>3052</v>
      </c>
    </row>
    <row r="346" spans="6:10">
      <c r="F346" s="55" t="s">
        <v>128</v>
      </c>
      <c r="G346" s="29" t="s">
        <v>58</v>
      </c>
      <c r="H346" s="47">
        <v>13</v>
      </c>
      <c r="I346" s="47">
        <v>9</v>
      </c>
      <c r="J346" s="28" t="s">
        <v>3052</v>
      </c>
    </row>
    <row r="347" spans="6:10">
      <c r="F347" s="55" t="s">
        <v>128</v>
      </c>
      <c r="G347" s="29" t="s">
        <v>58</v>
      </c>
      <c r="H347" s="47">
        <v>29</v>
      </c>
      <c r="I347" s="47">
        <v>8</v>
      </c>
      <c r="J347" s="28" t="s">
        <v>3052</v>
      </c>
    </row>
    <row r="348" spans="6:10">
      <c r="F348" s="55" t="s">
        <v>128</v>
      </c>
      <c r="G348" s="29" t="s">
        <v>58</v>
      </c>
      <c r="H348" s="47">
        <v>26</v>
      </c>
      <c r="I348" s="47">
        <v>10</v>
      </c>
      <c r="J348" s="28" t="s">
        <v>3052</v>
      </c>
    </row>
  </sheetData>
  <sortState ref="L1:L348">
    <sortCondition ref="L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filterMode="1"/>
  <dimension ref="A1:K222"/>
  <sheetViews>
    <sheetView zoomScaleNormal="100" zoomScalePageLayoutView="90" workbookViewId="0">
      <pane ySplit="1" topLeftCell="A50" activePane="bottomLeft" state="frozen"/>
      <selection activeCell="W7" sqref="W7"/>
      <selection pane="bottomLeft" activeCell="A226" sqref="A226"/>
    </sheetView>
  </sheetViews>
  <sheetFormatPr defaultColWidth="9.140625" defaultRowHeight="15"/>
  <cols>
    <col min="1" max="1" width="22" customWidth="1"/>
    <col min="2" max="2" width="17" customWidth="1"/>
    <col min="3" max="3" width="21.42578125" style="17" customWidth="1"/>
    <col min="4" max="4" width="20.140625" customWidth="1"/>
    <col min="5" max="5" width="10.28515625" style="17" customWidth="1"/>
    <col min="6" max="6" width="10.42578125" style="17" customWidth="1"/>
    <col min="7" max="7" width="31.42578125" customWidth="1"/>
    <col min="8" max="8" width="19.140625" customWidth="1"/>
    <col min="9" max="9" width="8.7109375" customWidth="1"/>
    <col min="10" max="10" width="34.42578125" customWidth="1"/>
    <col min="11" max="11" width="2.140625" customWidth="1"/>
  </cols>
  <sheetData>
    <row r="1" spans="1:11" s="5" customFormat="1" ht="30">
      <c r="A1" s="4" t="s">
        <v>9</v>
      </c>
      <c r="B1" s="4" t="s">
        <v>10</v>
      </c>
      <c r="C1" s="19" t="s">
        <v>7</v>
      </c>
      <c r="D1" s="4" t="s">
        <v>8</v>
      </c>
      <c r="E1" s="19" t="s">
        <v>5</v>
      </c>
      <c r="F1" s="19" t="s">
        <v>6</v>
      </c>
      <c r="G1" s="3" t="s">
        <v>1</v>
      </c>
      <c r="H1" s="3" t="s">
        <v>0</v>
      </c>
    </row>
    <row r="2" spans="1:11" hidden="1">
      <c r="A2" s="2" t="s">
        <v>77</v>
      </c>
      <c r="B2" s="2" t="s">
        <v>93</v>
      </c>
      <c r="C2" s="16" t="str">
        <f t="shared" ref="C2:C65" ca="1" si="0">OFFSET(OffsetRefAdm2,MATCH(D2,MatchAdm2_Code,0)-1,0)</f>
        <v>Naitasiri</v>
      </c>
      <c r="D2" s="2" t="s">
        <v>53</v>
      </c>
      <c r="E2" s="16" t="str">
        <f t="shared" ref="E2:E33" ca="1" si="1">OFFSET(OffSetRefAdm1,MATCH(F2,MatchAdm1_Code,0)-1,0)</f>
        <v>CENTRAL</v>
      </c>
      <c r="F2" s="16" t="str">
        <f t="shared" ref="F2:F65" ca="1" si="2">OFFSET(OffsetRefAdm2,MATCH(D2,MatchAdm2_Code,0)-1,3)</f>
        <v>FJ01</v>
      </c>
      <c r="G2" t="str">
        <f t="shared" ref="G2:G65" ca="1" si="3">CONCATENATE(E2,C2,A2)</f>
        <v>CENTRALNaitasiriLomaivuna</v>
      </c>
      <c r="H2" t="str">
        <f t="shared" ref="H2:H65" ca="1" si="4">CONCATENATE(E2,C2)</f>
        <v>CENTRALNaitasiri</v>
      </c>
      <c r="J2" s="17" t="s">
        <v>15</v>
      </c>
      <c r="K2">
        <f ca="1">MATCH(F2,MatchAdm1_Code,0)</f>
        <v>2</v>
      </c>
    </row>
    <row r="3" spans="1:11" hidden="1">
      <c r="A3" s="2" t="s">
        <v>78</v>
      </c>
      <c r="B3" s="2" t="s">
        <v>94</v>
      </c>
      <c r="C3" s="16" t="str">
        <f t="shared" ca="1" si="0"/>
        <v>Naitasiri</v>
      </c>
      <c r="D3" s="2" t="s">
        <v>53</v>
      </c>
      <c r="E3" s="16" t="str">
        <f t="shared" ca="1" si="1"/>
        <v>CENTRAL</v>
      </c>
      <c r="F3" s="16" t="str">
        <f t="shared" ca="1" si="2"/>
        <v>FJ01</v>
      </c>
      <c r="G3" t="str">
        <f t="shared" ca="1" si="3"/>
        <v>CENTRALNaitasiriMatailobau</v>
      </c>
      <c r="H3" t="str">
        <f t="shared" ca="1" si="4"/>
        <v>CENTRALNaitasiri</v>
      </c>
      <c r="I3" s="6"/>
    </row>
    <row r="4" spans="1:11" hidden="1">
      <c r="A4" s="2" t="s">
        <v>48</v>
      </c>
      <c r="B4" s="2" t="s">
        <v>95</v>
      </c>
      <c r="C4" s="16" t="str">
        <f t="shared" ca="1" si="0"/>
        <v>Naitasiri</v>
      </c>
      <c r="D4" s="2" t="s">
        <v>53</v>
      </c>
      <c r="E4" s="16" t="str">
        <f t="shared" ca="1" si="1"/>
        <v>CENTRAL</v>
      </c>
      <c r="F4" s="16" t="str">
        <f t="shared" ca="1" si="2"/>
        <v>FJ01</v>
      </c>
      <c r="G4" t="str">
        <f t="shared" ca="1" si="3"/>
        <v>CENTRALNaitasiriNaitasiri</v>
      </c>
      <c r="H4" t="str">
        <f t="shared" ca="1" si="4"/>
        <v>CENTRALNaitasiri</v>
      </c>
      <c r="I4" s="6"/>
    </row>
    <row r="5" spans="1:11" hidden="1">
      <c r="A5" s="2" t="s">
        <v>79</v>
      </c>
      <c r="B5" s="2" t="s">
        <v>96</v>
      </c>
      <c r="C5" s="16" t="str">
        <f t="shared" ca="1" si="0"/>
        <v>Naitasiri</v>
      </c>
      <c r="D5" s="2" t="s">
        <v>53</v>
      </c>
      <c r="E5" s="16" t="str">
        <f t="shared" ca="1" si="1"/>
        <v>CENTRAL</v>
      </c>
      <c r="F5" s="16" t="str">
        <f t="shared" ca="1" si="2"/>
        <v>FJ01</v>
      </c>
      <c r="G5" t="str">
        <f t="shared" ca="1" si="3"/>
        <v>CENTRALNaitasiriWaimaro</v>
      </c>
      <c r="H5" t="str">
        <f t="shared" ca="1" si="4"/>
        <v>CENTRALNaitasiri</v>
      </c>
      <c r="I5" s="6"/>
    </row>
    <row r="6" spans="1:11" hidden="1">
      <c r="A6" s="2" t="s">
        <v>80</v>
      </c>
      <c r="B6" s="2" t="s">
        <v>97</v>
      </c>
      <c r="C6" s="16" t="str">
        <f t="shared" ca="1" si="0"/>
        <v>Naitasiri</v>
      </c>
      <c r="D6" s="2" t="s">
        <v>53</v>
      </c>
      <c r="E6" s="16" t="str">
        <f t="shared" ca="1" si="1"/>
        <v>CENTRAL</v>
      </c>
      <c r="F6" s="16" t="str">
        <f t="shared" ca="1" si="2"/>
        <v>FJ01</v>
      </c>
      <c r="G6" t="str">
        <f t="shared" ca="1" si="3"/>
        <v>CENTRALNaitasiriWainimala</v>
      </c>
      <c r="H6" t="str">
        <f t="shared" ca="1" si="4"/>
        <v>CENTRALNaitasiri</v>
      </c>
      <c r="I6" s="6"/>
    </row>
    <row r="7" spans="1:11" hidden="1">
      <c r="A7" s="2" t="s">
        <v>49</v>
      </c>
      <c r="B7" s="2" t="s">
        <v>98</v>
      </c>
      <c r="C7" s="16" t="str">
        <f t="shared" ca="1" si="0"/>
        <v>Naitasiri</v>
      </c>
      <c r="D7" s="2" t="s">
        <v>53</v>
      </c>
      <c r="E7" s="16" t="str">
        <f t="shared" ca="1" si="1"/>
        <v>CENTRAL</v>
      </c>
      <c r="F7" s="16" t="str">
        <f t="shared" ca="1" si="2"/>
        <v>FJ01</v>
      </c>
      <c r="G7" t="str">
        <f t="shared" ca="1" si="3"/>
        <v>CENTRALNaitasiriNamosi</v>
      </c>
      <c r="H7" t="str">
        <f t="shared" ca="1" si="4"/>
        <v>CENTRALNaitasiri</v>
      </c>
      <c r="I7" s="6"/>
    </row>
    <row r="8" spans="1:11" hidden="1">
      <c r="A8" s="2" t="s">
        <v>81</v>
      </c>
      <c r="B8" s="2" t="s">
        <v>99</v>
      </c>
      <c r="C8" s="16" t="str">
        <f t="shared" ca="1" si="0"/>
        <v>Naitasiri</v>
      </c>
      <c r="D8" s="2" t="s">
        <v>53</v>
      </c>
      <c r="E8" s="16" t="str">
        <f t="shared" ca="1" si="1"/>
        <v>CENTRAL</v>
      </c>
      <c r="F8" s="16" t="str">
        <f t="shared" ca="1" si="2"/>
        <v>FJ01</v>
      </c>
      <c r="G8" t="str">
        <f t="shared" ca="1" si="3"/>
        <v>CENTRALNaitasiriVeivatuloa</v>
      </c>
      <c r="H8" t="str">
        <f t="shared" ca="1" si="4"/>
        <v>CENTRALNaitasiri</v>
      </c>
      <c r="I8" s="6"/>
    </row>
    <row r="9" spans="1:11" hidden="1">
      <c r="A9" s="2" t="s">
        <v>82</v>
      </c>
      <c r="B9" s="2" t="s">
        <v>100</v>
      </c>
      <c r="C9" s="16" t="str">
        <f t="shared" ca="1" si="0"/>
        <v>Naitasiri</v>
      </c>
      <c r="D9" s="2" t="s">
        <v>53</v>
      </c>
      <c r="E9" s="16" t="str">
        <f t="shared" ca="1" si="1"/>
        <v>CENTRAL</v>
      </c>
      <c r="F9" s="16" t="str">
        <f t="shared" ca="1" si="2"/>
        <v>FJ01</v>
      </c>
      <c r="G9" t="str">
        <f t="shared" ca="1" si="3"/>
        <v>CENTRALNaitasiriWainikoroiluva</v>
      </c>
      <c r="H9" t="str">
        <f t="shared" ca="1" si="4"/>
        <v>CENTRALNaitasiri</v>
      </c>
      <c r="I9" s="6"/>
    </row>
    <row r="10" spans="1:11" hidden="1">
      <c r="A10" s="2" t="s">
        <v>83</v>
      </c>
      <c r="B10" s="2" t="s">
        <v>101</v>
      </c>
      <c r="C10" s="16" t="str">
        <f t="shared" ca="1" si="0"/>
        <v>Rewa</v>
      </c>
      <c r="D10" s="2" t="s">
        <v>54</v>
      </c>
      <c r="E10" s="16" t="str">
        <f t="shared" ca="1" si="1"/>
        <v>CENTRAL</v>
      </c>
      <c r="F10" s="16" t="str">
        <f t="shared" ca="1" si="2"/>
        <v>FJ01</v>
      </c>
      <c r="G10" t="str">
        <f t="shared" ca="1" si="3"/>
        <v>CENTRALRewaBeqa</v>
      </c>
      <c r="H10" t="str">
        <f t="shared" ca="1" si="4"/>
        <v>CENTRALRewa</v>
      </c>
      <c r="I10" s="6"/>
    </row>
    <row r="11" spans="1:11" hidden="1">
      <c r="A11" s="2" t="s">
        <v>84</v>
      </c>
      <c r="B11" s="2" t="s">
        <v>102</v>
      </c>
      <c r="C11" s="16" t="str">
        <f t="shared" ca="1" si="0"/>
        <v>Rewa</v>
      </c>
      <c r="D11" s="2" t="s">
        <v>54</v>
      </c>
      <c r="E11" s="16" t="str">
        <f t="shared" ca="1" si="1"/>
        <v>CENTRAL</v>
      </c>
      <c r="F11" s="16" t="str">
        <f t="shared" ca="1" si="2"/>
        <v>FJ01</v>
      </c>
      <c r="G11" t="str">
        <f t="shared" ca="1" si="3"/>
        <v>CENTRALRewaLami</v>
      </c>
      <c r="H11" t="str">
        <f t="shared" ca="1" si="4"/>
        <v>CENTRALRewa</v>
      </c>
      <c r="I11" s="6"/>
    </row>
    <row r="12" spans="1:11" hidden="1">
      <c r="A12" s="2" t="s">
        <v>85</v>
      </c>
      <c r="B12" s="2" t="s">
        <v>103</v>
      </c>
      <c r="C12" s="16" t="str">
        <f t="shared" ca="1" si="0"/>
        <v>Rewa</v>
      </c>
      <c r="D12" s="2" t="s">
        <v>54</v>
      </c>
      <c r="E12" s="16" t="str">
        <f t="shared" ca="1" si="1"/>
        <v>CENTRAL</v>
      </c>
      <c r="F12" s="16" t="str">
        <f t="shared" ca="1" si="2"/>
        <v>FJ01</v>
      </c>
      <c r="G12" t="str">
        <f t="shared" ca="1" si="3"/>
        <v>CENTRALRewaNoco</v>
      </c>
      <c r="H12" t="str">
        <f t="shared" ca="1" si="4"/>
        <v>CENTRALRewa</v>
      </c>
      <c r="I12" s="6"/>
    </row>
    <row r="13" spans="1:11" hidden="1">
      <c r="A13" s="2" t="s">
        <v>50</v>
      </c>
      <c r="B13" s="2" t="s">
        <v>104</v>
      </c>
      <c r="C13" s="16" t="str">
        <f t="shared" ca="1" si="0"/>
        <v>Rewa</v>
      </c>
      <c r="D13" s="2" t="s">
        <v>54</v>
      </c>
      <c r="E13" s="16" t="str">
        <f t="shared" ca="1" si="1"/>
        <v>CENTRAL</v>
      </c>
      <c r="F13" s="16" t="str">
        <f t="shared" ca="1" si="2"/>
        <v>FJ01</v>
      </c>
      <c r="G13" t="str">
        <f t="shared" ca="1" si="3"/>
        <v>CENTRALRewaRewa</v>
      </c>
      <c r="H13" t="str">
        <f t="shared" ca="1" si="4"/>
        <v>CENTRALRewa</v>
      </c>
      <c r="I13" s="6"/>
    </row>
    <row r="14" spans="1:11" hidden="1">
      <c r="A14" s="2" t="s">
        <v>86</v>
      </c>
      <c r="B14" s="2" t="s">
        <v>105</v>
      </c>
      <c r="C14" s="16" t="str">
        <f t="shared" ca="1" si="0"/>
        <v>Rewa</v>
      </c>
      <c r="D14" s="2" t="s">
        <v>54</v>
      </c>
      <c r="E14" s="16" t="str">
        <f t="shared" ca="1" si="1"/>
        <v>CENTRAL</v>
      </c>
      <c r="F14" s="16" t="str">
        <f t="shared" ca="1" si="2"/>
        <v>FJ01</v>
      </c>
      <c r="G14" t="str">
        <f t="shared" ca="1" si="3"/>
        <v>CENTRALRewaSuva</v>
      </c>
      <c r="H14" t="str">
        <f t="shared" ca="1" si="4"/>
        <v>CENTRALRewa</v>
      </c>
      <c r="I14" s="6"/>
    </row>
    <row r="15" spans="1:11" hidden="1">
      <c r="A15" s="2" t="s">
        <v>87</v>
      </c>
      <c r="B15" s="2" t="s">
        <v>106</v>
      </c>
      <c r="C15" s="16" t="str">
        <f t="shared" ca="1" si="0"/>
        <v>Serua</v>
      </c>
      <c r="D15" s="2" t="s">
        <v>55</v>
      </c>
      <c r="E15" s="16" t="str">
        <f t="shared" ca="1" si="1"/>
        <v>CENTRAL</v>
      </c>
      <c r="F15" s="16" t="str">
        <f t="shared" ca="1" si="2"/>
        <v>FJ01</v>
      </c>
      <c r="G15" t="str">
        <f t="shared" ca="1" si="3"/>
        <v>CENTRALSeruaNuku</v>
      </c>
      <c r="H15" t="str">
        <f t="shared" ca="1" si="4"/>
        <v>CENTRALSerua</v>
      </c>
      <c r="I15" s="6"/>
    </row>
    <row r="16" spans="1:11" hidden="1">
      <c r="A16" s="2" t="s">
        <v>51</v>
      </c>
      <c r="B16" s="2" t="s">
        <v>107</v>
      </c>
      <c r="C16" s="16" t="str">
        <f t="shared" ca="1" si="0"/>
        <v>Serua</v>
      </c>
      <c r="D16" s="2" t="s">
        <v>55</v>
      </c>
      <c r="E16" s="16" t="str">
        <f t="shared" ca="1" si="1"/>
        <v>CENTRAL</v>
      </c>
      <c r="F16" s="16" t="str">
        <f t="shared" ca="1" si="2"/>
        <v>FJ01</v>
      </c>
      <c r="G16" t="str">
        <f t="shared" ca="1" si="3"/>
        <v>CENTRALSeruaSerua</v>
      </c>
      <c r="H16" t="str">
        <f t="shared" ca="1" si="4"/>
        <v>CENTRALSerua</v>
      </c>
      <c r="I16" s="6"/>
    </row>
    <row r="17" spans="1:9" hidden="1">
      <c r="A17" s="2" t="s">
        <v>88</v>
      </c>
      <c r="B17" s="2" t="s">
        <v>108</v>
      </c>
      <c r="C17" s="16" t="str">
        <f t="shared" ca="1" si="0"/>
        <v>Tailevu</v>
      </c>
      <c r="D17" s="2" t="s">
        <v>56</v>
      </c>
      <c r="E17" s="16" t="str">
        <f t="shared" ca="1" si="1"/>
        <v>CENTRAL</v>
      </c>
      <c r="F17" s="16" t="str">
        <f t="shared" ca="1" si="2"/>
        <v>FJ01</v>
      </c>
      <c r="G17" t="str">
        <f t="shared" ca="1" si="3"/>
        <v>CENTRALTailevuBau</v>
      </c>
      <c r="H17" t="str">
        <f t="shared" ca="1" si="4"/>
        <v>CENTRALTailevu</v>
      </c>
      <c r="I17" s="6"/>
    </row>
    <row r="18" spans="1:9" hidden="1">
      <c r="A18" s="2" t="s">
        <v>89</v>
      </c>
      <c r="B18" s="2" t="s">
        <v>109</v>
      </c>
      <c r="C18" s="16" t="str">
        <f t="shared" ca="1" si="0"/>
        <v>Tailevu</v>
      </c>
      <c r="D18" s="2" t="s">
        <v>56</v>
      </c>
      <c r="E18" s="16" t="str">
        <f t="shared" ca="1" si="1"/>
        <v>CENTRAL</v>
      </c>
      <c r="F18" s="16" t="str">
        <f t="shared" ca="1" si="2"/>
        <v>FJ01</v>
      </c>
      <c r="G18" t="str">
        <f t="shared" ca="1" si="3"/>
        <v>CENTRALTailevuNakelo</v>
      </c>
      <c r="H18" t="str">
        <f t="shared" ca="1" si="4"/>
        <v>CENTRALTailevu</v>
      </c>
      <c r="I18" s="6"/>
    </row>
    <row r="19" spans="1:9" hidden="1">
      <c r="A19" s="2" t="s">
        <v>90</v>
      </c>
      <c r="B19" s="2" t="s">
        <v>110</v>
      </c>
      <c r="C19" s="16" t="str">
        <f t="shared" ca="1" si="0"/>
        <v>Tailevu</v>
      </c>
      <c r="D19" s="2" t="s">
        <v>56</v>
      </c>
      <c r="E19" s="16" t="str">
        <f t="shared" ca="1" si="1"/>
        <v>CENTRAL</v>
      </c>
      <c r="F19" s="16" t="str">
        <f t="shared" ca="1" si="2"/>
        <v>FJ01</v>
      </c>
      <c r="G19" t="str">
        <f t="shared" ca="1" si="3"/>
        <v>CENTRALTailevuVerata</v>
      </c>
      <c r="H19" t="str">
        <f t="shared" ca="1" si="4"/>
        <v>CENTRALTailevu</v>
      </c>
      <c r="I19" s="6"/>
    </row>
    <row r="20" spans="1:9" hidden="1">
      <c r="A20" s="2" t="s">
        <v>91</v>
      </c>
      <c r="B20" s="2" t="s">
        <v>111</v>
      </c>
      <c r="C20" s="16" t="str">
        <f t="shared" ca="1" si="0"/>
        <v>Tailevu</v>
      </c>
      <c r="D20" s="2" t="s">
        <v>56</v>
      </c>
      <c r="E20" s="16" t="str">
        <f t="shared" ca="1" si="1"/>
        <v>CENTRAL</v>
      </c>
      <c r="F20" s="16" t="str">
        <f t="shared" ca="1" si="2"/>
        <v>FJ01</v>
      </c>
      <c r="G20" t="str">
        <f t="shared" ca="1" si="3"/>
        <v>CENTRALTailevuWainibuka</v>
      </c>
      <c r="H20" t="str">
        <f t="shared" ca="1" si="4"/>
        <v>CENTRALTailevu</v>
      </c>
      <c r="I20" s="6"/>
    </row>
    <row r="21" spans="1:9" hidden="1">
      <c r="A21" s="2" t="s">
        <v>92</v>
      </c>
      <c r="B21" s="2" t="s">
        <v>112</v>
      </c>
      <c r="C21" s="16" t="str">
        <f t="shared" ca="1" si="0"/>
        <v>Tailevu</v>
      </c>
      <c r="D21" s="2" t="s">
        <v>56</v>
      </c>
      <c r="E21" s="16" t="str">
        <f t="shared" ca="1" si="1"/>
        <v>CENTRAL</v>
      </c>
      <c r="F21" s="16" t="str">
        <f t="shared" ca="1" si="2"/>
        <v>FJ01</v>
      </c>
      <c r="G21" t="str">
        <f t="shared" ca="1" si="3"/>
        <v>CENTRALTailevuSawakasa</v>
      </c>
      <c r="H21" t="str">
        <f t="shared" ca="1" si="4"/>
        <v>CENTRALTailevu</v>
      </c>
      <c r="I21" s="6"/>
    </row>
    <row r="22" spans="1:9" hidden="1">
      <c r="A22" s="2" t="s">
        <v>113</v>
      </c>
      <c r="B22" s="2" t="s">
        <v>134</v>
      </c>
      <c r="C22" s="16" t="str">
        <f t="shared" ca="1" si="0"/>
        <v>Kadavu</v>
      </c>
      <c r="D22" s="2" t="s">
        <v>60</v>
      </c>
      <c r="E22" s="16" t="str">
        <f t="shared" ca="1" si="1"/>
        <v>EASTERN</v>
      </c>
      <c r="F22" s="16" t="str">
        <f t="shared" ca="1" si="2"/>
        <v>FJ02</v>
      </c>
      <c r="G22" t="str">
        <f t="shared" ca="1" si="3"/>
        <v>EASTERNKadavuNabukelevu</v>
      </c>
      <c r="H22" t="str">
        <f t="shared" ca="1" si="4"/>
        <v>EASTERNKadavu</v>
      </c>
      <c r="I22" s="6"/>
    </row>
    <row r="23" spans="1:9" hidden="1">
      <c r="A23" s="2" t="s">
        <v>114</v>
      </c>
      <c r="B23" s="2" t="s">
        <v>135</v>
      </c>
      <c r="C23" s="16" t="str">
        <f t="shared" ca="1" si="0"/>
        <v>Kadavu</v>
      </c>
      <c r="D23" s="2" t="s">
        <v>60</v>
      </c>
      <c r="E23" s="16" t="str">
        <f t="shared" ca="1" si="1"/>
        <v>EASTERN</v>
      </c>
      <c r="F23" s="16" t="str">
        <f t="shared" ca="1" si="2"/>
        <v>FJ02</v>
      </c>
      <c r="G23" t="str">
        <f t="shared" ca="1" si="3"/>
        <v>EASTERNKadavuNaceva</v>
      </c>
      <c r="H23" t="str">
        <f t="shared" ca="1" si="4"/>
        <v>EASTERNKadavu</v>
      </c>
      <c r="I23" s="6"/>
    </row>
    <row r="24" spans="1:9" hidden="1">
      <c r="A24" s="2" t="s">
        <v>115</v>
      </c>
      <c r="B24" s="2" t="s">
        <v>136</v>
      </c>
      <c r="C24" s="16" t="str">
        <f t="shared" ca="1" si="0"/>
        <v>Kadavu</v>
      </c>
      <c r="D24" s="2" t="s">
        <v>60</v>
      </c>
      <c r="E24" s="16" t="str">
        <f t="shared" ca="1" si="1"/>
        <v>EASTERN</v>
      </c>
      <c r="F24" s="16" t="str">
        <f t="shared" ca="1" si="2"/>
        <v>FJ02</v>
      </c>
      <c r="G24" t="str">
        <f t="shared" ca="1" si="3"/>
        <v>EASTERNKadavuNakasaleka</v>
      </c>
      <c r="H24" t="str">
        <f t="shared" ca="1" si="4"/>
        <v>EASTERNKadavu</v>
      </c>
      <c r="I24" s="6"/>
    </row>
    <row r="25" spans="1:9" hidden="1">
      <c r="A25" s="2" t="s">
        <v>31</v>
      </c>
      <c r="B25" s="2" t="s">
        <v>137</v>
      </c>
      <c r="C25" s="16" t="str">
        <f t="shared" ca="1" si="0"/>
        <v>Kadavu</v>
      </c>
      <c r="D25" s="2" t="s">
        <v>60</v>
      </c>
      <c r="E25" s="16" t="str">
        <f t="shared" ca="1" si="1"/>
        <v>EASTERN</v>
      </c>
      <c r="F25" s="16" t="str">
        <f t="shared" ca="1" si="2"/>
        <v>FJ02</v>
      </c>
      <c r="G25" t="str">
        <f t="shared" ca="1" si="3"/>
        <v>EASTERNKadavuTavuki</v>
      </c>
      <c r="H25" t="str">
        <f t="shared" ca="1" si="4"/>
        <v>EASTERNKadavu</v>
      </c>
    </row>
    <row r="26" spans="1:9" hidden="1">
      <c r="A26" s="2" t="s">
        <v>116</v>
      </c>
      <c r="B26" s="2" t="s">
        <v>138</v>
      </c>
      <c r="C26" s="16" t="str">
        <f t="shared" ca="1" si="0"/>
        <v>Lau</v>
      </c>
      <c r="D26" s="2" t="s">
        <v>61</v>
      </c>
      <c r="E26" s="16" t="str">
        <f t="shared" ca="1" si="1"/>
        <v>EASTERN</v>
      </c>
      <c r="F26" s="16" t="str">
        <f t="shared" ca="1" si="2"/>
        <v>FJ02</v>
      </c>
      <c r="G26" t="str">
        <f t="shared" ca="1" si="3"/>
        <v>EASTERNLauCicia</v>
      </c>
      <c r="H26" t="str">
        <f t="shared" ca="1" si="4"/>
        <v>EASTERNLau</v>
      </c>
    </row>
    <row r="27" spans="1:9" hidden="1">
      <c r="A27" s="2" t="s">
        <v>117</v>
      </c>
      <c r="B27" s="2" t="s">
        <v>139</v>
      </c>
      <c r="C27" s="16" t="str">
        <f t="shared" ca="1" si="0"/>
        <v>Lau</v>
      </c>
      <c r="D27" s="2" t="s">
        <v>61</v>
      </c>
      <c r="E27" s="16" t="str">
        <f t="shared" ca="1" si="1"/>
        <v>EASTERN</v>
      </c>
      <c r="F27" s="16" t="str">
        <f t="shared" ca="1" si="2"/>
        <v>FJ02</v>
      </c>
      <c r="G27" t="str">
        <f t="shared" ca="1" si="3"/>
        <v>EASTERNLauNayau</v>
      </c>
      <c r="H27" t="str">
        <f t="shared" ca="1" si="4"/>
        <v>EASTERNLau</v>
      </c>
    </row>
    <row r="28" spans="1:9" hidden="1">
      <c r="A28" s="2" t="s">
        <v>118</v>
      </c>
      <c r="B28" s="2" t="s">
        <v>140</v>
      </c>
      <c r="C28" s="16" t="str">
        <f t="shared" ca="1" si="0"/>
        <v>Lau</v>
      </c>
      <c r="D28" s="2" t="s">
        <v>61</v>
      </c>
      <c r="E28" s="16" t="str">
        <f t="shared" ca="1" si="1"/>
        <v>EASTERN</v>
      </c>
      <c r="F28" s="16" t="str">
        <f t="shared" ca="1" si="2"/>
        <v>FJ02</v>
      </c>
      <c r="G28" t="str">
        <f t="shared" ca="1" si="3"/>
        <v>EASTERNLauOneata</v>
      </c>
      <c r="H28" t="str">
        <f t="shared" ca="1" si="4"/>
        <v>EASTERNLau</v>
      </c>
    </row>
    <row r="29" spans="1:9" hidden="1">
      <c r="A29" s="2" t="s">
        <v>119</v>
      </c>
      <c r="B29" s="2" t="s">
        <v>141</v>
      </c>
      <c r="C29" s="16" t="str">
        <f t="shared" ca="1" si="0"/>
        <v>Lau</v>
      </c>
      <c r="D29" s="2" t="s">
        <v>61</v>
      </c>
      <c r="E29" s="16" t="str">
        <f t="shared" ca="1" si="1"/>
        <v>EASTERN</v>
      </c>
      <c r="F29" s="16" t="str">
        <f t="shared" ca="1" si="2"/>
        <v>FJ02</v>
      </c>
      <c r="G29" t="str">
        <f t="shared" ca="1" si="3"/>
        <v>EASTERNLauOno</v>
      </c>
      <c r="H29" t="str">
        <f t="shared" ca="1" si="4"/>
        <v>EASTERNLau</v>
      </c>
    </row>
    <row r="30" spans="1:9" hidden="1">
      <c r="A30" s="2" t="s">
        <v>120</v>
      </c>
      <c r="B30" s="2" t="s">
        <v>142</v>
      </c>
      <c r="C30" s="16" t="str">
        <f t="shared" ca="1" si="0"/>
        <v>Lau</v>
      </c>
      <c r="D30" s="2" t="s">
        <v>61</v>
      </c>
      <c r="E30" s="16" t="str">
        <f t="shared" ca="1" si="1"/>
        <v>EASTERN</v>
      </c>
      <c r="F30" s="16" t="str">
        <f t="shared" ca="1" si="2"/>
        <v>FJ02</v>
      </c>
      <c r="G30" t="str">
        <f t="shared" ca="1" si="3"/>
        <v>EASTERNLauTotoya</v>
      </c>
      <c r="H30" t="str">
        <f t="shared" ca="1" si="4"/>
        <v>EASTERNLau</v>
      </c>
    </row>
    <row r="31" spans="1:9" hidden="1">
      <c r="A31" s="2" t="s">
        <v>121</v>
      </c>
      <c r="B31" s="2" t="s">
        <v>143</v>
      </c>
      <c r="C31" s="16" t="str">
        <f t="shared" ca="1" si="0"/>
        <v>Lau</v>
      </c>
      <c r="D31" s="2" t="s">
        <v>61</v>
      </c>
      <c r="E31" s="16" t="str">
        <f t="shared" ca="1" si="1"/>
        <v>EASTERN</v>
      </c>
      <c r="F31" s="16" t="str">
        <f t="shared" ca="1" si="2"/>
        <v>FJ02</v>
      </c>
      <c r="G31" t="str">
        <f t="shared" ca="1" si="3"/>
        <v>EASTERNLauVulaga</v>
      </c>
      <c r="H31" t="str">
        <f t="shared" ca="1" si="4"/>
        <v>EASTERNLau</v>
      </c>
    </row>
    <row r="32" spans="1:9" hidden="1">
      <c r="A32" s="2" t="s">
        <v>122</v>
      </c>
      <c r="B32" s="2" t="s">
        <v>144</v>
      </c>
      <c r="C32" s="16" t="str">
        <f t="shared" ca="1" si="0"/>
        <v>Lau</v>
      </c>
      <c r="D32" s="2" t="s">
        <v>61</v>
      </c>
      <c r="E32" s="16" t="str">
        <f t="shared" ca="1" si="1"/>
        <v>EASTERN</v>
      </c>
      <c r="F32" s="16" t="str">
        <f t="shared" ca="1" si="2"/>
        <v>FJ02</v>
      </c>
      <c r="G32" t="str">
        <f t="shared" ca="1" si="3"/>
        <v>EASTERNLauKabara</v>
      </c>
      <c r="H32" t="str">
        <f t="shared" ca="1" si="4"/>
        <v>EASTERNLau</v>
      </c>
    </row>
    <row r="33" spans="1:8" hidden="1">
      <c r="A33" s="2" t="s">
        <v>123</v>
      </c>
      <c r="B33" s="2" t="s">
        <v>145</v>
      </c>
      <c r="C33" s="16" t="str">
        <f t="shared" ca="1" si="0"/>
        <v>Lau</v>
      </c>
      <c r="D33" s="2" t="s">
        <v>61</v>
      </c>
      <c r="E33" s="16" t="str">
        <f t="shared" ca="1" si="1"/>
        <v>EASTERN</v>
      </c>
      <c r="F33" s="16" t="str">
        <f t="shared" ca="1" si="2"/>
        <v>FJ02</v>
      </c>
      <c r="G33" t="str">
        <f t="shared" ca="1" si="3"/>
        <v>EASTERNLauLakeba</v>
      </c>
      <c r="H33" t="str">
        <f t="shared" ca="1" si="4"/>
        <v>EASTERNLau</v>
      </c>
    </row>
    <row r="34" spans="1:8" hidden="1">
      <c r="A34" s="2" t="s">
        <v>124</v>
      </c>
      <c r="B34" s="2" t="s">
        <v>146</v>
      </c>
      <c r="C34" s="16" t="str">
        <f t="shared" ca="1" si="0"/>
        <v>Lau</v>
      </c>
      <c r="D34" s="2" t="s">
        <v>61</v>
      </c>
      <c r="E34" s="16" t="str">
        <f t="shared" ref="E34:E65" ca="1" si="5">OFFSET(OffSetRefAdm1,MATCH(F34,MatchAdm1_Code,0)-1,0)</f>
        <v>EASTERN</v>
      </c>
      <c r="F34" s="16" t="str">
        <f t="shared" ca="1" si="2"/>
        <v>FJ02</v>
      </c>
      <c r="G34" t="str">
        <f t="shared" ca="1" si="3"/>
        <v>EASTERNLauLau_OtherIs</v>
      </c>
      <c r="H34" t="str">
        <f t="shared" ca="1" si="4"/>
        <v>EASTERNLau</v>
      </c>
    </row>
    <row r="35" spans="1:8" hidden="1">
      <c r="A35" s="2" t="s">
        <v>125</v>
      </c>
      <c r="B35" s="2" t="s">
        <v>147</v>
      </c>
      <c r="C35" s="16" t="str">
        <f t="shared" ca="1" si="0"/>
        <v>Lau</v>
      </c>
      <c r="D35" s="2" t="s">
        <v>61</v>
      </c>
      <c r="E35" s="16" t="str">
        <f t="shared" ca="1" si="5"/>
        <v>EASTERN</v>
      </c>
      <c r="F35" s="16" t="str">
        <f t="shared" ca="1" si="2"/>
        <v>FJ02</v>
      </c>
      <c r="G35" t="str">
        <f t="shared" ca="1" si="3"/>
        <v>EASTERNLauLomaloma</v>
      </c>
      <c r="H35" t="str">
        <f t="shared" ca="1" si="4"/>
        <v>EASTERNLau</v>
      </c>
    </row>
    <row r="36" spans="1:8" hidden="1">
      <c r="A36" s="2" t="s">
        <v>126</v>
      </c>
      <c r="B36" s="2" t="s">
        <v>148</v>
      </c>
      <c r="C36" s="16" t="str">
        <f t="shared" ca="1" si="0"/>
        <v>Lau</v>
      </c>
      <c r="D36" s="2" t="s">
        <v>61</v>
      </c>
      <c r="E36" s="16" t="str">
        <f t="shared" ca="1" si="5"/>
        <v>EASTERN</v>
      </c>
      <c r="F36" s="16" t="str">
        <f t="shared" ca="1" si="2"/>
        <v>FJ02</v>
      </c>
      <c r="G36" t="str">
        <f t="shared" ca="1" si="3"/>
        <v>EASTERNLauMatuku</v>
      </c>
      <c r="H36" t="str">
        <f t="shared" ca="1" si="4"/>
        <v>EASTERNLau</v>
      </c>
    </row>
    <row r="37" spans="1:8" hidden="1">
      <c r="A37" s="2" t="s">
        <v>20</v>
      </c>
      <c r="B37" s="2" t="s">
        <v>149</v>
      </c>
      <c r="C37" s="16" t="str">
        <f t="shared" ca="1" si="0"/>
        <v>Lau</v>
      </c>
      <c r="D37" s="2" t="s">
        <v>61</v>
      </c>
      <c r="E37" s="16" t="str">
        <f t="shared" ca="1" si="5"/>
        <v>EASTERN</v>
      </c>
      <c r="F37" s="16" t="str">
        <f t="shared" ca="1" si="2"/>
        <v>FJ02</v>
      </c>
      <c r="G37" t="str">
        <f t="shared" ca="1" si="3"/>
        <v>EASTERNLauMoala</v>
      </c>
      <c r="H37" t="str">
        <f t="shared" ca="1" si="4"/>
        <v>EASTERNLau</v>
      </c>
    </row>
    <row r="38" spans="1:8" hidden="1">
      <c r="A38" s="2" t="s">
        <v>127</v>
      </c>
      <c r="B38" s="2" t="s">
        <v>150</v>
      </c>
      <c r="C38" s="16" t="str">
        <f t="shared" ca="1" si="0"/>
        <v>Lau</v>
      </c>
      <c r="D38" s="2" t="s">
        <v>61</v>
      </c>
      <c r="E38" s="16" t="str">
        <f t="shared" ca="1" si="5"/>
        <v>EASTERN</v>
      </c>
      <c r="F38" s="16" t="str">
        <f t="shared" ca="1" si="2"/>
        <v>FJ02</v>
      </c>
      <c r="G38" t="str">
        <f t="shared" ca="1" si="3"/>
        <v>EASTERNLauMoce</v>
      </c>
      <c r="H38" t="str">
        <f t="shared" ca="1" si="4"/>
        <v>EASTERNLau</v>
      </c>
    </row>
    <row r="39" spans="1:8" hidden="1">
      <c r="A39" s="2" t="s">
        <v>128</v>
      </c>
      <c r="B39" s="2" t="s">
        <v>151</v>
      </c>
      <c r="C39" s="16" t="str">
        <f t="shared" ca="1" si="0"/>
        <v>Lau</v>
      </c>
      <c r="D39" s="2" t="s">
        <v>61</v>
      </c>
      <c r="E39" s="16" t="str">
        <f t="shared" ca="1" si="5"/>
        <v>EASTERN</v>
      </c>
      <c r="F39" s="16" t="str">
        <f t="shared" ca="1" si="2"/>
        <v>FJ02</v>
      </c>
      <c r="G39" t="str">
        <f t="shared" ca="1" si="3"/>
        <v>EASTERNLauMualevu</v>
      </c>
      <c r="H39" t="str">
        <f t="shared" ca="1" si="4"/>
        <v>EASTERNLau</v>
      </c>
    </row>
    <row r="40" spans="1:8" hidden="1">
      <c r="A40" s="2" t="s">
        <v>129</v>
      </c>
      <c r="B40" s="2" t="s">
        <v>152</v>
      </c>
      <c r="C40" s="16" t="str">
        <f t="shared" ca="1" si="0"/>
        <v>Lomaiviti</v>
      </c>
      <c r="D40" s="2" t="s">
        <v>62</v>
      </c>
      <c r="E40" s="16" t="str">
        <f t="shared" ca="1" si="5"/>
        <v>EASTERN</v>
      </c>
      <c r="F40" s="16" t="str">
        <f t="shared" ca="1" si="2"/>
        <v>FJ02</v>
      </c>
      <c r="G40" t="str">
        <f t="shared" ca="1" si="3"/>
        <v>EASTERNLomaivitiBatiki</v>
      </c>
      <c r="H40" t="str">
        <f t="shared" ca="1" si="4"/>
        <v>EASTERNLomaiviti</v>
      </c>
    </row>
    <row r="41" spans="1:8" hidden="1">
      <c r="A41" s="2" t="s">
        <v>130</v>
      </c>
      <c r="B41" s="2" t="s">
        <v>153</v>
      </c>
      <c r="C41" s="16" t="str">
        <f t="shared" ca="1" si="0"/>
        <v>Lomaiviti</v>
      </c>
      <c r="D41" s="2" t="s">
        <v>62</v>
      </c>
      <c r="E41" s="16" t="str">
        <f t="shared" ca="1" si="5"/>
        <v>EASTERN</v>
      </c>
      <c r="F41" s="16" t="str">
        <f t="shared" ca="1" si="2"/>
        <v>FJ02</v>
      </c>
      <c r="G41" t="str">
        <f t="shared" ca="1" si="3"/>
        <v>EASTERNLomaivitiGau</v>
      </c>
      <c r="H41" t="str">
        <f t="shared" ca="1" si="4"/>
        <v>EASTERNLomaiviti</v>
      </c>
    </row>
    <row r="42" spans="1:8" hidden="1">
      <c r="A42" s="2" t="s">
        <v>33</v>
      </c>
      <c r="B42" s="2" t="s">
        <v>154</v>
      </c>
      <c r="C42" s="16" t="str">
        <f t="shared" ca="1" si="0"/>
        <v>Lomaiviti</v>
      </c>
      <c r="D42" s="2" t="s">
        <v>62</v>
      </c>
      <c r="E42" s="16" t="str">
        <f t="shared" ca="1" si="5"/>
        <v>EASTERN</v>
      </c>
      <c r="F42" s="16" t="str">
        <f t="shared" ca="1" si="2"/>
        <v>FJ02</v>
      </c>
      <c r="G42" t="str">
        <f t="shared" ca="1" si="3"/>
        <v>EASTERNLomaivitiKoro</v>
      </c>
      <c r="H42" t="str">
        <f t="shared" ca="1" si="4"/>
        <v>EASTERNLomaiviti</v>
      </c>
    </row>
    <row r="43" spans="1:8" hidden="1">
      <c r="A43" s="2" t="s">
        <v>131</v>
      </c>
      <c r="B43" s="2" t="s">
        <v>155</v>
      </c>
      <c r="C43" s="16" t="str">
        <f t="shared" ca="1" si="0"/>
        <v>Lomaiviti</v>
      </c>
      <c r="D43" s="2" t="s">
        <v>62</v>
      </c>
      <c r="E43" s="16" t="str">
        <f t="shared" ca="1" si="5"/>
        <v>EASTERN</v>
      </c>
      <c r="F43" s="16" t="str">
        <f t="shared" ca="1" si="2"/>
        <v>FJ02</v>
      </c>
      <c r="G43" t="str">
        <f t="shared" ca="1" si="3"/>
        <v>EASTERNLomaivitiLomai_OtherIs</v>
      </c>
      <c r="H43" t="str">
        <f t="shared" ca="1" si="4"/>
        <v>EASTERNLomaiviti</v>
      </c>
    </row>
    <row r="44" spans="1:8" hidden="1">
      <c r="A44" s="2" t="s">
        <v>132</v>
      </c>
      <c r="B44" s="2" t="s">
        <v>156</v>
      </c>
      <c r="C44" s="16" t="str">
        <f t="shared" ca="1" si="0"/>
        <v>Lomaiviti</v>
      </c>
      <c r="D44" s="2" t="s">
        <v>62</v>
      </c>
      <c r="E44" s="16" t="str">
        <f t="shared" ca="1" si="5"/>
        <v>EASTERN</v>
      </c>
      <c r="F44" s="16" t="str">
        <f t="shared" ca="1" si="2"/>
        <v>FJ02</v>
      </c>
      <c r="G44" t="str">
        <f t="shared" ca="1" si="3"/>
        <v>EASTERNLomaivitiNairai</v>
      </c>
      <c r="H44" t="str">
        <f t="shared" ca="1" si="4"/>
        <v>EASTERNLomaiviti</v>
      </c>
    </row>
    <row r="45" spans="1:8" hidden="1">
      <c r="A45" s="2" t="s">
        <v>133</v>
      </c>
      <c r="B45" s="2" t="s">
        <v>157</v>
      </c>
      <c r="C45" s="16" t="str">
        <f t="shared" ca="1" si="0"/>
        <v>Lomaiviti</v>
      </c>
      <c r="D45" s="2" t="s">
        <v>62</v>
      </c>
      <c r="E45" s="16" t="str">
        <f t="shared" ca="1" si="5"/>
        <v>EASTERN</v>
      </c>
      <c r="F45" s="16" t="str">
        <f t="shared" ca="1" si="2"/>
        <v>FJ02</v>
      </c>
      <c r="G45" t="str">
        <f t="shared" ca="1" si="3"/>
        <v>EASTERNLomaivitiOvalau</v>
      </c>
      <c r="H45" t="str">
        <f t="shared" ca="1" si="4"/>
        <v>EASTERNLomaiviti</v>
      </c>
    </row>
    <row r="46" spans="1:8" hidden="1">
      <c r="A46" s="2" t="s">
        <v>63</v>
      </c>
      <c r="B46" s="2" t="s">
        <v>178</v>
      </c>
      <c r="C46" s="16" t="str">
        <f t="shared" ca="1" si="0"/>
        <v>Bua</v>
      </c>
      <c r="D46" s="2" t="s">
        <v>67</v>
      </c>
      <c r="E46" s="16" t="str">
        <f t="shared" ca="1" si="5"/>
        <v>NORTHERN</v>
      </c>
      <c r="F46" s="16" t="str">
        <f t="shared" ca="1" si="2"/>
        <v>FJ03</v>
      </c>
      <c r="G46" t="str">
        <f t="shared" ca="1" si="3"/>
        <v>NORTHERNBuaBua</v>
      </c>
      <c r="H46" t="str">
        <f t="shared" ca="1" si="4"/>
        <v>NORTHERNBua</v>
      </c>
    </row>
    <row r="47" spans="1:8" hidden="1">
      <c r="A47" s="2" t="s">
        <v>158</v>
      </c>
      <c r="B47" s="2" t="s">
        <v>179</v>
      </c>
      <c r="C47" s="16" t="str">
        <f t="shared" ca="1" si="0"/>
        <v>Bua</v>
      </c>
      <c r="D47" s="2" t="s">
        <v>67</v>
      </c>
      <c r="E47" s="16" t="str">
        <f t="shared" ca="1" si="5"/>
        <v>NORTHERN</v>
      </c>
      <c r="F47" s="16" t="str">
        <f t="shared" ca="1" si="2"/>
        <v>FJ03</v>
      </c>
      <c r="G47" t="str">
        <f t="shared" ca="1" si="3"/>
        <v>NORTHERNBuaVuya</v>
      </c>
      <c r="H47" t="str">
        <f t="shared" ca="1" si="4"/>
        <v>NORTHERNBua</v>
      </c>
    </row>
    <row r="48" spans="1:8" hidden="1">
      <c r="A48" s="2" t="s">
        <v>159</v>
      </c>
      <c r="B48" s="2" t="s">
        <v>180</v>
      </c>
      <c r="C48" s="16" t="str">
        <f t="shared" ca="1" si="0"/>
        <v>Bua</v>
      </c>
      <c r="D48" s="2" t="s">
        <v>67</v>
      </c>
      <c r="E48" s="16" t="str">
        <f t="shared" ca="1" si="5"/>
        <v>NORTHERN</v>
      </c>
      <c r="F48" s="16" t="str">
        <f t="shared" ca="1" si="2"/>
        <v>FJ03</v>
      </c>
      <c r="G48" t="str">
        <f t="shared" ca="1" si="3"/>
        <v>NORTHERNBuaWainunu</v>
      </c>
      <c r="H48" t="str">
        <f t="shared" ca="1" si="4"/>
        <v>NORTHERNBua</v>
      </c>
    </row>
    <row r="49" spans="1:8" hidden="1">
      <c r="A49" s="2" t="s">
        <v>64</v>
      </c>
      <c r="B49" s="2" t="s">
        <v>181</v>
      </c>
      <c r="C49" s="16" t="str">
        <f t="shared" ca="1" si="0"/>
        <v>Cakaudrove</v>
      </c>
      <c r="D49" s="2" t="s">
        <v>68</v>
      </c>
      <c r="E49" s="16" t="str">
        <f t="shared" ca="1" si="5"/>
        <v>NORTHERN</v>
      </c>
      <c r="F49" s="16" t="str">
        <f t="shared" ca="1" si="2"/>
        <v>FJ03</v>
      </c>
      <c r="G49" t="str">
        <f t="shared" ca="1" si="3"/>
        <v>NORTHERNCakaudroveCakaudrove</v>
      </c>
      <c r="H49" t="str">
        <f t="shared" ca="1" si="4"/>
        <v>NORTHERNCakaudrove</v>
      </c>
    </row>
    <row r="50" spans="1:8" hidden="1">
      <c r="A50" s="2" t="s">
        <v>160</v>
      </c>
      <c r="B50" s="2" t="s">
        <v>182</v>
      </c>
      <c r="C50" s="16" t="str">
        <f t="shared" ca="1" si="0"/>
        <v>Cakaudrove</v>
      </c>
      <c r="D50" s="2" t="s">
        <v>68</v>
      </c>
      <c r="E50" s="16" t="str">
        <f t="shared" ca="1" si="5"/>
        <v>NORTHERN</v>
      </c>
      <c r="F50" s="16" t="str">
        <f t="shared" ca="1" si="2"/>
        <v>FJ03</v>
      </c>
      <c r="G50" t="str">
        <f t="shared" ca="1" si="3"/>
        <v>NORTHERNCakaudroveNasavusavu</v>
      </c>
      <c r="H50" t="str">
        <f t="shared" ca="1" si="4"/>
        <v>NORTHERNCakaudrove</v>
      </c>
    </row>
    <row r="51" spans="1:8" hidden="1">
      <c r="A51" s="2" t="s">
        <v>161</v>
      </c>
      <c r="B51" s="2" t="s">
        <v>183</v>
      </c>
      <c r="C51" s="16" t="str">
        <f t="shared" ca="1" si="0"/>
        <v>Cakaudrove</v>
      </c>
      <c r="D51" s="2" t="s">
        <v>68</v>
      </c>
      <c r="E51" s="16" t="str">
        <f t="shared" ca="1" si="5"/>
        <v>NORTHERN</v>
      </c>
      <c r="F51" s="16" t="str">
        <f t="shared" ca="1" si="2"/>
        <v>FJ03</v>
      </c>
      <c r="G51" t="str">
        <f t="shared" ca="1" si="3"/>
        <v>NORTHERNCakaudroveRabi</v>
      </c>
      <c r="H51" t="str">
        <f t="shared" ca="1" si="4"/>
        <v>NORTHERNCakaudrove</v>
      </c>
    </row>
    <row r="52" spans="1:8" hidden="1">
      <c r="A52" s="2" t="s">
        <v>162</v>
      </c>
      <c r="B52" s="2" t="s">
        <v>184</v>
      </c>
      <c r="C52" s="16" t="str">
        <f t="shared" ca="1" si="0"/>
        <v>Cakaudrove</v>
      </c>
      <c r="D52" s="2" t="s">
        <v>68</v>
      </c>
      <c r="E52" s="16" t="str">
        <f t="shared" ca="1" si="5"/>
        <v>NORTHERN</v>
      </c>
      <c r="F52" s="16" t="str">
        <f t="shared" ca="1" si="2"/>
        <v>FJ03</v>
      </c>
      <c r="G52" t="str">
        <f t="shared" ca="1" si="3"/>
        <v>NORTHERNCakaudroveSaqani</v>
      </c>
      <c r="H52" t="str">
        <f t="shared" ca="1" si="4"/>
        <v>NORTHERNCakaudrove</v>
      </c>
    </row>
    <row r="53" spans="1:8" hidden="1">
      <c r="A53" s="2" t="s">
        <v>163</v>
      </c>
      <c r="B53" s="2" t="s">
        <v>185</v>
      </c>
      <c r="C53" s="16" t="str">
        <f t="shared" ca="1" si="0"/>
        <v>Cakaudrove</v>
      </c>
      <c r="D53" s="2" t="s">
        <v>68</v>
      </c>
      <c r="E53" s="16" t="str">
        <f t="shared" ca="1" si="5"/>
        <v>NORTHERN</v>
      </c>
      <c r="F53" s="16" t="str">
        <f t="shared" ca="1" si="2"/>
        <v>FJ03</v>
      </c>
      <c r="G53" t="str">
        <f t="shared" ca="1" si="3"/>
        <v>NORTHERNCakaudroveTunuloa</v>
      </c>
      <c r="H53" t="str">
        <f t="shared" ca="1" si="4"/>
        <v>NORTHERNCakaudrove</v>
      </c>
    </row>
    <row r="54" spans="1:8" hidden="1">
      <c r="A54" s="2" t="s">
        <v>164</v>
      </c>
      <c r="B54" s="2" t="s">
        <v>186</v>
      </c>
      <c r="C54" s="16" t="str">
        <f t="shared" ca="1" si="0"/>
        <v>Cakaudrove</v>
      </c>
      <c r="D54" s="2" t="s">
        <v>68</v>
      </c>
      <c r="E54" s="16" t="str">
        <f t="shared" ca="1" si="5"/>
        <v>NORTHERN</v>
      </c>
      <c r="F54" s="16" t="str">
        <f t="shared" ca="1" si="2"/>
        <v>FJ03</v>
      </c>
      <c r="G54" t="str">
        <f t="shared" ca="1" si="3"/>
        <v>NORTHERNCakaudroveVaturova</v>
      </c>
      <c r="H54" t="str">
        <f t="shared" ca="1" si="4"/>
        <v>NORTHERNCakaudrove</v>
      </c>
    </row>
    <row r="55" spans="1:8" hidden="1">
      <c r="A55" s="2" t="s">
        <v>165</v>
      </c>
      <c r="B55" s="2" t="s">
        <v>187</v>
      </c>
      <c r="C55" s="16" t="str">
        <f t="shared" ca="1" si="0"/>
        <v>Cakaudrove</v>
      </c>
      <c r="D55" s="2" t="s">
        <v>68</v>
      </c>
      <c r="E55" s="16" t="str">
        <f t="shared" ca="1" si="5"/>
        <v>NORTHERN</v>
      </c>
      <c r="F55" s="16" t="str">
        <f t="shared" ca="1" si="2"/>
        <v>FJ03</v>
      </c>
      <c r="G55" t="str">
        <f t="shared" ca="1" si="3"/>
        <v>NORTHERNCakaudroveWailevu</v>
      </c>
      <c r="H55" t="str">
        <f t="shared" ca="1" si="4"/>
        <v>NORTHERNCakaudrove</v>
      </c>
    </row>
    <row r="56" spans="1:8" hidden="1">
      <c r="A56" s="2" t="s">
        <v>166</v>
      </c>
      <c r="B56" s="2" t="s">
        <v>188</v>
      </c>
      <c r="C56" s="16" t="str">
        <f t="shared" ca="1" si="0"/>
        <v>Cakaudrove</v>
      </c>
      <c r="D56" s="2" t="s">
        <v>68</v>
      </c>
      <c r="E56" s="16" t="str">
        <f t="shared" ca="1" si="5"/>
        <v>NORTHERN</v>
      </c>
      <c r="F56" s="16" t="str">
        <f t="shared" ca="1" si="2"/>
        <v>FJ03</v>
      </c>
      <c r="G56" t="str">
        <f t="shared" ca="1" si="3"/>
        <v>NORTHERNCakaudroveWainikeli</v>
      </c>
      <c r="H56" t="str">
        <f t="shared" ca="1" si="4"/>
        <v>NORTHERNCakaudrove</v>
      </c>
    </row>
    <row r="57" spans="1:8" hidden="1">
      <c r="A57" s="2" t="s">
        <v>167</v>
      </c>
      <c r="B57" s="2" t="s">
        <v>189</v>
      </c>
      <c r="C57" s="16" t="str">
        <f t="shared" ca="1" si="0"/>
        <v>Macuata</v>
      </c>
      <c r="D57" s="2" t="s">
        <v>69</v>
      </c>
      <c r="E57" s="16" t="str">
        <f t="shared" ca="1" si="5"/>
        <v>NORTHERN</v>
      </c>
      <c r="F57" s="16" t="str">
        <f t="shared" ca="1" si="2"/>
        <v>FJ03</v>
      </c>
      <c r="G57" t="str">
        <f t="shared" ca="1" si="3"/>
        <v>NORTHERNMacuataCikobia</v>
      </c>
      <c r="H57" t="str">
        <f t="shared" ca="1" si="4"/>
        <v>NORTHERNMacuata</v>
      </c>
    </row>
    <row r="58" spans="1:8" hidden="1">
      <c r="A58" s="2" t="s">
        <v>168</v>
      </c>
      <c r="B58" s="2" t="s">
        <v>190</v>
      </c>
      <c r="C58" s="16" t="str">
        <f t="shared" ca="1" si="0"/>
        <v>Macuata</v>
      </c>
      <c r="D58" s="2" t="s">
        <v>69</v>
      </c>
      <c r="E58" s="16" t="str">
        <f t="shared" ca="1" si="5"/>
        <v>NORTHERN</v>
      </c>
      <c r="F58" s="16" t="str">
        <f t="shared" ca="1" si="2"/>
        <v>FJ03</v>
      </c>
      <c r="G58" t="str">
        <f t="shared" ca="1" si="3"/>
        <v>NORTHERNMacuataDogotuki</v>
      </c>
      <c r="H58" t="str">
        <f t="shared" ca="1" si="4"/>
        <v>NORTHERNMacuata</v>
      </c>
    </row>
    <row r="59" spans="1:8" hidden="1">
      <c r="A59" s="2" t="s">
        <v>169</v>
      </c>
      <c r="B59" s="2" t="s">
        <v>191</v>
      </c>
      <c r="C59" s="16" t="str">
        <f t="shared" ca="1" si="0"/>
        <v>Macuata</v>
      </c>
      <c r="D59" s="2" t="s">
        <v>69</v>
      </c>
      <c r="E59" s="16" t="str">
        <f t="shared" ca="1" si="5"/>
        <v>NORTHERN</v>
      </c>
      <c r="F59" s="16" t="str">
        <f t="shared" ca="1" si="2"/>
        <v>FJ03</v>
      </c>
      <c r="G59" t="str">
        <f t="shared" ca="1" si="3"/>
        <v>NORTHERNMacuataLabasa</v>
      </c>
      <c r="H59" t="str">
        <f t="shared" ca="1" si="4"/>
        <v>NORTHERNMacuata</v>
      </c>
    </row>
    <row r="60" spans="1:8" hidden="1">
      <c r="A60" s="2" t="s">
        <v>65</v>
      </c>
      <c r="B60" s="2" t="s">
        <v>192</v>
      </c>
      <c r="C60" s="16" t="str">
        <f t="shared" ca="1" si="0"/>
        <v>Macuata</v>
      </c>
      <c r="D60" s="2" t="s">
        <v>69</v>
      </c>
      <c r="E60" s="16" t="str">
        <f t="shared" ca="1" si="5"/>
        <v>NORTHERN</v>
      </c>
      <c r="F60" s="16" t="str">
        <f t="shared" ca="1" si="2"/>
        <v>FJ03</v>
      </c>
      <c r="G60" t="str">
        <f t="shared" ca="1" si="3"/>
        <v>NORTHERNMacuataMacuata</v>
      </c>
      <c r="H60" t="str">
        <f t="shared" ca="1" si="4"/>
        <v>NORTHERNMacuata</v>
      </c>
    </row>
    <row r="61" spans="1:8" hidden="1">
      <c r="A61" s="2" t="s">
        <v>170</v>
      </c>
      <c r="B61" s="2" t="s">
        <v>193</v>
      </c>
      <c r="C61" s="16" t="str">
        <f t="shared" ca="1" si="0"/>
        <v>Macuata</v>
      </c>
      <c r="D61" s="2" t="s">
        <v>69</v>
      </c>
      <c r="E61" s="16" t="str">
        <f t="shared" ca="1" si="5"/>
        <v>NORTHERN</v>
      </c>
      <c r="F61" s="16" t="str">
        <f t="shared" ca="1" si="2"/>
        <v>FJ03</v>
      </c>
      <c r="G61" t="str">
        <f t="shared" ca="1" si="3"/>
        <v>NORTHERNMacuataSasa</v>
      </c>
      <c r="H61" t="str">
        <f t="shared" ca="1" si="4"/>
        <v>NORTHERNMacuata</v>
      </c>
    </row>
    <row r="62" spans="1:8" hidden="1">
      <c r="A62" s="2" t="s">
        <v>171</v>
      </c>
      <c r="B62" s="2" t="s">
        <v>194</v>
      </c>
      <c r="C62" s="16" t="str">
        <f t="shared" ca="1" si="0"/>
        <v>Rotuma</v>
      </c>
      <c r="D62" s="2" t="s">
        <v>70</v>
      </c>
      <c r="E62" s="16" t="str">
        <f t="shared" ca="1" si="5"/>
        <v>NORTHERN</v>
      </c>
      <c r="F62" s="16" t="str">
        <f t="shared" ca="1" si="2"/>
        <v>FJ03</v>
      </c>
      <c r="G62" t="str">
        <f t="shared" ca="1" si="3"/>
        <v>NORTHERNRotumaItumuta</v>
      </c>
      <c r="H62" t="str">
        <f t="shared" ca="1" si="4"/>
        <v>NORTHERNRotuma</v>
      </c>
    </row>
    <row r="63" spans="1:8" hidden="1">
      <c r="A63" s="2" t="s">
        <v>172</v>
      </c>
      <c r="B63" s="2" t="s">
        <v>195</v>
      </c>
      <c r="C63" s="16" t="str">
        <f t="shared" ca="1" si="0"/>
        <v>Rotuma</v>
      </c>
      <c r="D63" s="2" t="s">
        <v>70</v>
      </c>
      <c r="E63" s="16" t="str">
        <f t="shared" ca="1" si="5"/>
        <v>NORTHERN</v>
      </c>
      <c r="F63" s="16" t="str">
        <f t="shared" ca="1" si="2"/>
        <v>FJ03</v>
      </c>
      <c r="G63" t="str">
        <f t="shared" ca="1" si="3"/>
        <v>NORTHERNRotumaItutiu</v>
      </c>
      <c r="H63" t="str">
        <f t="shared" ca="1" si="4"/>
        <v>NORTHERNRotuma</v>
      </c>
    </row>
    <row r="64" spans="1:8" hidden="1">
      <c r="A64" s="2" t="s">
        <v>173</v>
      </c>
      <c r="B64" s="2" t="s">
        <v>196</v>
      </c>
      <c r="C64" s="16" t="str">
        <f t="shared" ca="1" si="0"/>
        <v>Rotuma</v>
      </c>
      <c r="D64" s="2" t="s">
        <v>70</v>
      </c>
      <c r="E64" s="16" t="str">
        <f t="shared" ca="1" si="5"/>
        <v>NORTHERN</v>
      </c>
      <c r="F64" s="16" t="str">
        <f t="shared" ca="1" si="2"/>
        <v>FJ03</v>
      </c>
      <c r="G64" t="str">
        <f t="shared" ca="1" si="3"/>
        <v>NORTHERNRotumaJuju</v>
      </c>
      <c r="H64" t="str">
        <f t="shared" ca="1" si="4"/>
        <v>NORTHERNRotuma</v>
      </c>
    </row>
    <row r="65" spans="1:8" hidden="1">
      <c r="A65" s="2" t="s">
        <v>174</v>
      </c>
      <c r="B65" s="2" t="s">
        <v>197</v>
      </c>
      <c r="C65" s="16" t="str">
        <f t="shared" ca="1" si="0"/>
        <v>Rotuma</v>
      </c>
      <c r="D65" s="2" t="s">
        <v>70</v>
      </c>
      <c r="E65" s="16" t="str">
        <f t="shared" ca="1" si="5"/>
        <v>NORTHERN</v>
      </c>
      <c r="F65" s="16" t="str">
        <f t="shared" ca="1" si="2"/>
        <v>FJ03</v>
      </c>
      <c r="G65" t="str">
        <f t="shared" ca="1" si="3"/>
        <v>NORTHERNRotumaMalhaha</v>
      </c>
      <c r="H65" t="str">
        <f t="shared" ca="1" si="4"/>
        <v>NORTHERNRotuma</v>
      </c>
    </row>
    <row r="66" spans="1:8" hidden="1">
      <c r="A66" s="2" t="s">
        <v>175</v>
      </c>
      <c r="B66" s="2" t="s">
        <v>198</v>
      </c>
      <c r="C66" s="16" t="str">
        <f t="shared" ref="C66:C88" ca="1" si="6">OFFSET(OffsetRefAdm2,MATCH(D66,MatchAdm2_Code,0)-1,0)</f>
        <v>Rotuma</v>
      </c>
      <c r="D66" s="2" t="s">
        <v>70</v>
      </c>
      <c r="E66" s="16" t="str">
        <f t="shared" ref="E66:E73" ca="1" si="7">OFFSET(OffSetRefAdm1,MATCH(F66,MatchAdm1_Code,0)-1,0)</f>
        <v>NORTHERN</v>
      </c>
      <c r="F66" s="16" t="str">
        <f t="shared" ref="F66:F88" ca="1" si="8">OFFSET(OffsetRefAdm2,MATCH(D66,MatchAdm2_Code,0)-1,3)</f>
        <v>FJ03</v>
      </c>
      <c r="G66" t="str">
        <f t="shared" ref="G66:G88" ca="1" si="9">CONCATENATE(E66,C66,A66)</f>
        <v>NORTHERNRotumaNoatau</v>
      </c>
      <c r="H66" t="str">
        <f t="shared" ref="H66:H88" ca="1" si="10">CONCATENATE(E66,C66)</f>
        <v>NORTHERNRotuma</v>
      </c>
    </row>
    <row r="67" spans="1:8" hidden="1">
      <c r="A67" s="2" t="s">
        <v>176</v>
      </c>
      <c r="B67" s="2" t="s">
        <v>199</v>
      </c>
      <c r="C67" s="16" t="str">
        <f t="shared" ca="1" si="6"/>
        <v>Rotuma</v>
      </c>
      <c r="D67" s="2" t="s">
        <v>70</v>
      </c>
      <c r="E67" s="16" t="str">
        <f t="shared" ca="1" si="7"/>
        <v>NORTHERN</v>
      </c>
      <c r="F67" s="16" t="str">
        <f t="shared" ca="1" si="8"/>
        <v>FJ03</v>
      </c>
      <c r="G67" t="str">
        <f t="shared" ca="1" si="9"/>
        <v>NORTHERNRotumaOinafa</v>
      </c>
      <c r="H67" t="str">
        <f t="shared" ca="1" si="10"/>
        <v>NORTHERNRotuma</v>
      </c>
    </row>
    <row r="68" spans="1:8" hidden="1">
      <c r="A68" s="2" t="s">
        <v>177</v>
      </c>
      <c r="B68" s="2" t="s">
        <v>200</v>
      </c>
      <c r="C68" s="16" t="str">
        <f t="shared" ca="1" si="6"/>
        <v>Rotuma</v>
      </c>
      <c r="D68" s="2" t="s">
        <v>70</v>
      </c>
      <c r="E68" s="16" t="str">
        <f t="shared" ca="1" si="7"/>
        <v>NORTHERN</v>
      </c>
      <c r="F68" s="16" t="str">
        <f t="shared" ca="1" si="8"/>
        <v>FJ03</v>
      </c>
      <c r="G68" t="str">
        <f t="shared" ca="1" si="9"/>
        <v>NORTHERNRotumaPejpei</v>
      </c>
      <c r="H68" t="str">
        <f t="shared" ca="1" si="10"/>
        <v>NORTHERNRotuma</v>
      </c>
    </row>
    <row r="69" spans="1:8" hidden="1">
      <c r="A69" s="2" t="s">
        <v>71</v>
      </c>
      <c r="B69" s="2" t="s">
        <v>220</v>
      </c>
      <c r="C69" s="16" t="str">
        <f t="shared" ca="1" si="6"/>
        <v>Ba</v>
      </c>
      <c r="D69" s="2" t="s">
        <v>74</v>
      </c>
      <c r="E69" s="16" t="str">
        <f t="shared" ca="1" si="7"/>
        <v>WESTERN</v>
      </c>
      <c r="F69" s="16" t="str">
        <f t="shared" ca="1" si="8"/>
        <v>FJ04</v>
      </c>
      <c r="G69" t="str">
        <f t="shared" ca="1" si="9"/>
        <v>WESTERNBaBa</v>
      </c>
      <c r="H69" t="str">
        <f t="shared" ca="1" si="10"/>
        <v>WESTERNBa</v>
      </c>
    </row>
    <row r="70" spans="1:8" hidden="1">
      <c r="A70" s="2" t="s">
        <v>201</v>
      </c>
      <c r="B70" s="2" t="s">
        <v>221</v>
      </c>
      <c r="C70" s="16" t="str">
        <f t="shared" ca="1" si="6"/>
        <v>Ba</v>
      </c>
      <c r="D70" s="2" t="s">
        <v>74</v>
      </c>
      <c r="E70" s="16" t="str">
        <f t="shared" ca="1" si="7"/>
        <v>WESTERN</v>
      </c>
      <c r="F70" s="16" t="str">
        <f t="shared" ca="1" si="8"/>
        <v>FJ04</v>
      </c>
      <c r="G70" t="str">
        <f t="shared" ca="1" si="9"/>
        <v>WESTERNBaMagodro</v>
      </c>
      <c r="H70" t="str">
        <f t="shared" ca="1" si="10"/>
        <v>WESTERNBa</v>
      </c>
    </row>
    <row r="71" spans="1:8" hidden="1">
      <c r="A71" s="2" t="s">
        <v>202</v>
      </c>
      <c r="B71" s="2" t="s">
        <v>222</v>
      </c>
      <c r="C71" s="16" t="str">
        <f t="shared" ca="1" si="6"/>
        <v>Ba</v>
      </c>
      <c r="D71" s="2" t="s">
        <v>74</v>
      </c>
      <c r="E71" s="16" t="str">
        <f t="shared" ca="1" si="7"/>
        <v>WESTERN</v>
      </c>
      <c r="F71" s="16" t="str">
        <f t="shared" ca="1" si="8"/>
        <v>FJ04</v>
      </c>
      <c r="G71" t="str">
        <f t="shared" ca="1" si="9"/>
        <v>WESTERNBaNadi</v>
      </c>
      <c r="H71" t="str">
        <f t="shared" ca="1" si="10"/>
        <v>WESTERNBa</v>
      </c>
    </row>
    <row r="72" spans="1:8" hidden="1">
      <c r="A72" s="2" t="s">
        <v>203</v>
      </c>
      <c r="B72" s="2" t="s">
        <v>223</v>
      </c>
      <c r="C72" s="16" t="str">
        <f t="shared" ca="1" si="6"/>
        <v>Ba</v>
      </c>
      <c r="D72" s="2" t="s">
        <v>74</v>
      </c>
      <c r="E72" s="16" t="str">
        <f t="shared" ca="1" si="7"/>
        <v>WESTERN</v>
      </c>
      <c r="F72" s="16" t="str">
        <f t="shared" ca="1" si="8"/>
        <v>FJ04</v>
      </c>
      <c r="G72" t="str">
        <f t="shared" ca="1" si="9"/>
        <v>WESTERNBaNaviti</v>
      </c>
      <c r="H72" t="str">
        <f t="shared" ca="1" si="10"/>
        <v>WESTERNBa</v>
      </c>
    </row>
    <row r="73" spans="1:8" hidden="1">
      <c r="A73" s="2" t="s">
        <v>204</v>
      </c>
      <c r="B73" s="2" t="s">
        <v>224</v>
      </c>
      <c r="C73" s="16" t="str">
        <f t="shared" ca="1" si="6"/>
        <v>Ba</v>
      </c>
      <c r="D73" s="2" t="s">
        <v>74</v>
      </c>
      <c r="E73" s="16" t="str">
        <f t="shared" ca="1" si="7"/>
        <v>WESTERN</v>
      </c>
      <c r="F73" s="16" t="str">
        <f t="shared" ca="1" si="8"/>
        <v>FJ04</v>
      </c>
      <c r="G73" t="str">
        <f t="shared" ca="1" si="9"/>
        <v>WESTERNBaNawaka</v>
      </c>
      <c r="H73" t="str">
        <f t="shared" ca="1" si="10"/>
        <v>WESTERNBa</v>
      </c>
    </row>
    <row r="74" spans="1:8" hidden="1">
      <c r="A74" s="2" t="s">
        <v>205</v>
      </c>
      <c r="B74" s="2" t="s">
        <v>225</v>
      </c>
      <c r="C74" s="16" t="str">
        <f t="shared" ca="1" si="6"/>
        <v>Ba</v>
      </c>
      <c r="D74" s="2" t="s">
        <v>74</v>
      </c>
      <c r="E74" s="16" t="str">
        <f t="shared" ref="E74:E88" ca="1" si="11">OFFSET(OffsetRefAdm2,MATCH(D74,MatchAdm2_Code,0)-1,2)</f>
        <v>WESTERN</v>
      </c>
      <c r="F74" s="16" t="str">
        <f t="shared" ca="1" si="8"/>
        <v>FJ04</v>
      </c>
      <c r="G74" t="str">
        <f t="shared" ca="1" si="9"/>
        <v>WESTERNBaTavua</v>
      </c>
      <c r="H74" t="str">
        <f t="shared" ca="1" si="10"/>
        <v>WESTERNBa</v>
      </c>
    </row>
    <row r="75" spans="1:8" hidden="1">
      <c r="A75" s="2" t="s">
        <v>206</v>
      </c>
      <c r="B75" s="2" t="s">
        <v>226</v>
      </c>
      <c r="C75" s="16" t="str">
        <f t="shared" ca="1" si="6"/>
        <v>Ba</v>
      </c>
      <c r="D75" s="2" t="s">
        <v>74</v>
      </c>
      <c r="E75" s="16" t="str">
        <f t="shared" ca="1" si="11"/>
        <v>WESTERN</v>
      </c>
      <c r="F75" s="16" t="str">
        <f t="shared" ca="1" si="8"/>
        <v>FJ04</v>
      </c>
      <c r="G75" t="str">
        <f t="shared" ca="1" si="9"/>
        <v>WESTERNBaVuda</v>
      </c>
      <c r="H75" t="str">
        <f t="shared" ca="1" si="10"/>
        <v>WESTERNBa</v>
      </c>
    </row>
    <row r="76" spans="1:8" hidden="1">
      <c r="A76" s="2" t="s">
        <v>207</v>
      </c>
      <c r="B76" s="2" t="s">
        <v>227</v>
      </c>
      <c r="C76" s="16" t="str">
        <f t="shared" ca="1" si="6"/>
        <v>Ba</v>
      </c>
      <c r="D76" s="2" t="s">
        <v>74</v>
      </c>
      <c r="E76" s="16" t="str">
        <f t="shared" ca="1" si="11"/>
        <v>WESTERN</v>
      </c>
      <c r="F76" s="16" t="str">
        <f t="shared" ca="1" si="8"/>
        <v>FJ04</v>
      </c>
      <c r="G76" t="str">
        <f t="shared" ca="1" si="9"/>
        <v>WESTERNBaYasawa</v>
      </c>
      <c r="H76" t="str">
        <f t="shared" ca="1" si="10"/>
        <v>WESTERNBa</v>
      </c>
    </row>
    <row r="77" spans="1:8">
      <c r="A77" s="2" t="s">
        <v>208</v>
      </c>
      <c r="B77" s="2" t="s">
        <v>228</v>
      </c>
      <c r="C77" s="16" t="str">
        <f t="shared" ca="1" si="6"/>
        <v>Nadroga</v>
      </c>
      <c r="D77" s="2" t="s">
        <v>75</v>
      </c>
      <c r="E77" s="16" t="str">
        <f t="shared" ca="1" si="11"/>
        <v>WESTERN</v>
      </c>
      <c r="F77" s="16" t="str">
        <f t="shared" ca="1" si="8"/>
        <v>FJ04</v>
      </c>
      <c r="G77" t="str">
        <f t="shared" ca="1" si="9"/>
        <v>WESTERNNadrogaBaravi</v>
      </c>
      <c r="H77" t="str">
        <f t="shared" ca="1" si="10"/>
        <v>WESTERNNadroga</v>
      </c>
    </row>
    <row r="78" spans="1:8">
      <c r="A78" s="2" t="s">
        <v>209</v>
      </c>
      <c r="B78" s="2" t="s">
        <v>229</v>
      </c>
      <c r="C78" s="16" t="str">
        <f t="shared" ca="1" si="6"/>
        <v>Nadroga</v>
      </c>
      <c r="D78" s="2" t="s">
        <v>75</v>
      </c>
      <c r="E78" s="16" t="str">
        <f t="shared" ca="1" si="11"/>
        <v>WESTERN</v>
      </c>
      <c r="F78" s="16" t="str">
        <f t="shared" ca="1" si="8"/>
        <v>FJ04</v>
      </c>
      <c r="G78" t="str">
        <f t="shared" ca="1" si="9"/>
        <v>WESTERNNadrogaCuvu</v>
      </c>
      <c r="H78" t="str">
        <f t="shared" ca="1" si="10"/>
        <v>WESTERNNadroga</v>
      </c>
    </row>
    <row r="79" spans="1:8">
      <c r="A79" s="2" t="s">
        <v>210</v>
      </c>
      <c r="B79" s="2" t="s">
        <v>230</v>
      </c>
      <c r="C79" s="16" t="str">
        <f t="shared" ca="1" si="6"/>
        <v>Nadroga</v>
      </c>
      <c r="D79" s="2" t="s">
        <v>75</v>
      </c>
      <c r="E79" s="16" t="str">
        <f t="shared" ca="1" si="11"/>
        <v>WESTERN</v>
      </c>
      <c r="F79" s="16" t="str">
        <f t="shared" ca="1" si="8"/>
        <v>FJ04</v>
      </c>
      <c r="G79" t="str">
        <f t="shared" ca="1" si="9"/>
        <v>WESTERNNadrogaMalolo</v>
      </c>
      <c r="H79" t="str">
        <f t="shared" ca="1" si="10"/>
        <v>WESTERNNadroga</v>
      </c>
    </row>
    <row r="80" spans="1:8">
      <c r="A80" s="2" t="s">
        <v>211</v>
      </c>
      <c r="B80" s="2" t="s">
        <v>231</v>
      </c>
      <c r="C80" s="16" t="str">
        <f t="shared" ca="1" si="6"/>
        <v>Nadroga</v>
      </c>
      <c r="D80" s="2" t="s">
        <v>75</v>
      </c>
      <c r="E80" s="16" t="str">
        <f t="shared" ca="1" si="11"/>
        <v>WESTERN</v>
      </c>
      <c r="F80" s="16" t="str">
        <f t="shared" ca="1" si="8"/>
        <v>FJ04</v>
      </c>
      <c r="G80" t="str">
        <f t="shared" ca="1" si="9"/>
        <v>WESTERNNadrogaMalomalo</v>
      </c>
      <c r="H80" t="str">
        <f t="shared" ca="1" si="10"/>
        <v>WESTERNNadroga</v>
      </c>
    </row>
    <row r="81" spans="1:8">
      <c r="A81" s="2" t="s">
        <v>212</v>
      </c>
      <c r="B81" s="2" t="s">
        <v>232</v>
      </c>
      <c r="C81" s="16" t="str">
        <f t="shared" ca="1" si="6"/>
        <v>Nadroga</v>
      </c>
      <c r="D81" s="2" t="s">
        <v>75</v>
      </c>
      <c r="E81" s="16" t="str">
        <f t="shared" ca="1" si="11"/>
        <v>WESTERN</v>
      </c>
      <c r="F81" s="16" t="str">
        <f t="shared" ca="1" si="8"/>
        <v>FJ04</v>
      </c>
      <c r="G81" t="str">
        <f t="shared" ca="1" si="9"/>
        <v>WESTERNNadrogaNasigatoka</v>
      </c>
      <c r="H81" t="str">
        <f t="shared" ca="1" si="10"/>
        <v>WESTERNNadroga</v>
      </c>
    </row>
    <row r="82" spans="1:8">
      <c r="A82" s="2" t="s">
        <v>213</v>
      </c>
      <c r="B82" s="2" t="s">
        <v>233</v>
      </c>
      <c r="C82" s="16" t="str">
        <f t="shared" ca="1" si="6"/>
        <v>Nadroga</v>
      </c>
      <c r="D82" s="2" t="s">
        <v>75</v>
      </c>
      <c r="E82" s="16" t="str">
        <f t="shared" ca="1" si="11"/>
        <v>WESTERN</v>
      </c>
      <c r="F82" s="16" t="str">
        <f t="shared" ca="1" si="8"/>
        <v>FJ04</v>
      </c>
      <c r="G82" t="str">
        <f t="shared" ca="1" si="9"/>
        <v>WESTERNNadrogaNavosa</v>
      </c>
      <c r="H82" t="str">
        <f t="shared" ca="1" si="10"/>
        <v>WESTERNNadroga</v>
      </c>
    </row>
    <row r="83" spans="1:8">
      <c r="A83" s="2" t="s">
        <v>214</v>
      </c>
      <c r="B83" s="2" t="s">
        <v>234</v>
      </c>
      <c r="C83" s="16" t="str">
        <f t="shared" ca="1" si="6"/>
        <v>Nadroga</v>
      </c>
      <c r="D83" s="2" t="s">
        <v>75</v>
      </c>
      <c r="E83" s="16" t="str">
        <f t="shared" ca="1" si="11"/>
        <v>WESTERN</v>
      </c>
      <c r="F83" s="16" t="str">
        <f t="shared" ca="1" si="8"/>
        <v>FJ04</v>
      </c>
      <c r="G83" t="str">
        <f t="shared" ca="1" si="9"/>
        <v>WESTERNNadrogaRuwailevu</v>
      </c>
      <c r="H83" t="str">
        <f t="shared" ca="1" si="10"/>
        <v>WESTERNNadroga</v>
      </c>
    </row>
    <row r="84" spans="1:8">
      <c r="A84" s="2" t="s">
        <v>215</v>
      </c>
      <c r="B84" s="2" t="s">
        <v>235</v>
      </c>
      <c r="C84" s="16" t="str">
        <f t="shared" ca="1" si="6"/>
        <v>Nadroga</v>
      </c>
      <c r="D84" s="2" t="s">
        <v>75</v>
      </c>
      <c r="E84" s="16" t="str">
        <f t="shared" ca="1" si="11"/>
        <v>WESTERN</v>
      </c>
      <c r="F84" s="16" t="str">
        <f t="shared" ca="1" si="8"/>
        <v>FJ04</v>
      </c>
      <c r="G84" t="str">
        <f t="shared" ca="1" si="9"/>
        <v>WESTERNNadrogaVatulele</v>
      </c>
      <c r="H84" t="str">
        <f t="shared" ca="1" si="10"/>
        <v>WESTERNNadroga</v>
      </c>
    </row>
    <row r="85" spans="1:8" hidden="1">
      <c r="A85" s="2" t="s">
        <v>216</v>
      </c>
      <c r="B85" s="2" t="s">
        <v>236</v>
      </c>
      <c r="C85" s="16" t="str">
        <f t="shared" ca="1" si="6"/>
        <v>Ra</v>
      </c>
      <c r="D85" s="2" t="s">
        <v>76</v>
      </c>
      <c r="E85" s="16" t="str">
        <f t="shared" ca="1" si="11"/>
        <v>WESTERN</v>
      </c>
      <c r="F85" s="16" t="str">
        <f t="shared" ca="1" si="8"/>
        <v>FJ04</v>
      </c>
      <c r="G85" t="str">
        <f t="shared" ca="1" si="9"/>
        <v>WESTERNRaNakorotubu</v>
      </c>
      <c r="H85" t="str">
        <f t="shared" ca="1" si="10"/>
        <v>WESTERNRa</v>
      </c>
    </row>
    <row r="86" spans="1:8" hidden="1">
      <c r="A86" s="2" t="s">
        <v>217</v>
      </c>
      <c r="B86" s="2" t="s">
        <v>237</v>
      </c>
      <c r="C86" s="16" t="str">
        <f t="shared" ca="1" si="6"/>
        <v>Ra</v>
      </c>
      <c r="D86" s="2" t="s">
        <v>76</v>
      </c>
      <c r="E86" s="16" t="str">
        <f t="shared" ca="1" si="11"/>
        <v>WESTERN</v>
      </c>
      <c r="F86" s="16" t="str">
        <f t="shared" ca="1" si="8"/>
        <v>FJ04</v>
      </c>
      <c r="G86" t="str">
        <f t="shared" ca="1" si="9"/>
        <v>WESTERNRaNalawa</v>
      </c>
      <c r="H86" t="str">
        <f t="shared" ca="1" si="10"/>
        <v>WESTERNRa</v>
      </c>
    </row>
    <row r="87" spans="1:8" hidden="1">
      <c r="A87" s="2" t="s">
        <v>218</v>
      </c>
      <c r="B87" s="2" t="s">
        <v>238</v>
      </c>
      <c r="C87" s="16" t="str">
        <f t="shared" ca="1" si="6"/>
        <v>Ra</v>
      </c>
      <c r="D87" s="2" t="s">
        <v>76</v>
      </c>
      <c r="E87" s="16" t="str">
        <f t="shared" ca="1" si="11"/>
        <v>WESTERN</v>
      </c>
      <c r="F87" s="16" t="str">
        <f t="shared" ca="1" si="8"/>
        <v>FJ04</v>
      </c>
      <c r="G87" t="str">
        <f t="shared" ca="1" si="9"/>
        <v>WESTERNRaRakiraki</v>
      </c>
      <c r="H87" t="str">
        <f t="shared" ca="1" si="10"/>
        <v>WESTERNRa</v>
      </c>
    </row>
    <row r="88" spans="1:8" hidden="1">
      <c r="A88" s="2" t="s">
        <v>219</v>
      </c>
      <c r="B88" s="2" t="s">
        <v>239</v>
      </c>
      <c r="C88" s="16" t="str">
        <f t="shared" ca="1" si="6"/>
        <v>Ra</v>
      </c>
      <c r="D88" s="2" t="s">
        <v>76</v>
      </c>
      <c r="E88" s="16" t="str">
        <f t="shared" ca="1" si="11"/>
        <v>WESTERN</v>
      </c>
      <c r="F88" s="16" t="str">
        <f t="shared" ca="1" si="8"/>
        <v>FJ04</v>
      </c>
      <c r="G88" t="str">
        <f t="shared" ca="1" si="9"/>
        <v>WESTERNRaSaivou</v>
      </c>
      <c r="H88" t="str">
        <f t="shared" ca="1" si="10"/>
        <v>WESTERNRa</v>
      </c>
    </row>
    <row r="89" spans="1:8" hidden="1">
      <c r="A89" s="2"/>
      <c r="B89" s="2"/>
      <c r="C89" s="16"/>
      <c r="D89" s="2"/>
      <c r="E89" s="16"/>
      <c r="F89" s="16"/>
      <c r="G89" t="str">
        <f t="shared" ref="G89:G142" si="12">CONCATENATE(E89,C89,A89)</f>
        <v/>
      </c>
      <c r="H89" t="str">
        <f t="shared" ref="H89:H142" si="13">CONCATENATE(E89,C89)</f>
        <v/>
      </c>
    </row>
    <row r="90" spans="1:8" hidden="1">
      <c r="A90" s="2"/>
      <c r="B90" s="2"/>
      <c r="C90" s="16"/>
      <c r="D90" s="2"/>
      <c r="E90" s="16"/>
      <c r="F90" s="16"/>
      <c r="G90" t="str">
        <f t="shared" si="12"/>
        <v/>
      </c>
      <c r="H90" t="str">
        <f t="shared" si="13"/>
        <v/>
      </c>
    </row>
    <row r="91" spans="1:8" hidden="1">
      <c r="A91" s="2"/>
      <c r="B91" s="2"/>
      <c r="C91" s="16"/>
      <c r="D91" s="2"/>
      <c r="E91" s="16"/>
      <c r="F91" s="16"/>
      <c r="G91" t="str">
        <f t="shared" si="12"/>
        <v/>
      </c>
      <c r="H91" t="str">
        <f t="shared" si="13"/>
        <v/>
      </c>
    </row>
    <row r="92" spans="1:8" hidden="1">
      <c r="A92" s="2"/>
      <c r="B92" s="2"/>
      <c r="C92" s="16"/>
      <c r="D92" s="2"/>
      <c r="E92" s="16"/>
      <c r="F92" s="16"/>
      <c r="G92" t="str">
        <f t="shared" si="12"/>
        <v/>
      </c>
      <c r="H92" t="str">
        <f t="shared" si="13"/>
        <v/>
      </c>
    </row>
    <row r="93" spans="1:8" hidden="1">
      <c r="A93" s="2"/>
      <c r="B93" s="2"/>
      <c r="C93" s="16"/>
      <c r="D93" s="2"/>
      <c r="E93" s="16"/>
      <c r="F93" s="16"/>
      <c r="G93" t="str">
        <f t="shared" si="12"/>
        <v/>
      </c>
      <c r="H93" t="str">
        <f t="shared" si="13"/>
        <v/>
      </c>
    </row>
    <row r="94" spans="1:8" hidden="1">
      <c r="A94" s="2"/>
      <c r="B94" s="2"/>
      <c r="C94" s="16"/>
      <c r="D94" s="2"/>
      <c r="E94" s="16"/>
      <c r="F94" s="16"/>
      <c r="G94" t="str">
        <f t="shared" si="12"/>
        <v/>
      </c>
      <c r="H94" t="str">
        <f t="shared" si="13"/>
        <v/>
      </c>
    </row>
    <row r="95" spans="1:8" hidden="1">
      <c r="A95" s="2"/>
      <c r="B95" s="2"/>
      <c r="C95" s="16"/>
      <c r="D95" s="2"/>
      <c r="E95" s="16"/>
      <c r="F95" s="16"/>
      <c r="G95" t="str">
        <f t="shared" si="12"/>
        <v/>
      </c>
      <c r="H95" t="str">
        <f t="shared" si="13"/>
        <v/>
      </c>
    </row>
    <row r="96" spans="1:8" hidden="1">
      <c r="A96" s="2"/>
      <c r="B96" s="2"/>
      <c r="C96" s="16"/>
      <c r="D96" s="2"/>
      <c r="E96" s="16"/>
      <c r="F96" s="16"/>
      <c r="G96" t="str">
        <f t="shared" si="12"/>
        <v/>
      </c>
      <c r="H96" t="str">
        <f t="shared" si="13"/>
        <v/>
      </c>
    </row>
    <row r="97" spans="1:8" hidden="1">
      <c r="A97" s="2"/>
      <c r="B97" s="2"/>
      <c r="C97" s="16"/>
      <c r="D97" s="2"/>
      <c r="E97" s="16"/>
      <c r="F97" s="16"/>
      <c r="G97" t="str">
        <f t="shared" si="12"/>
        <v/>
      </c>
      <c r="H97" t="str">
        <f t="shared" si="13"/>
        <v/>
      </c>
    </row>
    <row r="98" spans="1:8" hidden="1">
      <c r="A98" s="2"/>
      <c r="B98" s="2"/>
      <c r="C98" s="16"/>
      <c r="D98" s="2"/>
      <c r="E98" s="16"/>
      <c r="F98" s="16"/>
      <c r="G98" t="str">
        <f t="shared" si="12"/>
        <v/>
      </c>
      <c r="H98" t="str">
        <f t="shared" si="13"/>
        <v/>
      </c>
    </row>
    <row r="99" spans="1:8" hidden="1">
      <c r="A99" s="2"/>
      <c r="B99" s="2"/>
      <c r="C99" s="16"/>
      <c r="D99" s="2"/>
      <c r="E99" s="16"/>
      <c r="F99" s="16"/>
      <c r="G99" t="str">
        <f t="shared" si="12"/>
        <v/>
      </c>
      <c r="H99" t="str">
        <f t="shared" si="13"/>
        <v/>
      </c>
    </row>
    <row r="100" spans="1:8" hidden="1">
      <c r="A100" s="2"/>
      <c r="B100" s="2"/>
      <c r="C100" s="16"/>
      <c r="D100" s="2"/>
      <c r="E100" s="16"/>
      <c r="F100" s="16"/>
      <c r="G100" t="str">
        <f t="shared" si="12"/>
        <v/>
      </c>
      <c r="H100" t="str">
        <f t="shared" si="13"/>
        <v/>
      </c>
    </row>
    <row r="101" spans="1:8" hidden="1">
      <c r="A101" s="2"/>
      <c r="B101" s="2"/>
      <c r="C101" s="16"/>
      <c r="D101" s="2"/>
      <c r="E101" s="16"/>
      <c r="F101" s="16"/>
      <c r="G101" t="str">
        <f t="shared" si="12"/>
        <v/>
      </c>
      <c r="H101" t="str">
        <f t="shared" si="13"/>
        <v/>
      </c>
    </row>
    <row r="102" spans="1:8" hidden="1">
      <c r="A102" s="2"/>
      <c r="B102" s="2"/>
      <c r="C102" s="16"/>
      <c r="D102" s="2"/>
      <c r="E102" s="16"/>
      <c r="F102" s="16"/>
      <c r="G102" t="str">
        <f t="shared" si="12"/>
        <v/>
      </c>
      <c r="H102" t="str">
        <f t="shared" si="13"/>
        <v/>
      </c>
    </row>
    <row r="103" spans="1:8" hidden="1">
      <c r="A103" s="2"/>
      <c r="B103" s="2"/>
      <c r="C103" s="16"/>
      <c r="D103" s="2"/>
      <c r="E103" s="16"/>
      <c r="F103" s="16"/>
      <c r="G103" t="str">
        <f t="shared" si="12"/>
        <v/>
      </c>
      <c r="H103" t="str">
        <f t="shared" si="13"/>
        <v/>
      </c>
    </row>
    <row r="104" spans="1:8" hidden="1">
      <c r="A104" s="2"/>
      <c r="B104" s="2"/>
      <c r="C104" s="16"/>
      <c r="D104" s="2"/>
      <c r="E104" s="16"/>
      <c r="F104" s="16"/>
      <c r="G104" t="str">
        <f t="shared" si="12"/>
        <v/>
      </c>
      <c r="H104" t="str">
        <f t="shared" si="13"/>
        <v/>
      </c>
    </row>
    <row r="105" spans="1:8" hidden="1">
      <c r="A105" s="2"/>
      <c r="B105" s="2"/>
      <c r="C105" s="16"/>
      <c r="D105" s="2"/>
      <c r="E105" s="16"/>
      <c r="F105" s="16"/>
      <c r="G105" t="str">
        <f t="shared" si="12"/>
        <v/>
      </c>
      <c r="H105" t="str">
        <f t="shared" si="13"/>
        <v/>
      </c>
    </row>
    <row r="106" spans="1:8" hidden="1">
      <c r="A106" s="2"/>
      <c r="B106" s="2"/>
      <c r="C106" s="16"/>
      <c r="D106" s="2"/>
      <c r="E106" s="16"/>
      <c r="F106" s="16"/>
      <c r="G106" t="str">
        <f t="shared" si="12"/>
        <v/>
      </c>
      <c r="H106" t="str">
        <f t="shared" si="13"/>
        <v/>
      </c>
    </row>
    <row r="107" spans="1:8" hidden="1">
      <c r="A107" s="2"/>
      <c r="B107" s="2"/>
      <c r="C107" s="16"/>
      <c r="D107" s="2"/>
      <c r="E107" s="16"/>
      <c r="F107" s="16"/>
      <c r="G107" t="str">
        <f t="shared" si="12"/>
        <v/>
      </c>
      <c r="H107" t="str">
        <f t="shared" si="13"/>
        <v/>
      </c>
    </row>
    <row r="108" spans="1:8" hidden="1">
      <c r="A108" s="2"/>
      <c r="B108" s="2"/>
      <c r="C108" s="16"/>
      <c r="D108" s="2"/>
      <c r="E108" s="16"/>
      <c r="F108" s="16"/>
      <c r="G108" t="str">
        <f t="shared" si="12"/>
        <v/>
      </c>
      <c r="H108" t="str">
        <f t="shared" si="13"/>
        <v/>
      </c>
    </row>
    <row r="109" spans="1:8" hidden="1">
      <c r="A109" s="2"/>
      <c r="B109" s="2"/>
      <c r="C109" s="16"/>
      <c r="D109" s="2"/>
      <c r="E109" s="16"/>
      <c r="F109" s="16"/>
      <c r="G109" t="str">
        <f t="shared" si="12"/>
        <v/>
      </c>
      <c r="H109" t="str">
        <f t="shared" si="13"/>
        <v/>
      </c>
    </row>
    <row r="110" spans="1:8" hidden="1">
      <c r="A110" s="2"/>
      <c r="B110" s="2"/>
      <c r="C110" s="16"/>
      <c r="D110" s="2"/>
      <c r="E110" s="16"/>
      <c r="F110" s="16"/>
      <c r="G110" t="str">
        <f t="shared" si="12"/>
        <v/>
      </c>
      <c r="H110" t="str">
        <f t="shared" si="13"/>
        <v/>
      </c>
    </row>
    <row r="111" spans="1:8" hidden="1">
      <c r="A111" s="2"/>
      <c r="B111" s="2"/>
      <c r="C111" s="16"/>
      <c r="D111" s="2"/>
      <c r="E111" s="16"/>
      <c r="F111" s="16"/>
      <c r="G111" t="str">
        <f t="shared" si="12"/>
        <v/>
      </c>
      <c r="H111" t="str">
        <f t="shared" si="13"/>
        <v/>
      </c>
    </row>
    <row r="112" spans="1:8" hidden="1">
      <c r="A112" s="2"/>
      <c r="B112" s="2"/>
      <c r="C112" s="16"/>
      <c r="D112" s="2"/>
      <c r="E112" s="16"/>
      <c r="F112" s="16"/>
      <c r="G112" t="str">
        <f t="shared" si="12"/>
        <v/>
      </c>
      <c r="H112" t="str">
        <f t="shared" si="13"/>
        <v/>
      </c>
    </row>
    <row r="113" spans="1:8" hidden="1">
      <c r="A113" s="2"/>
      <c r="B113" s="2"/>
      <c r="C113" s="16"/>
      <c r="D113" s="2"/>
      <c r="E113" s="16"/>
      <c r="F113" s="16"/>
      <c r="G113" t="str">
        <f t="shared" si="12"/>
        <v/>
      </c>
      <c r="H113" t="str">
        <f t="shared" si="13"/>
        <v/>
      </c>
    </row>
    <row r="114" spans="1:8" hidden="1">
      <c r="A114" s="2"/>
      <c r="B114" s="2"/>
      <c r="C114" s="16"/>
      <c r="D114" s="2"/>
      <c r="E114" s="16"/>
      <c r="F114" s="16"/>
      <c r="G114" t="str">
        <f t="shared" si="12"/>
        <v/>
      </c>
      <c r="H114" t="str">
        <f t="shared" si="13"/>
        <v/>
      </c>
    </row>
    <row r="115" spans="1:8" hidden="1">
      <c r="A115" s="2"/>
      <c r="B115" s="2"/>
      <c r="C115" s="16"/>
      <c r="D115" s="2"/>
      <c r="E115" s="16"/>
      <c r="F115" s="16"/>
      <c r="G115" t="str">
        <f t="shared" si="12"/>
        <v/>
      </c>
      <c r="H115" t="str">
        <f t="shared" si="13"/>
        <v/>
      </c>
    </row>
    <row r="116" spans="1:8" hidden="1">
      <c r="A116" s="2"/>
      <c r="B116" s="2"/>
      <c r="C116" s="16"/>
      <c r="D116" s="2"/>
      <c r="E116" s="16"/>
      <c r="F116" s="16"/>
      <c r="G116" t="str">
        <f t="shared" si="12"/>
        <v/>
      </c>
      <c r="H116" t="str">
        <f t="shared" si="13"/>
        <v/>
      </c>
    </row>
    <row r="117" spans="1:8" hidden="1">
      <c r="A117" s="2"/>
      <c r="B117" s="2"/>
      <c r="C117" s="16"/>
      <c r="D117" s="2"/>
      <c r="E117" s="16"/>
      <c r="F117" s="16"/>
      <c r="G117" t="str">
        <f t="shared" si="12"/>
        <v/>
      </c>
      <c r="H117" t="str">
        <f t="shared" si="13"/>
        <v/>
      </c>
    </row>
    <row r="118" spans="1:8" hidden="1">
      <c r="A118" s="2"/>
      <c r="B118" s="2"/>
      <c r="C118" s="16"/>
      <c r="D118" s="2"/>
      <c r="E118" s="16"/>
      <c r="F118" s="16"/>
      <c r="G118" t="str">
        <f t="shared" si="12"/>
        <v/>
      </c>
      <c r="H118" t="str">
        <f t="shared" si="13"/>
        <v/>
      </c>
    </row>
    <row r="119" spans="1:8" hidden="1">
      <c r="A119" s="2"/>
      <c r="B119" s="2"/>
      <c r="C119" s="16"/>
      <c r="D119" s="2"/>
      <c r="E119" s="16"/>
      <c r="F119" s="16"/>
      <c r="G119" t="str">
        <f t="shared" si="12"/>
        <v/>
      </c>
      <c r="H119" t="str">
        <f t="shared" si="13"/>
        <v/>
      </c>
    </row>
    <row r="120" spans="1:8" hidden="1">
      <c r="A120" s="2"/>
      <c r="B120" s="2"/>
      <c r="C120" s="16"/>
      <c r="D120" s="2"/>
      <c r="E120" s="16"/>
      <c r="F120" s="16"/>
      <c r="G120" t="str">
        <f t="shared" si="12"/>
        <v/>
      </c>
      <c r="H120" t="str">
        <f t="shared" si="13"/>
        <v/>
      </c>
    </row>
    <row r="121" spans="1:8" hidden="1">
      <c r="A121" s="2"/>
      <c r="B121" s="2"/>
      <c r="C121" s="16"/>
      <c r="D121" s="2"/>
      <c r="E121" s="16"/>
      <c r="F121" s="16"/>
      <c r="G121" t="str">
        <f t="shared" si="12"/>
        <v/>
      </c>
      <c r="H121" t="str">
        <f t="shared" si="13"/>
        <v/>
      </c>
    </row>
    <row r="122" spans="1:8" hidden="1">
      <c r="A122" s="2"/>
      <c r="B122" s="2"/>
      <c r="C122" s="16"/>
      <c r="D122" s="2"/>
      <c r="E122" s="16"/>
      <c r="F122" s="16"/>
      <c r="G122" t="str">
        <f t="shared" si="12"/>
        <v/>
      </c>
      <c r="H122" t="str">
        <f t="shared" si="13"/>
        <v/>
      </c>
    </row>
    <row r="123" spans="1:8" hidden="1">
      <c r="A123" s="2"/>
      <c r="B123" s="2"/>
      <c r="C123" s="16"/>
      <c r="D123" s="2"/>
      <c r="E123" s="16"/>
      <c r="F123" s="16"/>
      <c r="G123" t="str">
        <f t="shared" si="12"/>
        <v/>
      </c>
      <c r="H123" t="str">
        <f t="shared" si="13"/>
        <v/>
      </c>
    </row>
    <row r="124" spans="1:8" hidden="1">
      <c r="A124" s="2"/>
      <c r="B124" s="2"/>
      <c r="C124" s="16"/>
      <c r="D124" s="2"/>
      <c r="E124" s="16"/>
      <c r="F124" s="16"/>
      <c r="G124" t="str">
        <f t="shared" si="12"/>
        <v/>
      </c>
      <c r="H124" t="str">
        <f t="shared" si="13"/>
        <v/>
      </c>
    </row>
    <row r="125" spans="1:8" hidden="1">
      <c r="A125" s="2"/>
      <c r="B125" s="2"/>
      <c r="C125" s="16"/>
      <c r="D125" s="2"/>
      <c r="E125" s="16"/>
      <c r="F125" s="16"/>
      <c r="G125" t="str">
        <f t="shared" si="12"/>
        <v/>
      </c>
      <c r="H125" t="str">
        <f t="shared" si="13"/>
        <v/>
      </c>
    </row>
    <row r="126" spans="1:8" hidden="1">
      <c r="A126" s="2"/>
      <c r="B126" s="2"/>
      <c r="C126" s="16"/>
      <c r="D126" s="2"/>
      <c r="E126" s="16"/>
      <c r="F126" s="16"/>
      <c r="G126" t="str">
        <f t="shared" si="12"/>
        <v/>
      </c>
      <c r="H126" t="str">
        <f t="shared" si="13"/>
        <v/>
      </c>
    </row>
    <row r="127" spans="1:8" hidden="1">
      <c r="A127" s="2"/>
      <c r="B127" s="2"/>
      <c r="C127" s="16"/>
      <c r="D127" s="2"/>
      <c r="E127" s="16"/>
      <c r="F127" s="16"/>
      <c r="G127" t="str">
        <f t="shared" si="12"/>
        <v/>
      </c>
      <c r="H127" t="str">
        <f t="shared" si="13"/>
        <v/>
      </c>
    </row>
    <row r="128" spans="1:8" hidden="1">
      <c r="A128" s="2"/>
      <c r="B128" s="2"/>
      <c r="C128" s="16"/>
      <c r="D128" s="2"/>
      <c r="E128" s="16"/>
      <c r="F128" s="16"/>
      <c r="G128" t="str">
        <f t="shared" si="12"/>
        <v/>
      </c>
      <c r="H128" t="str">
        <f t="shared" si="13"/>
        <v/>
      </c>
    </row>
    <row r="129" spans="1:8" hidden="1">
      <c r="A129" s="2"/>
      <c r="B129" s="2"/>
      <c r="C129" s="16"/>
      <c r="D129" s="2"/>
      <c r="E129" s="16"/>
      <c r="F129" s="16"/>
      <c r="G129" t="str">
        <f t="shared" si="12"/>
        <v/>
      </c>
      <c r="H129" t="str">
        <f t="shared" si="13"/>
        <v/>
      </c>
    </row>
    <row r="130" spans="1:8" hidden="1">
      <c r="A130" s="2"/>
      <c r="B130" s="2"/>
      <c r="C130" s="16"/>
      <c r="D130" s="2"/>
      <c r="E130" s="16"/>
      <c r="F130" s="16"/>
      <c r="G130" t="str">
        <f t="shared" si="12"/>
        <v/>
      </c>
      <c r="H130" t="str">
        <f t="shared" si="13"/>
        <v/>
      </c>
    </row>
    <row r="131" spans="1:8" hidden="1">
      <c r="A131" s="2"/>
      <c r="B131" s="2"/>
      <c r="C131" s="16"/>
      <c r="D131" s="2"/>
      <c r="E131" s="16"/>
      <c r="F131" s="16"/>
      <c r="G131" t="str">
        <f t="shared" si="12"/>
        <v/>
      </c>
      <c r="H131" t="str">
        <f t="shared" si="13"/>
        <v/>
      </c>
    </row>
    <row r="132" spans="1:8" hidden="1">
      <c r="A132" s="2"/>
      <c r="B132" s="2"/>
      <c r="C132" s="16"/>
      <c r="D132" s="2"/>
      <c r="E132" s="16"/>
      <c r="F132" s="16"/>
      <c r="G132" t="str">
        <f t="shared" si="12"/>
        <v/>
      </c>
      <c r="H132" t="str">
        <f t="shared" si="13"/>
        <v/>
      </c>
    </row>
    <row r="133" spans="1:8" hidden="1">
      <c r="A133" s="2"/>
      <c r="B133" s="2"/>
      <c r="C133" s="16"/>
      <c r="D133" s="2"/>
      <c r="E133" s="16"/>
      <c r="F133" s="16"/>
      <c r="G133" t="str">
        <f t="shared" si="12"/>
        <v/>
      </c>
      <c r="H133" t="str">
        <f t="shared" si="13"/>
        <v/>
      </c>
    </row>
    <row r="134" spans="1:8" hidden="1">
      <c r="A134" s="2"/>
      <c r="B134" s="2"/>
      <c r="C134" s="16"/>
      <c r="D134" s="2"/>
      <c r="E134" s="16"/>
      <c r="F134" s="16"/>
      <c r="G134" t="str">
        <f t="shared" si="12"/>
        <v/>
      </c>
      <c r="H134" t="str">
        <f t="shared" si="13"/>
        <v/>
      </c>
    </row>
    <row r="135" spans="1:8" hidden="1">
      <c r="A135" s="2"/>
      <c r="B135" s="2"/>
      <c r="C135" s="16"/>
      <c r="D135" s="2"/>
      <c r="E135" s="16"/>
      <c r="F135" s="16"/>
      <c r="G135" t="str">
        <f t="shared" si="12"/>
        <v/>
      </c>
      <c r="H135" t="str">
        <f t="shared" si="13"/>
        <v/>
      </c>
    </row>
    <row r="136" spans="1:8" hidden="1">
      <c r="A136" s="2"/>
      <c r="B136" s="2"/>
      <c r="C136" s="16"/>
      <c r="D136" s="2"/>
      <c r="E136" s="16"/>
      <c r="F136" s="16"/>
      <c r="G136" t="str">
        <f t="shared" si="12"/>
        <v/>
      </c>
      <c r="H136" t="str">
        <f t="shared" si="13"/>
        <v/>
      </c>
    </row>
    <row r="137" spans="1:8" hidden="1">
      <c r="A137" s="2"/>
      <c r="B137" s="2"/>
      <c r="C137" s="16"/>
      <c r="D137" s="2"/>
      <c r="E137" s="16"/>
      <c r="F137" s="16"/>
      <c r="G137" t="str">
        <f t="shared" si="12"/>
        <v/>
      </c>
      <c r="H137" t="str">
        <f t="shared" si="13"/>
        <v/>
      </c>
    </row>
    <row r="138" spans="1:8" hidden="1">
      <c r="A138" s="2"/>
      <c r="B138" s="2"/>
      <c r="C138" s="16"/>
      <c r="D138" s="2"/>
      <c r="E138" s="16"/>
      <c r="F138" s="16"/>
      <c r="G138" t="str">
        <f t="shared" si="12"/>
        <v/>
      </c>
      <c r="H138" t="str">
        <f t="shared" si="13"/>
        <v/>
      </c>
    </row>
    <row r="139" spans="1:8" hidden="1">
      <c r="A139" s="2"/>
      <c r="B139" s="2"/>
      <c r="C139" s="16"/>
      <c r="D139" s="2"/>
      <c r="E139" s="16"/>
      <c r="F139" s="16"/>
      <c r="G139" t="str">
        <f t="shared" si="12"/>
        <v/>
      </c>
      <c r="H139" t="str">
        <f t="shared" si="13"/>
        <v/>
      </c>
    </row>
    <row r="140" spans="1:8" hidden="1">
      <c r="A140" s="2"/>
      <c r="B140" s="2"/>
      <c r="C140" s="16"/>
      <c r="D140" s="2"/>
      <c r="E140" s="16"/>
      <c r="F140" s="16"/>
      <c r="G140" t="str">
        <f t="shared" si="12"/>
        <v/>
      </c>
      <c r="H140" t="str">
        <f t="shared" si="13"/>
        <v/>
      </c>
    </row>
    <row r="141" spans="1:8" hidden="1">
      <c r="A141" s="2"/>
      <c r="B141" s="2"/>
      <c r="C141" s="16"/>
      <c r="D141" s="2"/>
      <c r="E141" s="16"/>
      <c r="F141" s="16"/>
      <c r="G141" t="str">
        <f t="shared" si="12"/>
        <v/>
      </c>
      <c r="H141" t="str">
        <f t="shared" si="13"/>
        <v/>
      </c>
    </row>
    <row r="142" spans="1:8" hidden="1">
      <c r="A142" s="2"/>
      <c r="B142" s="2"/>
      <c r="C142" s="16"/>
      <c r="D142" s="2"/>
      <c r="E142" s="16"/>
      <c r="F142" s="16"/>
      <c r="G142" t="str">
        <f t="shared" si="12"/>
        <v/>
      </c>
      <c r="H142" t="str">
        <f t="shared" si="13"/>
        <v/>
      </c>
    </row>
    <row r="143" spans="1:8" hidden="1">
      <c r="A143" s="2"/>
      <c r="B143" s="2"/>
      <c r="C143" s="16"/>
      <c r="D143" s="2"/>
      <c r="E143" s="16"/>
      <c r="F143" s="16"/>
      <c r="G143" t="str">
        <f t="shared" ref="G143:G206" si="14">CONCATENATE(E143,C143,A143)</f>
        <v/>
      </c>
      <c r="H143" t="str">
        <f t="shared" ref="H143:H206" si="15">CONCATENATE(E143,C143)</f>
        <v/>
      </c>
    </row>
    <row r="144" spans="1:8" hidden="1">
      <c r="A144" s="2"/>
      <c r="B144" s="2"/>
      <c r="C144" s="16"/>
      <c r="D144" s="2"/>
      <c r="E144" s="16"/>
      <c r="F144" s="16"/>
      <c r="G144" t="str">
        <f t="shared" si="14"/>
        <v/>
      </c>
      <c r="H144" t="str">
        <f t="shared" si="15"/>
        <v/>
      </c>
    </row>
    <row r="145" spans="1:8" hidden="1">
      <c r="A145" s="2"/>
      <c r="B145" s="2"/>
      <c r="C145" s="16"/>
      <c r="D145" s="2"/>
      <c r="E145" s="16"/>
      <c r="F145" s="16"/>
      <c r="G145" t="str">
        <f t="shared" si="14"/>
        <v/>
      </c>
      <c r="H145" t="str">
        <f t="shared" si="15"/>
        <v/>
      </c>
    </row>
    <row r="146" spans="1:8" hidden="1">
      <c r="A146" s="2"/>
      <c r="B146" s="2"/>
      <c r="C146" s="16"/>
      <c r="D146" s="2"/>
      <c r="E146" s="16"/>
      <c r="F146" s="16"/>
      <c r="G146" t="str">
        <f t="shared" si="14"/>
        <v/>
      </c>
      <c r="H146" t="str">
        <f t="shared" si="15"/>
        <v/>
      </c>
    </row>
    <row r="147" spans="1:8" hidden="1">
      <c r="A147" s="2"/>
      <c r="B147" s="2"/>
      <c r="C147" s="16"/>
      <c r="D147" s="2"/>
      <c r="E147" s="16"/>
      <c r="F147" s="16"/>
      <c r="G147" t="str">
        <f t="shared" si="14"/>
        <v/>
      </c>
      <c r="H147" t="str">
        <f t="shared" si="15"/>
        <v/>
      </c>
    </row>
    <row r="148" spans="1:8" hidden="1">
      <c r="A148" s="2"/>
      <c r="B148" s="2"/>
      <c r="C148" s="16"/>
      <c r="D148" s="2"/>
      <c r="E148" s="16"/>
      <c r="F148" s="16"/>
      <c r="G148" t="str">
        <f t="shared" si="14"/>
        <v/>
      </c>
      <c r="H148" t="str">
        <f t="shared" si="15"/>
        <v/>
      </c>
    </row>
    <row r="149" spans="1:8" hidden="1">
      <c r="A149" s="2"/>
      <c r="B149" s="2"/>
      <c r="C149" s="16"/>
      <c r="D149" s="2"/>
      <c r="E149" s="16"/>
      <c r="F149" s="16"/>
      <c r="G149" t="str">
        <f t="shared" si="14"/>
        <v/>
      </c>
      <c r="H149" t="str">
        <f t="shared" si="15"/>
        <v/>
      </c>
    </row>
    <row r="150" spans="1:8" hidden="1">
      <c r="A150" s="2"/>
      <c r="B150" s="2"/>
      <c r="C150" s="16"/>
      <c r="D150" s="2"/>
      <c r="E150" s="16"/>
      <c r="F150" s="16"/>
      <c r="G150" t="str">
        <f t="shared" si="14"/>
        <v/>
      </c>
      <c r="H150" t="str">
        <f t="shared" si="15"/>
        <v/>
      </c>
    </row>
    <row r="151" spans="1:8" hidden="1">
      <c r="A151" s="2"/>
      <c r="B151" s="2"/>
      <c r="C151" s="16"/>
      <c r="D151" s="2"/>
      <c r="E151" s="16"/>
      <c r="F151" s="16"/>
      <c r="G151" t="str">
        <f t="shared" si="14"/>
        <v/>
      </c>
      <c r="H151" t="str">
        <f t="shared" si="15"/>
        <v/>
      </c>
    </row>
    <row r="152" spans="1:8" hidden="1">
      <c r="A152" s="2"/>
      <c r="B152" s="2"/>
      <c r="C152" s="16"/>
      <c r="D152" s="2"/>
      <c r="E152" s="16"/>
      <c r="F152" s="16"/>
      <c r="G152" t="str">
        <f t="shared" si="14"/>
        <v/>
      </c>
      <c r="H152" t="str">
        <f t="shared" si="15"/>
        <v/>
      </c>
    </row>
    <row r="153" spans="1:8" hidden="1">
      <c r="A153" s="2"/>
      <c r="B153" s="2"/>
      <c r="C153" s="16"/>
      <c r="D153" s="2"/>
      <c r="E153" s="16"/>
      <c r="F153" s="16"/>
      <c r="G153" t="str">
        <f t="shared" si="14"/>
        <v/>
      </c>
      <c r="H153" t="str">
        <f t="shared" si="15"/>
        <v/>
      </c>
    </row>
    <row r="154" spans="1:8" hidden="1">
      <c r="A154" s="2"/>
      <c r="B154" s="2"/>
      <c r="C154" s="16"/>
      <c r="D154" s="2"/>
      <c r="E154" s="16"/>
      <c r="F154" s="16"/>
      <c r="G154" t="str">
        <f t="shared" si="14"/>
        <v/>
      </c>
      <c r="H154" t="str">
        <f t="shared" si="15"/>
        <v/>
      </c>
    </row>
    <row r="155" spans="1:8" hidden="1">
      <c r="A155" s="2"/>
      <c r="B155" s="2"/>
      <c r="C155" s="16"/>
      <c r="D155" s="2"/>
      <c r="E155" s="16"/>
      <c r="F155" s="16"/>
      <c r="G155" t="str">
        <f t="shared" si="14"/>
        <v/>
      </c>
      <c r="H155" t="str">
        <f t="shared" si="15"/>
        <v/>
      </c>
    </row>
    <row r="156" spans="1:8" hidden="1">
      <c r="A156" s="2"/>
      <c r="B156" s="2"/>
      <c r="C156" s="16"/>
      <c r="D156" s="2"/>
      <c r="E156" s="16"/>
      <c r="F156" s="16"/>
      <c r="G156" t="str">
        <f t="shared" si="14"/>
        <v/>
      </c>
      <c r="H156" t="str">
        <f t="shared" si="15"/>
        <v/>
      </c>
    </row>
    <row r="157" spans="1:8" hidden="1">
      <c r="A157" s="2"/>
      <c r="B157" s="2"/>
      <c r="C157" s="16"/>
      <c r="D157" s="2"/>
      <c r="E157" s="16"/>
      <c r="F157" s="16"/>
      <c r="G157" t="str">
        <f t="shared" si="14"/>
        <v/>
      </c>
      <c r="H157" t="str">
        <f t="shared" si="15"/>
        <v/>
      </c>
    </row>
    <row r="158" spans="1:8" hidden="1">
      <c r="A158" s="2"/>
      <c r="B158" s="2"/>
      <c r="C158" s="16"/>
      <c r="D158" s="2"/>
      <c r="E158" s="16"/>
      <c r="F158" s="16"/>
      <c r="G158" t="str">
        <f t="shared" si="14"/>
        <v/>
      </c>
      <c r="H158" t="str">
        <f t="shared" si="15"/>
        <v/>
      </c>
    </row>
    <row r="159" spans="1:8" hidden="1">
      <c r="A159" s="2"/>
      <c r="B159" s="2"/>
      <c r="C159" s="16"/>
      <c r="D159" s="2"/>
      <c r="E159" s="16"/>
      <c r="F159" s="16"/>
      <c r="G159" t="str">
        <f t="shared" si="14"/>
        <v/>
      </c>
      <c r="H159" t="str">
        <f t="shared" si="15"/>
        <v/>
      </c>
    </row>
    <row r="160" spans="1:8" hidden="1">
      <c r="A160" s="2"/>
      <c r="B160" s="2"/>
      <c r="C160" s="16"/>
      <c r="D160" s="2"/>
      <c r="E160" s="16"/>
      <c r="F160" s="16"/>
      <c r="G160" t="str">
        <f t="shared" si="14"/>
        <v/>
      </c>
      <c r="H160" t="str">
        <f t="shared" si="15"/>
        <v/>
      </c>
    </row>
    <row r="161" spans="1:8" hidden="1">
      <c r="A161" s="2"/>
      <c r="B161" s="2"/>
      <c r="C161" s="16"/>
      <c r="D161" s="2"/>
      <c r="E161" s="16"/>
      <c r="F161" s="16"/>
      <c r="G161" t="str">
        <f t="shared" si="14"/>
        <v/>
      </c>
      <c r="H161" t="str">
        <f t="shared" si="15"/>
        <v/>
      </c>
    </row>
    <row r="162" spans="1:8" hidden="1">
      <c r="A162" s="2"/>
      <c r="B162" s="2"/>
      <c r="C162" s="16"/>
      <c r="D162" s="2"/>
      <c r="E162" s="16"/>
      <c r="F162" s="16"/>
      <c r="G162" t="str">
        <f t="shared" si="14"/>
        <v/>
      </c>
      <c r="H162" t="str">
        <f t="shared" si="15"/>
        <v/>
      </c>
    </row>
    <row r="163" spans="1:8" hidden="1">
      <c r="A163" s="2"/>
      <c r="B163" s="2"/>
      <c r="C163" s="16"/>
      <c r="D163" s="2"/>
      <c r="E163" s="16"/>
      <c r="F163" s="16"/>
      <c r="G163" t="str">
        <f t="shared" si="14"/>
        <v/>
      </c>
      <c r="H163" t="str">
        <f t="shared" si="15"/>
        <v/>
      </c>
    </row>
    <row r="164" spans="1:8" hidden="1">
      <c r="A164" s="2"/>
      <c r="B164" s="2"/>
      <c r="C164" s="16"/>
      <c r="D164" s="2"/>
      <c r="E164" s="16"/>
      <c r="F164" s="16"/>
      <c r="G164" t="str">
        <f t="shared" si="14"/>
        <v/>
      </c>
      <c r="H164" t="str">
        <f t="shared" si="15"/>
        <v/>
      </c>
    </row>
    <row r="165" spans="1:8" hidden="1">
      <c r="A165" s="2"/>
      <c r="B165" s="2"/>
      <c r="C165" s="16"/>
      <c r="D165" s="2"/>
      <c r="E165" s="16"/>
      <c r="F165" s="16"/>
      <c r="G165" t="str">
        <f t="shared" si="14"/>
        <v/>
      </c>
      <c r="H165" t="str">
        <f t="shared" si="15"/>
        <v/>
      </c>
    </row>
    <row r="166" spans="1:8" hidden="1">
      <c r="A166" s="2"/>
      <c r="B166" s="2"/>
      <c r="C166" s="16"/>
      <c r="D166" s="2"/>
      <c r="E166" s="16"/>
      <c r="F166" s="16"/>
      <c r="G166" t="str">
        <f t="shared" si="14"/>
        <v/>
      </c>
      <c r="H166" t="str">
        <f t="shared" si="15"/>
        <v/>
      </c>
    </row>
    <row r="167" spans="1:8" hidden="1">
      <c r="A167" s="2"/>
      <c r="B167" s="2"/>
      <c r="C167" s="16"/>
      <c r="D167" s="2"/>
      <c r="E167" s="16"/>
      <c r="F167" s="16"/>
      <c r="G167" t="str">
        <f t="shared" si="14"/>
        <v/>
      </c>
      <c r="H167" t="str">
        <f t="shared" si="15"/>
        <v/>
      </c>
    </row>
    <row r="168" spans="1:8" hidden="1">
      <c r="A168" s="2"/>
      <c r="B168" s="2"/>
      <c r="C168" s="16"/>
      <c r="D168" s="2"/>
      <c r="E168" s="16"/>
      <c r="F168" s="16"/>
      <c r="G168" t="str">
        <f t="shared" si="14"/>
        <v/>
      </c>
      <c r="H168" t="str">
        <f t="shared" si="15"/>
        <v/>
      </c>
    </row>
    <row r="169" spans="1:8" hidden="1">
      <c r="A169" s="2"/>
      <c r="B169" s="2"/>
      <c r="C169" s="16"/>
      <c r="D169" s="2"/>
      <c r="E169" s="16"/>
      <c r="F169" s="16"/>
      <c r="G169" t="str">
        <f t="shared" si="14"/>
        <v/>
      </c>
      <c r="H169" t="str">
        <f t="shared" si="15"/>
        <v/>
      </c>
    </row>
    <row r="170" spans="1:8" hidden="1">
      <c r="A170" s="2"/>
      <c r="B170" s="2"/>
      <c r="C170" s="16"/>
      <c r="D170" s="2"/>
      <c r="E170" s="16"/>
      <c r="F170" s="16"/>
      <c r="G170" t="str">
        <f t="shared" si="14"/>
        <v/>
      </c>
      <c r="H170" t="str">
        <f t="shared" si="15"/>
        <v/>
      </c>
    </row>
    <row r="171" spans="1:8" hidden="1">
      <c r="A171" s="2"/>
      <c r="B171" s="2"/>
      <c r="C171" s="16"/>
      <c r="D171" s="2"/>
      <c r="E171" s="16"/>
      <c r="F171" s="16"/>
      <c r="G171" t="str">
        <f t="shared" si="14"/>
        <v/>
      </c>
      <c r="H171" t="str">
        <f t="shared" si="15"/>
        <v/>
      </c>
    </row>
    <row r="172" spans="1:8" hidden="1">
      <c r="A172" s="2"/>
      <c r="B172" s="2"/>
      <c r="C172" s="16"/>
      <c r="D172" s="2"/>
      <c r="E172" s="16"/>
      <c r="F172" s="16"/>
      <c r="G172" t="str">
        <f t="shared" si="14"/>
        <v/>
      </c>
      <c r="H172" t="str">
        <f t="shared" si="15"/>
        <v/>
      </c>
    </row>
    <row r="173" spans="1:8" hidden="1">
      <c r="A173" s="2"/>
      <c r="B173" s="2"/>
      <c r="C173" s="16"/>
      <c r="D173" s="2"/>
      <c r="E173" s="16"/>
      <c r="F173" s="16"/>
      <c r="G173" t="str">
        <f t="shared" si="14"/>
        <v/>
      </c>
      <c r="H173" t="str">
        <f t="shared" si="15"/>
        <v/>
      </c>
    </row>
    <row r="174" spans="1:8" hidden="1">
      <c r="A174" s="2"/>
      <c r="B174" s="2"/>
      <c r="C174" s="16"/>
      <c r="D174" s="2"/>
      <c r="E174" s="16"/>
      <c r="F174" s="16"/>
      <c r="G174" t="str">
        <f t="shared" si="14"/>
        <v/>
      </c>
      <c r="H174" t="str">
        <f t="shared" si="15"/>
        <v/>
      </c>
    </row>
    <row r="175" spans="1:8" hidden="1">
      <c r="A175" s="2"/>
      <c r="B175" s="2"/>
      <c r="C175" s="16"/>
      <c r="D175" s="2"/>
      <c r="E175" s="16"/>
      <c r="F175" s="16"/>
      <c r="G175" t="str">
        <f t="shared" si="14"/>
        <v/>
      </c>
      <c r="H175" t="str">
        <f t="shared" si="15"/>
        <v/>
      </c>
    </row>
    <row r="176" spans="1:8" hidden="1">
      <c r="A176" s="2"/>
      <c r="B176" s="2"/>
      <c r="C176" s="16"/>
      <c r="D176" s="2"/>
      <c r="E176" s="16"/>
      <c r="F176" s="16"/>
      <c r="G176" t="str">
        <f t="shared" si="14"/>
        <v/>
      </c>
      <c r="H176" t="str">
        <f t="shared" si="15"/>
        <v/>
      </c>
    </row>
    <row r="177" spans="1:8" hidden="1">
      <c r="A177" s="2"/>
      <c r="B177" s="2"/>
      <c r="C177" s="16"/>
      <c r="D177" s="2"/>
      <c r="E177" s="16"/>
      <c r="F177" s="16"/>
      <c r="G177" t="str">
        <f t="shared" si="14"/>
        <v/>
      </c>
      <c r="H177" t="str">
        <f t="shared" si="15"/>
        <v/>
      </c>
    </row>
    <row r="178" spans="1:8" hidden="1">
      <c r="A178" s="2"/>
      <c r="B178" s="2"/>
      <c r="C178" s="16"/>
      <c r="D178" s="2"/>
      <c r="E178" s="16"/>
      <c r="F178" s="16"/>
      <c r="G178" t="str">
        <f t="shared" si="14"/>
        <v/>
      </c>
      <c r="H178" t="str">
        <f t="shared" si="15"/>
        <v/>
      </c>
    </row>
    <row r="179" spans="1:8" hidden="1">
      <c r="A179" s="2"/>
      <c r="B179" s="2"/>
      <c r="C179" s="16"/>
      <c r="D179" s="2"/>
      <c r="E179" s="16"/>
      <c r="F179" s="16"/>
      <c r="G179" t="str">
        <f t="shared" si="14"/>
        <v/>
      </c>
      <c r="H179" t="str">
        <f t="shared" si="15"/>
        <v/>
      </c>
    </row>
    <row r="180" spans="1:8" hidden="1">
      <c r="A180" s="2"/>
      <c r="B180" s="2"/>
      <c r="C180" s="16"/>
      <c r="D180" s="2"/>
      <c r="E180" s="16"/>
      <c r="F180" s="16"/>
      <c r="G180" t="str">
        <f t="shared" si="14"/>
        <v/>
      </c>
      <c r="H180" t="str">
        <f t="shared" si="15"/>
        <v/>
      </c>
    </row>
    <row r="181" spans="1:8" hidden="1">
      <c r="A181" s="2"/>
      <c r="B181" s="2"/>
      <c r="C181" s="16"/>
      <c r="D181" s="2"/>
      <c r="E181" s="16"/>
      <c r="F181" s="16"/>
      <c r="G181" t="str">
        <f t="shared" si="14"/>
        <v/>
      </c>
      <c r="H181" t="str">
        <f t="shared" si="15"/>
        <v/>
      </c>
    </row>
    <row r="182" spans="1:8" hidden="1">
      <c r="A182" s="2"/>
      <c r="B182" s="2"/>
      <c r="C182" s="16"/>
      <c r="D182" s="2"/>
      <c r="E182" s="16"/>
      <c r="F182" s="16"/>
      <c r="G182" t="str">
        <f t="shared" si="14"/>
        <v/>
      </c>
      <c r="H182" t="str">
        <f t="shared" si="15"/>
        <v/>
      </c>
    </row>
    <row r="183" spans="1:8" hidden="1">
      <c r="A183" s="2"/>
      <c r="B183" s="2"/>
      <c r="C183" s="16"/>
      <c r="D183" s="2"/>
      <c r="E183" s="16"/>
      <c r="F183" s="16"/>
      <c r="G183" t="str">
        <f t="shared" si="14"/>
        <v/>
      </c>
      <c r="H183" t="str">
        <f t="shared" si="15"/>
        <v/>
      </c>
    </row>
    <row r="184" spans="1:8" hidden="1">
      <c r="A184" s="2"/>
      <c r="B184" s="2"/>
      <c r="C184" s="16"/>
      <c r="D184" s="2"/>
      <c r="E184" s="16"/>
      <c r="F184" s="16"/>
      <c r="G184" t="str">
        <f t="shared" si="14"/>
        <v/>
      </c>
      <c r="H184" t="str">
        <f t="shared" si="15"/>
        <v/>
      </c>
    </row>
    <row r="185" spans="1:8" hidden="1">
      <c r="A185" s="2"/>
      <c r="B185" s="2"/>
      <c r="C185" s="16"/>
      <c r="D185" s="2"/>
      <c r="E185" s="16"/>
      <c r="F185" s="16"/>
      <c r="G185" t="str">
        <f t="shared" si="14"/>
        <v/>
      </c>
      <c r="H185" t="str">
        <f t="shared" si="15"/>
        <v/>
      </c>
    </row>
    <row r="186" spans="1:8" hidden="1">
      <c r="A186" s="2"/>
      <c r="B186" s="2"/>
      <c r="C186" s="16"/>
      <c r="D186" s="2"/>
      <c r="E186" s="16"/>
      <c r="F186" s="16"/>
      <c r="G186" t="str">
        <f t="shared" si="14"/>
        <v/>
      </c>
      <c r="H186" t="str">
        <f t="shared" si="15"/>
        <v/>
      </c>
    </row>
    <row r="187" spans="1:8" hidden="1">
      <c r="A187" s="2"/>
      <c r="B187" s="2"/>
      <c r="C187" s="16"/>
      <c r="D187" s="2"/>
      <c r="E187" s="16"/>
      <c r="F187" s="16"/>
      <c r="G187" t="str">
        <f t="shared" si="14"/>
        <v/>
      </c>
      <c r="H187" t="str">
        <f t="shared" si="15"/>
        <v/>
      </c>
    </row>
    <row r="188" spans="1:8" hidden="1">
      <c r="A188" s="2"/>
      <c r="B188" s="2"/>
      <c r="C188" s="16"/>
      <c r="D188" s="2"/>
      <c r="E188" s="16"/>
      <c r="F188" s="16"/>
      <c r="G188" t="str">
        <f t="shared" si="14"/>
        <v/>
      </c>
      <c r="H188" t="str">
        <f t="shared" si="15"/>
        <v/>
      </c>
    </row>
    <row r="189" spans="1:8" hidden="1">
      <c r="A189" s="2"/>
      <c r="B189" s="2"/>
      <c r="C189" s="16"/>
      <c r="D189" s="2"/>
      <c r="E189" s="16"/>
      <c r="F189" s="16"/>
      <c r="G189" t="str">
        <f t="shared" si="14"/>
        <v/>
      </c>
      <c r="H189" t="str">
        <f t="shared" si="15"/>
        <v/>
      </c>
    </row>
    <row r="190" spans="1:8" hidden="1">
      <c r="A190" s="2"/>
      <c r="B190" s="2"/>
      <c r="C190" s="16"/>
      <c r="D190" s="2"/>
      <c r="E190" s="16"/>
      <c r="F190" s="16"/>
      <c r="G190" t="str">
        <f t="shared" si="14"/>
        <v/>
      </c>
      <c r="H190" t="str">
        <f t="shared" si="15"/>
        <v/>
      </c>
    </row>
    <row r="191" spans="1:8" hidden="1">
      <c r="A191" s="2"/>
      <c r="B191" s="2"/>
      <c r="C191" s="16"/>
      <c r="D191" s="2"/>
      <c r="E191" s="16"/>
      <c r="F191" s="16"/>
      <c r="G191" t="str">
        <f t="shared" si="14"/>
        <v/>
      </c>
      <c r="H191" t="str">
        <f t="shared" si="15"/>
        <v/>
      </c>
    </row>
    <row r="192" spans="1:8" hidden="1">
      <c r="A192" s="2"/>
      <c r="B192" s="2"/>
      <c r="C192" s="16"/>
      <c r="D192" s="2"/>
      <c r="E192" s="16"/>
      <c r="F192" s="16"/>
      <c r="G192" t="str">
        <f t="shared" si="14"/>
        <v/>
      </c>
      <c r="H192" t="str">
        <f t="shared" si="15"/>
        <v/>
      </c>
    </row>
    <row r="193" spans="1:8" hidden="1">
      <c r="A193" s="2"/>
      <c r="B193" s="2"/>
      <c r="C193" s="16"/>
      <c r="D193" s="2"/>
      <c r="E193" s="16"/>
      <c r="F193" s="16"/>
      <c r="G193" t="str">
        <f t="shared" si="14"/>
        <v/>
      </c>
      <c r="H193" t="str">
        <f t="shared" si="15"/>
        <v/>
      </c>
    </row>
    <row r="194" spans="1:8" hidden="1">
      <c r="A194" s="2"/>
      <c r="B194" s="2"/>
      <c r="C194" s="16"/>
      <c r="D194" s="2"/>
      <c r="E194" s="16"/>
      <c r="F194" s="16"/>
      <c r="G194" t="str">
        <f t="shared" si="14"/>
        <v/>
      </c>
      <c r="H194" t="str">
        <f t="shared" si="15"/>
        <v/>
      </c>
    </row>
    <row r="195" spans="1:8" hidden="1">
      <c r="A195" s="2"/>
      <c r="B195" s="2"/>
      <c r="C195" s="16"/>
      <c r="D195" s="2"/>
      <c r="E195" s="16"/>
      <c r="F195" s="16"/>
      <c r="G195" t="str">
        <f t="shared" si="14"/>
        <v/>
      </c>
      <c r="H195" t="str">
        <f t="shared" si="15"/>
        <v/>
      </c>
    </row>
    <row r="196" spans="1:8" hidden="1">
      <c r="A196" s="2"/>
      <c r="B196" s="2"/>
      <c r="C196" s="16"/>
      <c r="D196" s="2"/>
      <c r="E196" s="16"/>
      <c r="F196" s="16"/>
      <c r="G196" t="str">
        <f t="shared" si="14"/>
        <v/>
      </c>
      <c r="H196" t="str">
        <f t="shared" si="15"/>
        <v/>
      </c>
    </row>
    <row r="197" spans="1:8" hidden="1">
      <c r="A197" s="2"/>
      <c r="B197" s="2"/>
      <c r="C197" s="16"/>
      <c r="D197" s="2"/>
      <c r="E197" s="16"/>
      <c r="F197" s="16"/>
      <c r="G197" t="str">
        <f t="shared" si="14"/>
        <v/>
      </c>
      <c r="H197" t="str">
        <f t="shared" si="15"/>
        <v/>
      </c>
    </row>
    <row r="198" spans="1:8" hidden="1">
      <c r="A198" s="2"/>
      <c r="B198" s="2"/>
      <c r="C198" s="16"/>
      <c r="D198" s="2"/>
      <c r="E198" s="16"/>
      <c r="F198" s="16"/>
      <c r="G198" t="str">
        <f t="shared" si="14"/>
        <v/>
      </c>
      <c r="H198" t="str">
        <f t="shared" si="15"/>
        <v/>
      </c>
    </row>
    <row r="199" spans="1:8" hidden="1">
      <c r="A199" s="2"/>
      <c r="B199" s="2"/>
      <c r="C199" s="16"/>
      <c r="D199" s="2"/>
      <c r="E199" s="16"/>
      <c r="F199" s="16"/>
      <c r="G199" t="str">
        <f t="shared" si="14"/>
        <v/>
      </c>
      <c r="H199" t="str">
        <f t="shared" si="15"/>
        <v/>
      </c>
    </row>
    <row r="200" spans="1:8" hidden="1">
      <c r="A200" s="2"/>
      <c r="B200" s="2"/>
      <c r="C200" s="16"/>
      <c r="D200" s="2"/>
      <c r="E200" s="16"/>
      <c r="F200" s="16"/>
      <c r="G200" t="str">
        <f t="shared" si="14"/>
        <v/>
      </c>
      <c r="H200" t="str">
        <f t="shared" si="15"/>
        <v/>
      </c>
    </row>
    <row r="201" spans="1:8" hidden="1">
      <c r="A201" s="2"/>
      <c r="B201" s="2"/>
      <c r="C201" s="16"/>
      <c r="D201" s="2"/>
      <c r="E201" s="16"/>
      <c r="F201" s="16"/>
      <c r="G201" t="str">
        <f t="shared" si="14"/>
        <v/>
      </c>
      <c r="H201" t="str">
        <f t="shared" si="15"/>
        <v/>
      </c>
    </row>
    <row r="202" spans="1:8" hidden="1">
      <c r="A202" s="2"/>
      <c r="B202" s="2"/>
      <c r="C202" s="16"/>
      <c r="D202" s="2"/>
      <c r="E202" s="16"/>
      <c r="F202" s="16"/>
      <c r="G202" t="str">
        <f t="shared" si="14"/>
        <v/>
      </c>
      <c r="H202" t="str">
        <f t="shared" si="15"/>
        <v/>
      </c>
    </row>
    <row r="203" spans="1:8" hidden="1">
      <c r="A203" s="2"/>
      <c r="B203" s="2"/>
      <c r="C203" s="16"/>
      <c r="D203" s="2"/>
      <c r="E203" s="16"/>
      <c r="F203" s="16"/>
      <c r="G203" t="str">
        <f t="shared" si="14"/>
        <v/>
      </c>
      <c r="H203" t="str">
        <f t="shared" si="15"/>
        <v/>
      </c>
    </row>
    <row r="204" spans="1:8" hidden="1">
      <c r="A204" s="2"/>
      <c r="B204" s="2"/>
      <c r="C204" s="16"/>
      <c r="D204" s="2"/>
      <c r="E204" s="16"/>
      <c r="F204" s="16"/>
      <c r="G204" t="str">
        <f t="shared" si="14"/>
        <v/>
      </c>
      <c r="H204" t="str">
        <f t="shared" si="15"/>
        <v/>
      </c>
    </row>
    <row r="205" spans="1:8" hidden="1">
      <c r="A205" s="2"/>
      <c r="B205" s="2"/>
      <c r="C205" s="16"/>
      <c r="D205" s="2"/>
      <c r="E205" s="16"/>
      <c r="F205" s="16"/>
      <c r="G205" t="str">
        <f t="shared" si="14"/>
        <v/>
      </c>
      <c r="H205" t="str">
        <f t="shared" si="15"/>
        <v/>
      </c>
    </row>
    <row r="206" spans="1:8" hidden="1">
      <c r="A206" s="2"/>
      <c r="B206" s="2"/>
      <c r="C206" s="16"/>
      <c r="D206" s="2"/>
      <c r="E206" s="16"/>
      <c r="F206" s="16"/>
      <c r="G206" t="str">
        <f t="shared" si="14"/>
        <v/>
      </c>
      <c r="H206" t="str">
        <f t="shared" si="15"/>
        <v/>
      </c>
    </row>
    <row r="207" spans="1:8" hidden="1">
      <c r="A207" s="2"/>
      <c r="B207" s="2"/>
      <c r="C207" s="16"/>
      <c r="D207" s="2"/>
      <c r="E207" s="16"/>
      <c r="F207" s="16"/>
      <c r="G207" t="str">
        <f t="shared" ref="G207:G222" si="16">CONCATENATE(E207,C207,A207)</f>
        <v/>
      </c>
      <c r="H207" t="str">
        <f t="shared" ref="H207:H222" si="17">CONCATENATE(E207,C207)</f>
        <v/>
      </c>
    </row>
    <row r="208" spans="1:8" hidden="1">
      <c r="A208" s="2"/>
      <c r="B208" s="2"/>
      <c r="C208" s="16"/>
      <c r="D208" s="2"/>
      <c r="E208" s="16"/>
      <c r="F208" s="16"/>
      <c r="G208" t="str">
        <f t="shared" si="16"/>
        <v/>
      </c>
      <c r="H208" t="str">
        <f t="shared" si="17"/>
        <v/>
      </c>
    </row>
    <row r="209" spans="1:8" hidden="1">
      <c r="A209" s="2"/>
      <c r="B209" s="2"/>
      <c r="C209" s="16"/>
      <c r="D209" s="2"/>
      <c r="E209" s="16"/>
      <c r="F209" s="16"/>
      <c r="G209" t="str">
        <f t="shared" si="16"/>
        <v/>
      </c>
      <c r="H209" t="str">
        <f t="shared" si="17"/>
        <v/>
      </c>
    </row>
    <row r="210" spans="1:8" hidden="1">
      <c r="A210" s="2"/>
      <c r="B210" s="2"/>
      <c r="C210" s="16"/>
      <c r="D210" s="2"/>
      <c r="E210" s="16"/>
      <c r="F210" s="16"/>
      <c r="G210" t="str">
        <f t="shared" si="16"/>
        <v/>
      </c>
      <c r="H210" t="str">
        <f t="shared" si="17"/>
        <v/>
      </c>
    </row>
    <row r="211" spans="1:8" hidden="1">
      <c r="A211" s="2"/>
      <c r="B211" s="2"/>
      <c r="C211" s="16"/>
      <c r="D211" s="2"/>
      <c r="E211" s="16"/>
      <c r="F211" s="16"/>
      <c r="G211" t="str">
        <f t="shared" si="16"/>
        <v/>
      </c>
      <c r="H211" t="str">
        <f t="shared" si="17"/>
        <v/>
      </c>
    </row>
    <row r="212" spans="1:8" hidden="1">
      <c r="A212" s="2"/>
      <c r="B212" s="2"/>
      <c r="C212" s="16"/>
      <c r="D212" s="2"/>
      <c r="E212" s="16"/>
      <c r="F212" s="16"/>
      <c r="G212" t="str">
        <f t="shared" si="16"/>
        <v/>
      </c>
      <c r="H212" t="str">
        <f t="shared" si="17"/>
        <v/>
      </c>
    </row>
    <row r="213" spans="1:8" hidden="1">
      <c r="A213" s="2"/>
      <c r="B213" s="2"/>
      <c r="C213" s="16"/>
      <c r="D213" s="2"/>
      <c r="E213" s="16"/>
      <c r="F213" s="16"/>
      <c r="G213" t="str">
        <f t="shared" si="16"/>
        <v/>
      </c>
      <c r="H213" t="str">
        <f t="shared" si="17"/>
        <v/>
      </c>
    </row>
    <row r="214" spans="1:8" hidden="1">
      <c r="A214" s="2"/>
      <c r="B214" s="2"/>
      <c r="C214" s="16"/>
      <c r="D214" s="2"/>
      <c r="E214" s="16"/>
      <c r="F214" s="16"/>
      <c r="G214" t="str">
        <f t="shared" si="16"/>
        <v/>
      </c>
      <c r="H214" t="str">
        <f t="shared" si="17"/>
        <v/>
      </c>
    </row>
    <row r="215" spans="1:8" hidden="1">
      <c r="A215" s="2"/>
      <c r="B215" s="2"/>
      <c r="C215" s="16"/>
      <c r="D215" s="2"/>
      <c r="E215" s="16"/>
      <c r="F215" s="16"/>
      <c r="G215" t="str">
        <f t="shared" si="16"/>
        <v/>
      </c>
      <c r="H215" t="str">
        <f t="shared" si="17"/>
        <v/>
      </c>
    </row>
    <row r="216" spans="1:8" hidden="1">
      <c r="A216" s="2"/>
      <c r="B216" s="2"/>
      <c r="C216" s="16"/>
      <c r="D216" s="2"/>
      <c r="E216" s="16"/>
      <c r="F216" s="16"/>
      <c r="G216" t="str">
        <f t="shared" si="16"/>
        <v/>
      </c>
      <c r="H216" t="str">
        <f t="shared" si="17"/>
        <v/>
      </c>
    </row>
    <row r="217" spans="1:8" hidden="1">
      <c r="A217" s="2"/>
      <c r="B217" s="2"/>
      <c r="C217" s="16"/>
      <c r="D217" s="2"/>
      <c r="E217" s="16"/>
      <c r="F217" s="16"/>
      <c r="G217" t="str">
        <f t="shared" si="16"/>
        <v/>
      </c>
      <c r="H217" t="str">
        <f t="shared" si="17"/>
        <v/>
      </c>
    </row>
    <row r="218" spans="1:8" hidden="1">
      <c r="A218" s="2"/>
      <c r="B218" s="2"/>
      <c r="C218" s="16"/>
      <c r="D218" s="2"/>
      <c r="E218" s="16"/>
      <c r="F218" s="16"/>
      <c r="G218" t="str">
        <f t="shared" si="16"/>
        <v/>
      </c>
      <c r="H218" t="str">
        <f t="shared" si="17"/>
        <v/>
      </c>
    </row>
    <row r="219" spans="1:8" hidden="1">
      <c r="A219" s="2"/>
      <c r="B219" s="2"/>
      <c r="C219" s="16"/>
      <c r="D219" s="2"/>
      <c r="E219" s="16"/>
      <c r="F219" s="16"/>
      <c r="G219" t="str">
        <f t="shared" si="16"/>
        <v/>
      </c>
      <c r="H219" t="str">
        <f t="shared" si="17"/>
        <v/>
      </c>
    </row>
    <row r="220" spans="1:8" hidden="1">
      <c r="A220" s="2"/>
      <c r="B220" s="2"/>
      <c r="C220" s="16"/>
      <c r="D220" s="2"/>
      <c r="E220" s="16"/>
      <c r="F220" s="16"/>
      <c r="G220" t="str">
        <f t="shared" si="16"/>
        <v/>
      </c>
      <c r="H220" t="str">
        <f t="shared" si="17"/>
        <v/>
      </c>
    </row>
    <row r="221" spans="1:8" hidden="1">
      <c r="A221" s="2"/>
      <c r="B221" s="2"/>
      <c r="C221" s="16"/>
      <c r="D221" s="2"/>
      <c r="E221" s="16"/>
      <c r="F221" s="16"/>
      <c r="G221" t="str">
        <f t="shared" si="16"/>
        <v/>
      </c>
      <c r="H221" t="str">
        <f t="shared" si="17"/>
        <v/>
      </c>
    </row>
    <row r="222" spans="1:8" hidden="1">
      <c r="A222" s="2"/>
      <c r="B222" s="2"/>
      <c r="C222" s="16"/>
      <c r="D222" s="2"/>
      <c r="E222" s="16"/>
      <c r="F222" s="16"/>
      <c r="G222" t="str">
        <f t="shared" si="16"/>
        <v/>
      </c>
      <c r="H222" t="str">
        <f t="shared" si="17"/>
        <v/>
      </c>
    </row>
  </sheetData>
  <autoFilter ref="A1:K222">
    <filterColumn colId="2">
      <filters>
        <filter val="Nadroga"/>
      </filters>
    </filterColumn>
  </autoFilter>
  <phoneticPr fontId="3"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5247"/>
  <sheetViews>
    <sheetView zoomScaleNormal="100" zoomScalePageLayoutView="90" workbookViewId="0">
      <pane ySplit="1" topLeftCell="A16" activePane="bottomLeft" state="frozen"/>
      <selection activeCell="W7" sqref="W7"/>
      <selection pane="bottomLeft" activeCell="W7" sqref="W7"/>
    </sheetView>
  </sheetViews>
  <sheetFormatPr defaultColWidth="8.85546875" defaultRowHeight="15"/>
  <cols>
    <col min="1" max="1" width="21" customWidth="1"/>
    <col min="2" max="2" width="20.28515625" customWidth="1"/>
    <col min="3" max="3" width="18.85546875" style="17" customWidth="1"/>
    <col min="4" max="4" width="15.7109375" customWidth="1"/>
    <col min="5" max="5" width="13.42578125" style="17" customWidth="1"/>
    <col min="6" max="6" width="12.140625" style="17" customWidth="1"/>
    <col min="7" max="7" width="11.7109375" style="17" customWidth="1"/>
    <col min="8" max="8" width="14.85546875" style="17" customWidth="1"/>
    <col min="9" max="9" width="14" customWidth="1"/>
    <col min="10" max="10" width="12.42578125" customWidth="1"/>
    <col min="11" max="11" width="4.85546875" customWidth="1"/>
    <col min="13" max="13" width="34.42578125" customWidth="1"/>
    <col min="14" max="14" width="16.85546875" customWidth="1"/>
  </cols>
  <sheetData>
    <row r="1" spans="1:14" s="14" customFormat="1">
      <c r="A1" s="13" t="s">
        <v>11</v>
      </c>
      <c r="B1" s="13" t="s">
        <v>12</v>
      </c>
      <c r="C1" s="20" t="s">
        <v>9</v>
      </c>
      <c r="D1" s="12" t="s">
        <v>10</v>
      </c>
      <c r="E1" s="20" t="s">
        <v>7</v>
      </c>
      <c r="F1" s="20" t="s">
        <v>8</v>
      </c>
      <c r="G1" s="20" t="s">
        <v>5</v>
      </c>
      <c r="H1" s="20" t="s">
        <v>6</v>
      </c>
      <c r="I1" s="13" t="s">
        <v>14</v>
      </c>
      <c r="J1" s="13" t="s">
        <v>13</v>
      </c>
      <c r="K1" s="13" t="s">
        <v>3</v>
      </c>
    </row>
    <row r="2" spans="1:14">
      <c r="A2" s="6" t="s">
        <v>240</v>
      </c>
      <c r="B2" s="6" t="s">
        <v>628</v>
      </c>
      <c r="C2" s="16" t="str">
        <f t="shared" ref="C2:C65" ca="1" si="0">OFFSET(OffsetRefAdm3,MATCH(D2,MatchAdm3_Code,0)-1,0)</f>
        <v>Nakelo</v>
      </c>
      <c r="D2" s="6" t="s">
        <v>109</v>
      </c>
      <c r="E2" s="16" t="str">
        <f t="shared" ref="E2:E65" ca="1" si="1">OFFSET(OffsetRefAdm3,MATCH(D2,MatchAdm3_Code,0)-1,2)</f>
        <v>Tailevu</v>
      </c>
      <c r="F2" s="16" t="str">
        <f t="shared" ref="F2:F65" ca="1" si="2">OFFSET(OffsetRefAdm3,MATCH(D2,MatchAdm3_Code,0)-1,3)</f>
        <v>FJ0104</v>
      </c>
      <c r="G2" s="16" t="str">
        <f t="shared" ref="G2:G65" ca="1" si="3">OFFSET(OffsetRefAdm3,MATCH(D2,MatchAdm3_Code,0)-1,5)</f>
        <v>FJ01</v>
      </c>
      <c r="H2" s="16" t="str">
        <f t="shared" ref="H2:H65" ca="1" si="4">OFFSET(OffsetRefAdm3,MATCH(D2,MatchAdm3_Code,0)-1,4)</f>
        <v>CENTRAL</v>
      </c>
      <c r="I2" s="2"/>
      <c r="J2" s="2">
        <v>1</v>
      </c>
      <c r="K2" s="2">
        <v>1</v>
      </c>
      <c r="M2" s="17" t="s">
        <v>15</v>
      </c>
    </row>
    <row r="3" spans="1:14">
      <c r="A3" s="6" t="s">
        <v>241</v>
      </c>
      <c r="B3" s="6" t="s">
        <v>629</v>
      </c>
      <c r="C3" s="16" t="str">
        <f t="shared" ca="1" si="0"/>
        <v>Verata</v>
      </c>
      <c r="D3" s="6" t="s">
        <v>110</v>
      </c>
      <c r="E3" s="16" t="str">
        <f t="shared" ca="1" si="1"/>
        <v>Tailevu</v>
      </c>
      <c r="F3" s="16" t="str">
        <f t="shared" ca="1" si="2"/>
        <v>FJ0104</v>
      </c>
      <c r="G3" s="16" t="str">
        <f t="shared" ca="1" si="3"/>
        <v>FJ01</v>
      </c>
      <c r="H3" s="16" t="str">
        <f t="shared" ca="1" si="4"/>
        <v>CENTRAL</v>
      </c>
      <c r="I3" s="2"/>
      <c r="J3" s="2">
        <v>0</v>
      </c>
      <c r="K3" s="2"/>
      <c r="M3" s="6"/>
      <c r="N3" s="6"/>
    </row>
    <row r="4" spans="1:14">
      <c r="A4" s="6" t="s">
        <v>242</v>
      </c>
      <c r="B4" s="6" t="s">
        <v>630</v>
      </c>
      <c r="C4" s="16" t="str">
        <f t="shared" ca="1" si="0"/>
        <v>Wainibuka</v>
      </c>
      <c r="D4" s="6" t="s">
        <v>111</v>
      </c>
      <c r="E4" s="16" t="str">
        <f t="shared" ca="1" si="1"/>
        <v>Tailevu</v>
      </c>
      <c r="F4" s="16" t="str">
        <f t="shared" ca="1" si="2"/>
        <v>FJ0104</v>
      </c>
      <c r="G4" s="16" t="str">
        <f t="shared" ca="1" si="3"/>
        <v>FJ01</v>
      </c>
      <c r="H4" s="16" t="str">
        <f t="shared" ca="1" si="4"/>
        <v>CENTRAL</v>
      </c>
      <c r="I4" s="2"/>
      <c r="J4" s="2">
        <v>0</v>
      </c>
      <c r="K4" s="2"/>
      <c r="M4" s="6"/>
      <c r="N4" s="6"/>
    </row>
    <row r="5" spans="1:14">
      <c r="A5" s="6" t="s">
        <v>243</v>
      </c>
      <c r="B5" s="6" t="s">
        <v>631</v>
      </c>
      <c r="C5" s="16" t="str">
        <f t="shared" ca="1" si="0"/>
        <v>Lami</v>
      </c>
      <c r="D5" s="6" t="s">
        <v>102</v>
      </c>
      <c r="E5" s="16" t="str">
        <f t="shared" ca="1" si="1"/>
        <v>Rewa</v>
      </c>
      <c r="F5" s="16" t="str">
        <f t="shared" ca="1" si="2"/>
        <v>FJ0102</v>
      </c>
      <c r="G5" s="16" t="str">
        <f t="shared" ca="1" si="3"/>
        <v>FJ01</v>
      </c>
      <c r="H5" s="16" t="str">
        <f t="shared" ca="1" si="4"/>
        <v>CENTRAL</v>
      </c>
      <c r="I5" s="2"/>
      <c r="J5" s="2">
        <v>1</v>
      </c>
      <c r="K5" s="2">
        <v>2</v>
      </c>
      <c r="M5" s="6"/>
      <c r="N5" s="6"/>
    </row>
    <row r="6" spans="1:14">
      <c r="A6" s="6" t="s">
        <v>88</v>
      </c>
      <c r="B6" s="6" t="s">
        <v>632</v>
      </c>
      <c r="C6" s="16" t="str">
        <f t="shared" ca="1" si="0"/>
        <v>Bau</v>
      </c>
      <c r="D6" s="6" t="s">
        <v>108</v>
      </c>
      <c r="E6" s="16" t="str">
        <f t="shared" ca="1" si="1"/>
        <v>Tailevu</v>
      </c>
      <c r="F6" s="16" t="str">
        <f t="shared" ca="1" si="2"/>
        <v>FJ0104</v>
      </c>
      <c r="G6" s="16" t="str">
        <f t="shared" ca="1" si="3"/>
        <v>FJ01</v>
      </c>
      <c r="H6" s="16" t="str">
        <f t="shared" ca="1" si="4"/>
        <v>CENTRAL</v>
      </c>
      <c r="I6" s="2"/>
      <c r="J6" s="2">
        <v>0</v>
      </c>
      <c r="K6" s="2"/>
      <c r="M6" s="6"/>
      <c r="N6" s="6"/>
    </row>
    <row r="7" spans="1:14">
      <c r="A7" s="6" t="s">
        <v>244</v>
      </c>
      <c r="B7" s="6" t="s">
        <v>633</v>
      </c>
      <c r="C7" s="16" t="str">
        <f t="shared" ca="1" si="0"/>
        <v>Naitasiri</v>
      </c>
      <c r="D7" s="6" t="s">
        <v>95</v>
      </c>
      <c r="E7" s="16" t="str">
        <f t="shared" ca="1" si="1"/>
        <v>Naitasiri</v>
      </c>
      <c r="F7" s="16" t="str">
        <f t="shared" ca="1" si="2"/>
        <v>FJ0101</v>
      </c>
      <c r="G7" s="16" t="str">
        <f t="shared" ca="1" si="3"/>
        <v>FJ01</v>
      </c>
      <c r="H7" s="16" t="str">
        <f t="shared" ca="1" si="4"/>
        <v>CENTRAL</v>
      </c>
      <c r="I7" s="2"/>
      <c r="J7" s="2">
        <v>0</v>
      </c>
      <c r="K7" s="2"/>
      <c r="M7" s="6"/>
      <c r="N7" s="6"/>
    </row>
    <row r="8" spans="1:14">
      <c r="A8" s="6" t="s">
        <v>83</v>
      </c>
      <c r="B8" s="6" t="s">
        <v>634</v>
      </c>
      <c r="C8" s="16" t="str">
        <f t="shared" ca="1" si="0"/>
        <v>Serua</v>
      </c>
      <c r="D8" s="6" t="s">
        <v>107</v>
      </c>
      <c r="E8" s="16" t="str">
        <f t="shared" ca="1" si="1"/>
        <v>Serua</v>
      </c>
      <c r="F8" s="16" t="str">
        <f t="shared" ca="1" si="2"/>
        <v>FJ0103</v>
      </c>
      <c r="G8" s="16" t="str">
        <f t="shared" ca="1" si="3"/>
        <v>FJ01</v>
      </c>
      <c r="H8" s="16" t="str">
        <f t="shared" ca="1" si="4"/>
        <v>CENTRAL</v>
      </c>
      <c r="I8" s="2"/>
      <c r="J8" s="2">
        <v>0</v>
      </c>
      <c r="K8" s="2"/>
      <c r="M8" s="6"/>
      <c r="N8" s="6"/>
    </row>
    <row r="9" spans="1:14">
      <c r="A9" s="6" t="s">
        <v>245</v>
      </c>
      <c r="B9" s="6" t="s">
        <v>635</v>
      </c>
      <c r="C9" s="16" t="str">
        <f t="shared" ca="1" si="0"/>
        <v>Sawakasa</v>
      </c>
      <c r="D9" s="6" t="s">
        <v>112</v>
      </c>
      <c r="E9" s="16" t="str">
        <f t="shared" ca="1" si="1"/>
        <v>Tailevu</v>
      </c>
      <c r="F9" s="16" t="str">
        <f t="shared" ca="1" si="2"/>
        <v>FJ0104</v>
      </c>
      <c r="G9" s="16" t="str">
        <f t="shared" ca="1" si="3"/>
        <v>FJ01</v>
      </c>
      <c r="H9" s="16" t="str">
        <f t="shared" ca="1" si="4"/>
        <v>CENTRAL</v>
      </c>
      <c r="I9" s="2"/>
      <c r="J9" s="2">
        <v>0</v>
      </c>
      <c r="K9" s="2"/>
      <c r="M9" s="6"/>
      <c r="N9" s="6"/>
    </row>
    <row r="10" spans="1:14">
      <c r="A10" s="6" t="s">
        <v>246</v>
      </c>
      <c r="B10" s="6" t="s">
        <v>636</v>
      </c>
      <c r="C10" s="16" t="str">
        <f t="shared" ca="1" si="0"/>
        <v>Wainibuka</v>
      </c>
      <c r="D10" s="6" t="s">
        <v>111</v>
      </c>
      <c r="E10" s="16" t="str">
        <f t="shared" ca="1" si="1"/>
        <v>Tailevu</v>
      </c>
      <c r="F10" s="16" t="str">
        <f t="shared" ca="1" si="2"/>
        <v>FJ0104</v>
      </c>
      <c r="G10" s="16" t="str">
        <f t="shared" ca="1" si="3"/>
        <v>FJ01</v>
      </c>
      <c r="H10" s="16" t="str">
        <f t="shared" ca="1" si="4"/>
        <v>CENTRAL</v>
      </c>
      <c r="I10" s="2"/>
      <c r="J10" s="2">
        <v>0</v>
      </c>
      <c r="K10" s="2"/>
      <c r="M10" s="6"/>
      <c r="N10" s="6"/>
    </row>
    <row r="11" spans="1:14">
      <c r="A11" s="6" t="s">
        <v>247</v>
      </c>
      <c r="B11" s="6" t="s">
        <v>637</v>
      </c>
      <c r="C11" s="16" t="str">
        <f t="shared" ca="1" si="0"/>
        <v>Wainibuka</v>
      </c>
      <c r="D11" s="6" t="s">
        <v>111</v>
      </c>
      <c r="E11" s="16" t="str">
        <f t="shared" ca="1" si="1"/>
        <v>Tailevu</v>
      </c>
      <c r="F11" s="16" t="str">
        <f t="shared" ca="1" si="2"/>
        <v>FJ0104</v>
      </c>
      <c r="G11" s="16" t="str">
        <f t="shared" ca="1" si="3"/>
        <v>FJ01</v>
      </c>
      <c r="H11" s="16" t="str">
        <f t="shared" ca="1" si="4"/>
        <v>CENTRAL</v>
      </c>
      <c r="I11" s="2"/>
      <c r="J11" s="2">
        <v>0</v>
      </c>
      <c r="K11" s="2"/>
      <c r="M11" s="6"/>
      <c r="N11" s="6"/>
    </row>
    <row r="12" spans="1:14">
      <c r="A12" s="6" t="s">
        <v>248</v>
      </c>
      <c r="B12" s="6" t="s">
        <v>638</v>
      </c>
      <c r="C12" s="16" t="str">
        <f t="shared" ca="1" si="0"/>
        <v>Bau</v>
      </c>
      <c r="D12" s="6" t="s">
        <v>108</v>
      </c>
      <c r="E12" s="16" t="str">
        <f t="shared" ca="1" si="1"/>
        <v>Tailevu</v>
      </c>
      <c r="F12" s="16" t="str">
        <f t="shared" ca="1" si="2"/>
        <v>FJ0104</v>
      </c>
      <c r="G12" s="16" t="str">
        <f t="shared" ca="1" si="3"/>
        <v>FJ01</v>
      </c>
      <c r="H12" s="16" t="str">
        <f t="shared" ca="1" si="4"/>
        <v>CENTRAL</v>
      </c>
      <c r="I12" s="2"/>
      <c r="J12" s="2">
        <v>0</v>
      </c>
      <c r="K12" s="2"/>
      <c r="M12" s="6"/>
      <c r="N12" s="6"/>
    </row>
    <row r="13" spans="1:14">
      <c r="A13" s="6" t="s">
        <v>249</v>
      </c>
      <c r="B13" s="6" t="s">
        <v>639</v>
      </c>
      <c r="C13" s="16" t="str">
        <f t="shared" ca="1" si="0"/>
        <v>Wainibuka</v>
      </c>
      <c r="D13" s="6" t="s">
        <v>111</v>
      </c>
      <c r="E13" s="16" t="str">
        <f t="shared" ca="1" si="1"/>
        <v>Tailevu</v>
      </c>
      <c r="F13" s="16" t="str">
        <f t="shared" ca="1" si="2"/>
        <v>FJ0104</v>
      </c>
      <c r="G13" s="16" t="str">
        <f t="shared" ca="1" si="3"/>
        <v>FJ01</v>
      </c>
      <c r="H13" s="16" t="str">
        <f t="shared" ca="1" si="4"/>
        <v>CENTRAL</v>
      </c>
      <c r="I13" s="2"/>
      <c r="J13" s="2">
        <v>0</v>
      </c>
      <c r="K13" s="2"/>
      <c r="M13" s="6"/>
      <c r="N13" s="6"/>
    </row>
    <row r="14" spans="1:14">
      <c r="A14" s="6" t="s">
        <v>250</v>
      </c>
      <c r="B14" s="6" t="s">
        <v>640</v>
      </c>
      <c r="C14" s="16" t="str">
        <f t="shared" ca="1" si="0"/>
        <v>Wainibuka</v>
      </c>
      <c r="D14" s="6" t="s">
        <v>111</v>
      </c>
      <c r="E14" s="16" t="str">
        <f t="shared" ca="1" si="1"/>
        <v>Tailevu</v>
      </c>
      <c r="F14" s="16" t="str">
        <f t="shared" ca="1" si="2"/>
        <v>FJ0104</v>
      </c>
      <c r="G14" s="16" t="str">
        <f t="shared" ca="1" si="3"/>
        <v>FJ01</v>
      </c>
      <c r="H14" s="16" t="str">
        <f t="shared" ca="1" si="4"/>
        <v>CENTRAL</v>
      </c>
      <c r="I14" s="2"/>
      <c r="J14" s="2">
        <v>0</v>
      </c>
      <c r="K14" s="2"/>
      <c r="M14" s="6"/>
      <c r="N14" s="6"/>
    </row>
    <row r="15" spans="1:14">
      <c r="A15" s="6" t="s">
        <v>251</v>
      </c>
      <c r="B15" s="6" t="s">
        <v>641</v>
      </c>
      <c r="C15" s="16" t="str">
        <f t="shared" ca="1" si="0"/>
        <v>Noco</v>
      </c>
      <c r="D15" s="6" t="s">
        <v>103</v>
      </c>
      <c r="E15" s="16" t="str">
        <f t="shared" ca="1" si="1"/>
        <v>Rewa</v>
      </c>
      <c r="F15" s="16" t="str">
        <f t="shared" ca="1" si="2"/>
        <v>FJ0102</v>
      </c>
      <c r="G15" s="16" t="str">
        <f t="shared" ca="1" si="3"/>
        <v>FJ01</v>
      </c>
      <c r="H15" s="16" t="str">
        <f t="shared" ca="1" si="4"/>
        <v>CENTRAL</v>
      </c>
      <c r="I15" s="2"/>
      <c r="J15" s="2">
        <v>0</v>
      </c>
      <c r="K15" s="2"/>
      <c r="M15" s="6"/>
      <c r="N15" s="6"/>
    </row>
    <row r="16" spans="1:14">
      <c r="A16" s="6" t="s">
        <v>252</v>
      </c>
      <c r="B16" s="6" t="s">
        <v>642</v>
      </c>
      <c r="C16" s="16" t="str">
        <f t="shared" ca="1" si="0"/>
        <v>Sawakasa</v>
      </c>
      <c r="D16" s="6" t="s">
        <v>112</v>
      </c>
      <c r="E16" s="16" t="str">
        <f t="shared" ca="1" si="1"/>
        <v>Tailevu</v>
      </c>
      <c r="F16" s="16" t="str">
        <f t="shared" ca="1" si="2"/>
        <v>FJ0104</v>
      </c>
      <c r="G16" s="16" t="str">
        <f t="shared" ca="1" si="3"/>
        <v>FJ01</v>
      </c>
      <c r="H16" s="16" t="str">
        <f t="shared" ca="1" si="4"/>
        <v>CENTRAL</v>
      </c>
      <c r="I16" s="2"/>
      <c r="J16" s="2">
        <v>0</v>
      </c>
      <c r="K16" s="2"/>
      <c r="M16" s="6"/>
      <c r="N16" s="6"/>
    </row>
    <row r="17" spans="1:14">
      <c r="A17" s="6" t="s">
        <v>19</v>
      </c>
      <c r="B17" s="6" t="s">
        <v>643</v>
      </c>
      <c r="C17" s="16" t="str">
        <f t="shared" ca="1" si="0"/>
        <v>Sawakasa</v>
      </c>
      <c r="D17" s="6" t="s">
        <v>112</v>
      </c>
      <c r="E17" s="16" t="str">
        <f t="shared" ca="1" si="1"/>
        <v>Tailevu</v>
      </c>
      <c r="F17" s="16" t="str">
        <f t="shared" ca="1" si="2"/>
        <v>FJ0104</v>
      </c>
      <c r="G17" s="16" t="str">
        <f t="shared" ca="1" si="3"/>
        <v>FJ01</v>
      </c>
      <c r="H17" s="16" t="str">
        <f t="shared" ca="1" si="4"/>
        <v>CENTRAL</v>
      </c>
      <c r="I17" s="2"/>
      <c r="J17" s="2">
        <v>0</v>
      </c>
      <c r="K17" s="2"/>
      <c r="M17" s="6"/>
      <c r="N17" s="6"/>
    </row>
    <row r="18" spans="1:14">
      <c r="A18" s="6" t="s">
        <v>253</v>
      </c>
      <c r="B18" s="6" t="s">
        <v>644</v>
      </c>
      <c r="C18" s="16" t="str">
        <f t="shared" ca="1" si="0"/>
        <v>Nakelo</v>
      </c>
      <c r="D18" s="6" t="s">
        <v>109</v>
      </c>
      <c r="E18" s="16" t="str">
        <f t="shared" ca="1" si="1"/>
        <v>Tailevu</v>
      </c>
      <c r="F18" s="16" t="str">
        <f t="shared" ca="1" si="2"/>
        <v>FJ0104</v>
      </c>
      <c r="G18" s="16" t="str">
        <f t="shared" ca="1" si="3"/>
        <v>FJ01</v>
      </c>
      <c r="H18" s="16" t="str">
        <f t="shared" ca="1" si="4"/>
        <v>CENTRAL</v>
      </c>
      <c r="I18" s="2"/>
      <c r="J18" s="2">
        <v>0</v>
      </c>
      <c r="K18" s="2"/>
      <c r="M18" s="6"/>
      <c r="N18" s="6"/>
    </row>
    <row r="19" spans="1:14">
      <c r="A19" s="6" t="s">
        <v>254</v>
      </c>
      <c r="B19" s="6" t="s">
        <v>645</v>
      </c>
      <c r="C19" s="16" t="str">
        <f t="shared" ca="1" si="0"/>
        <v>Serua</v>
      </c>
      <c r="D19" s="6" t="s">
        <v>107</v>
      </c>
      <c r="E19" s="16" t="str">
        <f t="shared" ca="1" si="1"/>
        <v>Serua</v>
      </c>
      <c r="F19" s="16" t="str">
        <f t="shared" ca="1" si="2"/>
        <v>FJ0103</v>
      </c>
      <c r="G19" s="16" t="str">
        <f t="shared" ca="1" si="3"/>
        <v>FJ01</v>
      </c>
      <c r="H19" s="16" t="str">
        <f t="shared" ca="1" si="4"/>
        <v>CENTRAL</v>
      </c>
      <c r="I19" s="2"/>
      <c r="J19" s="2">
        <v>0</v>
      </c>
      <c r="K19" s="2"/>
      <c r="M19" s="6"/>
      <c r="N19" s="6"/>
    </row>
    <row r="20" spans="1:14">
      <c r="A20" s="6" t="s">
        <v>255</v>
      </c>
      <c r="B20" s="6" t="s">
        <v>646</v>
      </c>
      <c r="C20" s="16" t="str">
        <f t="shared" ca="1" si="0"/>
        <v>Serua</v>
      </c>
      <c r="D20" s="6" t="s">
        <v>107</v>
      </c>
      <c r="E20" s="16" t="str">
        <f t="shared" ca="1" si="1"/>
        <v>Serua</v>
      </c>
      <c r="F20" s="16" t="str">
        <f t="shared" ca="1" si="2"/>
        <v>FJ0103</v>
      </c>
      <c r="G20" s="16" t="str">
        <f t="shared" ca="1" si="3"/>
        <v>FJ01</v>
      </c>
      <c r="H20" s="16" t="str">
        <f t="shared" ca="1" si="4"/>
        <v>CENTRAL</v>
      </c>
      <c r="I20" s="2"/>
      <c r="J20" s="2">
        <v>0</v>
      </c>
      <c r="K20" s="2"/>
      <c r="M20" s="6"/>
      <c r="N20" s="6"/>
    </row>
    <row r="21" spans="1:14">
      <c r="A21" s="6" t="s">
        <v>256</v>
      </c>
      <c r="B21" s="6" t="s">
        <v>647</v>
      </c>
      <c r="C21" s="16" t="str">
        <f t="shared" ca="1" si="0"/>
        <v>Serua</v>
      </c>
      <c r="D21" s="6" t="s">
        <v>107</v>
      </c>
      <c r="E21" s="16" t="str">
        <f t="shared" ca="1" si="1"/>
        <v>Serua</v>
      </c>
      <c r="F21" s="16" t="str">
        <f t="shared" ca="1" si="2"/>
        <v>FJ0103</v>
      </c>
      <c r="G21" s="16" t="str">
        <f t="shared" ca="1" si="3"/>
        <v>FJ01</v>
      </c>
      <c r="H21" s="16" t="str">
        <f t="shared" ca="1" si="4"/>
        <v>CENTRAL</v>
      </c>
      <c r="I21" s="2"/>
      <c r="J21" s="2">
        <v>0</v>
      </c>
      <c r="K21" s="2"/>
      <c r="M21" s="6"/>
      <c r="N21" s="6"/>
    </row>
    <row r="22" spans="1:14">
      <c r="A22" s="6" t="s">
        <v>257</v>
      </c>
      <c r="B22" s="6" t="s">
        <v>648</v>
      </c>
      <c r="C22" s="16" t="str">
        <f t="shared" ca="1" si="0"/>
        <v>Bau</v>
      </c>
      <c r="D22" s="6" t="s">
        <v>108</v>
      </c>
      <c r="E22" s="16" t="str">
        <f t="shared" ca="1" si="1"/>
        <v>Tailevu</v>
      </c>
      <c r="F22" s="16" t="str">
        <f t="shared" ca="1" si="2"/>
        <v>FJ0104</v>
      </c>
      <c r="G22" s="16" t="str">
        <f t="shared" ca="1" si="3"/>
        <v>FJ01</v>
      </c>
      <c r="H22" s="16" t="str">
        <f t="shared" ca="1" si="4"/>
        <v>CENTRAL</v>
      </c>
      <c r="I22" s="2"/>
      <c r="J22" s="2">
        <v>3</v>
      </c>
      <c r="K22" s="2"/>
      <c r="M22" s="6"/>
      <c r="N22" s="6"/>
    </row>
    <row r="23" spans="1:14">
      <c r="A23" s="6" t="s">
        <v>258</v>
      </c>
      <c r="B23" s="6" t="s">
        <v>649</v>
      </c>
      <c r="C23" s="16" t="str">
        <f t="shared" ca="1" si="0"/>
        <v>Serua</v>
      </c>
      <c r="D23" s="6" t="s">
        <v>107</v>
      </c>
      <c r="E23" s="16" t="str">
        <f t="shared" ca="1" si="1"/>
        <v>Serua</v>
      </c>
      <c r="F23" s="16" t="str">
        <f t="shared" ca="1" si="2"/>
        <v>FJ0103</v>
      </c>
      <c r="G23" s="16" t="str">
        <f t="shared" ca="1" si="3"/>
        <v>FJ01</v>
      </c>
      <c r="H23" s="16" t="str">
        <f t="shared" ca="1" si="4"/>
        <v>CENTRAL</v>
      </c>
      <c r="I23" s="2"/>
      <c r="J23" s="2">
        <v>0</v>
      </c>
      <c r="K23" s="2"/>
      <c r="M23" s="6"/>
      <c r="N23" s="6"/>
    </row>
    <row r="24" spans="1:14">
      <c r="A24" s="6" t="s">
        <v>259</v>
      </c>
      <c r="B24" s="6" t="s">
        <v>650</v>
      </c>
      <c r="C24" s="16" t="str">
        <f t="shared" ca="1" si="0"/>
        <v>Wainikoroiluva</v>
      </c>
      <c r="D24" s="6" t="s">
        <v>100</v>
      </c>
      <c r="E24" s="16" t="str">
        <f t="shared" ca="1" si="1"/>
        <v>Naitasiri</v>
      </c>
      <c r="F24" s="16" t="str">
        <f t="shared" ca="1" si="2"/>
        <v>FJ0101</v>
      </c>
      <c r="G24" s="16" t="str">
        <f t="shared" ca="1" si="3"/>
        <v>FJ01</v>
      </c>
      <c r="H24" s="16" t="str">
        <f t="shared" ca="1" si="4"/>
        <v>CENTRAL</v>
      </c>
      <c r="I24" s="2"/>
      <c r="J24" s="2">
        <v>0</v>
      </c>
      <c r="K24" s="2"/>
      <c r="M24" s="6"/>
    </row>
    <row r="25" spans="1:14">
      <c r="A25" s="6" t="s">
        <v>260</v>
      </c>
      <c r="B25" s="6" t="s">
        <v>651</v>
      </c>
      <c r="C25" s="16" t="str">
        <f t="shared" ca="1" si="0"/>
        <v>Nakelo</v>
      </c>
      <c r="D25" s="6" t="s">
        <v>109</v>
      </c>
      <c r="E25" s="16" t="str">
        <f t="shared" ca="1" si="1"/>
        <v>Tailevu</v>
      </c>
      <c r="F25" s="16" t="str">
        <f t="shared" ca="1" si="2"/>
        <v>FJ0104</v>
      </c>
      <c r="G25" s="16" t="str">
        <f t="shared" ca="1" si="3"/>
        <v>FJ01</v>
      </c>
      <c r="H25" s="16" t="str">
        <f t="shared" ca="1" si="4"/>
        <v>CENTRAL</v>
      </c>
      <c r="I25" s="2"/>
      <c r="J25" s="2">
        <v>0</v>
      </c>
      <c r="K25" s="2"/>
      <c r="M25" s="6"/>
    </row>
    <row r="26" spans="1:14">
      <c r="A26" s="6" t="s">
        <v>261</v>
      </c>
      <c r="B26" s="6" t="s">
        <v>652</v>
      </c>
      <c r="C26" s="16" t="str">
        <f t="shared" ca="1" si="0"/>
        <v>Sawakasa</v>
      </c>
      <c r="D26" s="6" t="s">
        <v>112</v>
      </c>
      <c r="E26" s="16" t="str">
        <f t="shared" ca="1" si="1"/>
        <v>Tailevu</v>
      </c>
      <c r="F26" s="16" t="str">
        <f t="shared" ca="1" si="2"/>
        <v>FJ0104</v>
      </c>
      <c r="G26" s="16" t="str">
        <f t="shared" ca="1" si="3"/>
        <v>FJ01</v>
      </c>
      <c r="H26" s="16" t="str">
        <f t="shared" ca="1" si="4"/>
        <v>CENTRAL</v>
      </c>
      <c r="I26" s="2"/>
      <c r="J26" s="2">
        <v>0</v>
      </c>
      <c r="K26" s="2"/>
      <c r="M26" s="6"/>
    </row>
    <row r="27" spans="1:14">
      <c r="A27" s="6" t="s">
        <v>262</v>
      </c>
      <c r="B27" s="6" t="s">
        <v>55</v>
      </c>
      <c r="C27" s="16" t="str">
        <f t="shared" ca="1" si="0"/>
        <v>Wainibuka</v>
      </c>
      <c r="D27" s="6" t="s">
        <v>111</v>
      </c>
      <c r="E27" s="16" t="str">
        <f t="shared" ca="1" si="1"/>
        <v>Tailevu</v>
      </c>
      <c r="F27" s="16" t="str">
        <f t="shared" ca="1" si="2"/>
        <v>FJ0104</v>
      </c>
      <c r="G27" s="16" t="str">
        <f t="shared" ca="1" si="3"/>
        <v>FJ01</v>
      </c>
      <c r="H27" s="16" t="str">
        <f t="shared" ca="1" si="4"/>
        <v>CENTRAL</v>
      </c>
      <c r="I27" s="2"/>
      <c r="J27" s="2">
        <v>0</v>
      </c>
      <c r="K27" s="2"/>
    </row>
    <row r="28" spans="1:14">
      <c r="A28" s="6" t="s">
        <v>263</v>
      </c>
      <c r="B28" s="6" t="s">
        <v>653</v>
      </c>
      <c r="C28" s="16" t="str">
        <f t="shared" ca="1" si="0"/>
        <v>Verata</v>
      </c>
      <c r="D28" s="6" t="s">
        <v>110</v>
      </c>
      <c r="E28" s="16" t="str">
        <f t="shared" ca="1" si="1"/>
        <v>Tailevu</v>
      </c>
      <c r="F28" s="16" t="str">
        <f t="shared" ca="1" si="2"/>
        <v>FJ0104</v>
      </c>
      <c r="G28" s="16" t="str">
        <f t="shared" ca="1" si="3"/>
        <v>FJ01</v>
      </c>
      <c r="H28" s="16" t="str">
        <f t="shared" ca="1" si="4"/>
        <v>CENTRAL</v>
      </c>
      <c r="I28" s="2"/>
      <c r="J28" s="2">
        <v>0</v>
      </c>
      <c r="K28" s="2"/>
    </row>
    <row r="29" spans="1:14">
      <c r="A29" s="6" t="s">
        <v>264</v>
      </c>
      <c r="B29" s="6" t="s">
        <v>654</v>
      </c>
      <c r="C29" s="16" t="str">
        <f t="shared" ca="1" si="0"/>
        <v>Wainibuka</v>
      </c>
      <c r="D29" s="6" t="s">
        <v>111</v>
      </c>
      <c r="E29" s="16" t="str">
        <f t="shared" ca="1" si="1"/>
        <v>Tailevu</v>
      </c>
      <c r="F29" s="16" t="str">
        <f t="shared" ca="1" si="2"/>
        <v>FJ0104</v>
      </c>
      <c r="G29" s="16" t="str">
        <f t="shared" ca="1" si="3"/>
        <v>FJ01</v>
      </c>
      <c r="H29" s="16" t="str">
        <f t="shared" ca="1" si="4"/>
        <v>CENTRAL</v>
      </c>
      <c r="I29" s="2"/>
      <c r="J29" s="2">
        <v>0</v>
      </c>
      <c r="K29" s="2"/>
    </row>
    <row r="30" spans="1:14">
      <c r="A30" s="6" t="s">
        <v>265</v>
      </c>
      <c r="B30" s="6" t="s">
        <v>655</v>
      </c>
      <c r="C30" s="16" t="str">
        <f t="shared" ca="1" si="0"/>
        <v>Sawakasa</v>
      </c>
      <c r="D30" s="6" t="s">
        <v>112</v>
      </c>
      <c r="E30" s="16" t="str">
        <f t="shared" ca="1" si="1"/>
        <v>Tailevu</v>
      </c>
      <c r="F30" s="16" t="str">
        <f t="shared" ca="1" si="2"/>
        <v>FJ0104</v>
      </c>
      <c r="G30" s="16" t="str">
        <f t="shared" ca="1" si="3"/>
        <v>FJ01</v>
      </c>
      <c r="H30" s="16" t="str">
        <f t="shared" ca="1" si="4"/>
        <v>CENTRAL</v>
      </c>
      <c r="I30" s="2"/>
      <c r="J30" s="2">
        <v>0</v>
      </c>
      <c r="K30" s="2"/>
    </row>
    <row r="31" spans="1:14">
      <c r="A31" s="6" t="s">
        <v>266</v>
      </c>
      <c r="B31" s="6" t="s">
        <v>656</v>
      </c>
      <c r="C31" s="16" t="str">
        <f t="shared" ca="1" si="0"/>
        <v>Naitasiri</v>
      </c>
      <c r="D31" s="6" t="s">
        <v>95</v>
      </c>
      <c r="E31" s="16" t="str">
        <f t="shared" ca="1" si="1"/>
        <v>Naitasiri</v>
      </c>
      <c r="F31" s="16" t="str">
        <f t="shared" ca="1" si="2"/>
        <v>FJ0101</v>
      </c>
      <c r="G31" s="16" t="str">
        <f t="shared" ca="1" si="3"/>
        <v>FJ01</v>
      </c>
      <c r="H31" s="16" t="str">
        <f t="shared" ca="1" si="4"/>
        <v>CENTRAL</v>
      </c>
      <c r="I31" s="2"/>
      <c r="J31" s="2">
        <v>0</v>
      </c>
      <c r="K31" s="2"/>
    </row>
    <row r="32" spans="1:14">
      <c r="A32" s="6" t="s">
        <v>267</v>
      </c>
      <c r="B32" s="6" t="s">
        <v>657</v>
      </c>
      <c r="C32" s="16" t="str">
        <f t="shared" ca="1" si="0"/>
        <v>Naitasiri</v>
      </c>
      <c r="D32" s="6" t="s">
        <v>95</v>
      </c>
      <c r="E32" s="16" t="str">
        <f t="shared" ca="1" si="1"/>
        <v>Naitasiri</v>
      </c>
      <c r="F32" s="16" t="str">
        <f t="shared" ca="1" si="2"/>
        <v>FJ0101</v>
      </c>
      <c r="G32" s="16" t="str">
        <f t="shared" ca="1" si="3"/>
        <v>FJ01</v>
      </c>
      <c r="H32" s="16" t="str">
        <f t="shared" ca="1" si="4"/>
        <v>CENTRAL</v>
      </c>
      <c r="I32" s="2"/>
      <c r="J32" s="2">
        <v>0</v>
      </c>
      <c r="K32" s="2"/>
    </row>
    <row r="33" spans="1:11">
      <c r="A33" s="6" t="s">
        <v>268</v>
      </c>
      <c r="B33" s="6" t="s">
        <v>658</v>
      </c>
      <c r="C33" s="16" t="str">
        <f t="shared" ca="1" si="0"/>
        <v>Sawakasa</v>
      </c>
      <c r="D33" s="6" t="s">
        <v>112</v>
      </c>
      <c r="E33" s="16" t="str">
        <f t="shared" ca="1" si="1"/>
        <v>Tailevu</v>
      </c>
      <c r="F33" s="16" t="str">
        <f t="shared" ca="1" si="2"/>
        <v>FJ0104</v>
      </c>
      <c r="G33" s="16" t="str">
        <f t="shared" ca="1" si="3"/>
        <v>FJ01</v>
      </c>
      <c r="H33" s="16" t="str">
        <f t="shared" ca="1" si="4"/>
        <v>CENTRAL</v>
      </c>
      <c r="I33" s="2"/>
      <c r="J33" s="2">
        <v>0</v>
      </c>
      <c r="K33" s="2"/>
    </row>
    <row r="34" spans="1:11">
      <c r="A34" s="6" t="s">
        <v>269</v>
      </c>
      <c r="B34" s="6" t="s">
        <v>659</v>
      </c>
      <c r="C34" s="16" t="str">
        <f t="shared" ca="1" si="0"/>
        <v>Sawakasa</v>
      </c>
      <c r="D34" s="6" t="s">
        <v>112</v>
      </c>
      <c r="E34" s="16" t="str">
        <f t="shared" ca="1" si="1"/>
        <v>Tailevu</v>
      </c>
      <c r="F34" s="16" t="str">
        <f t="shared" ca="1" si="2"/>
        <v>FJ0104</v>
      </c>
      <c r="G34" s="16" t="str">
        <f t="shared" ca="1" si="3"/>
        <v>FJ01</v>
      </c>
      <c r="H34" s="16" t="str">
        <f t="shared" ca="1" si="4"/>
        <v>CENTRAL</v>
      </c>
      <c r="I34" s="2"/>
      <c r="J34" s="2">
        <v>0</v>
      </c>
      <c r="K34" s="2"/>
    </row>
    <row r="35" spans="1:11">
      <c r="A35" s="6" t="s">
        <v>270</v>
      </c>
      <c r="B35" s="6" t="s">
        <v>660</v>
      </c>
      <c r="C35" s="16" t="str">
        <f t="shared" ca="1" si="0"/>
        <v>Wainibuka</v>
      </c>
      <c r="D35" s="6" t="s">
        <v>111</v>
      </c>
      <c r="E35" s="16" t="str">
        <f t="shared" ca="1" si="1"/>
        <v>Tailevu</v>
      </c>
      <c r="F35" s="16" t="str">
        <f t="shared" ca="1" si="2"/>
        <v>FJ0104</v>
      </c>
      <c r="G35" s="16" t="str">
        <f t="shared" ca="1" si="3"/>
        <v>FJ01</v>
      </c>
      <c r="H35" s="16" t="str">
        <f t="shared" ca="1" si="4"/>
        <v>CENTRAL</v>
      </c>
      <c r="I35" s="2"/>
      <c r="J35" s="2">
        <v>0</v>
      </c>
      <c r="K35" s="2"/>
    </row>
    <row r="36" spans="1:11">
      <c r="A36" s="6" t="s">
        <v>271</v>
      </c>
      <c r="B36" s="6" t="s">
        <v>661</v>
      </c>
      <c r="C36" s="16" t="str">
        <f t="shared" ca="1" si="0"/>
        <v>Nuku</v>
      </c>
      <c r="D36" s="6" t="s">
        <v>106</v>
      </c>
      <c r="E36" s="16" t="str">
        <f t="shared" ca="1" si="1"/>
        <v>Serua</v>
      </c>
      <c r="F36" s="16" t="str">
        <f t="shared" ca="1" si="2"/>
        <v>FJ0103</v>
      </c>
      <c r="G36" s="16" t="str">
        <f t="shared" ca="1" si="3"/>
        <v>FJ01</v>
      </c>
      <c r="H36" s="16" t="str">
        <f t="shared" ca="1" si="4"/>
        <v>CENTRAL</v>
      </c>
      <c r="I36" s="2"/>
      <c r="J36" s="2">
        <v>0</v>
      </c>
      <c r="K36" s="2"/>
    </row>
    <row r="37" spans="1:11">
      <c r="A37" s="6" t="s">
        <v>272</v>
      </c>
      <c r="B37" s="6" t="s">
        <v>662</v>
      </c>
      <c r="C37" s="16" t="str">
        <f t="shared" ca="1" si="0"/>
        <v>Sawakasa</v>
      </c>
      <c r="D37" s="6" t="s">
        <v>112</v>
      </c>
      <c r="E37" s="16" t="str">
        <f t="shared" ca="1" si="1"/>
        <v>Tailevu</v>
      </c>
      <c r="F37" s="16" t="str">
        <f t="shared" ca="1" si="2"/>
        <v>FJ0104</v>
      </c>
      <c r="G37" s="16" t="str">
        <f t="shared" ca="1" si="3"/>
        <v>FJ01</v>
      </c>
      <c r="H37" s="16" t="str">
        <f t="shared" ca="1" si="4"/>
        <v>CENTRAL</v>
      </c>
      <c r="I37" s="2"/>
      <c r="J37" s="2">
        <v>0</v>
      </c>
      <c r="K37" s="2"/>
    </row>
    <row r="38" spans="1:11">
      <c r="A38" s="6" t="s">
        <v>273</v>
      </c>
      <c r="B38" s="6" t="s">
        <v>663</v>
      </c>
      <c r="C38" s="16" t="str">
        <f t="shared" ca="1" si="0"/>
        <v>Nakelo</v>
      </c>
      <c r="D38" s="6" t="s">
        <v>109</v>
      </c>
      <c r="E38" s="16" t="str">
        <f t="shared" ca="1" si="1"/>
        <v>Tailevu</v>
      </c>
      <c r="F38" s="16" t="str">
        <f t="shared" ca="1" si="2"/>
        <v>FJ0104</v>
      </c>
      <c r="G38" s="16" t="str">
        <f t="shared" ca="1" si="3"/>
        <v>FJ01</v>
      </c>
      <c r="H38" s="16" t="str">
        <f t="shared" ca="1" si="4"/>
        <v>CENTRAL</v>
      </c>
      <c r="I38" s="2"/>
      <c r="J38" s="2">
        <v>0</v>
      </c>
      <c r="K38" s="2"/>
    </row>
    <row r="39" spans="1:11">
      <c r="A39" s="6" t="s">
        <v>274</v>
      </c>
      <c r="B39" s="6" t="s">
        <v>664</v>
      </c>
      <c r="C39" s="16" t="str">
        <f t="shared" ca="1" si="0"/>
        <v>Bau</v>
      </c>
      <c r="D39" s="6" t="s">
        <v>108</v>
      </c>
      <c r="E39" s="16" t="str">
        <f t="shared" ca="1" si="1"/>
        <v>Tailevu</v>
      </c>
      <c r="F39" s="16" t="str">
        <f t="shared" ca="1" si="2"/>
        <v>FJ0104</v>
      </c>
      <c r="G39" s="16" t="str">
        <f t="shared" ca="1" si="3"/>
        <v>FJ01</v>
      </c>
      <c r="H39" s="16" t="str">
        <f t="shared" ca="1" si="4"/>
        <v>CENTRAL</v>
      </c>
      <c r="I39" s="2"/>
      <c r="J39" s="2">
        <v>0</v>
      </c>
      <c r="K39" s="2"/>
    </row>
    <row r="40" spans="1:11">
      <c r="A40" s="6" t="s">
        <v>275</v>
      </c>
      <c r="B40" s="6" t="s">
        <v>665</v>
      </c>
      <c r="C40" s="16" t="str">
        <f t="shared" ca="1" si="0"/>
        <v>Verata</v>
      </c>
      <c r="D40" s="6" t="s">
        <v>110</v>
      </c>
      <c r="E40" s="16" t="str">
        <f t="shared" ca="1" si="1"/>
        <v>Tailevu</v>
      </c>
      <c r="F40" s="16" t="str">
        <f t="shared" ca="1" si="2"/>
        <v>FJ0104</v>
      </c>
      <c r="G40" s="16" t="str">
        <f t="shared" ca="1" si="3"/>
        <v>FJ01</v>
      </c>
      <c r="H40" s="16" t="str">
        <f t="shared" ca="1" si="4"/>
        <v>CENTRAL</v>
      </c>
      <c r="I40" s="2"/>
      <c r="J40" s="2">
        <v>0</v>
      </c>
      <c r="K40" s="2"/>
    </row>
    <row r="41" spans="1:11">
      <c r="A41" s="6" t="s">
        <v>276</v>
      </c>
      <c r="B41" s="6" t="s">
        <v>666</v>
      </c>
      <c r="C41" s="16" t="str">
        <f t="shared" ca="1" si="0"/>
        <v>Rewa</v>
      </c>
      <c r="D41" s="6" t="s">
        <v>104</v>
      </c>
      <c r="E41" s="16" t="str">
        <f t="shared" ca="1" si="1"/>
        <v>Rewa</v>
      </c>
      <c r="F41" s="16" t="str">
        <f t="shared" ca="1" si="2"/>
        <v>FJ0102</v>
      </c>
      <c r="G41" s="16" t="str">
        <f t="shared" ca="1" si="3"/>
        <v>FJ01</v>
      </c>
      <c r="H41" s="16" t="str">
        <f t="shared" ca="1" si="4"/>
        <v>CENTRAL</v>
      </c>
      <c r="I41" s="2"/>
      <c r="J41" s="2">
        <v>0</v>
      </c>
      <c r="K41" s="2"/>
    </row>
    <row r="42" spans="1:11">
      <c r="A42" s="6" t="s">
        <v>277</v>
      </c>
      <c r="B42" s="6" t="s">
        <v>667</v>
      </c>
      <c r="C42" s="16" t="str">
        <f t="shared" ca="1" si="0"/>
        <v>Wainibuka</v>
      </c>
      <c r="D42" s="6" t="s">
        <v>111</v>
      </c>
      <c r="E42" s="16" t="str">
        <f t="shared" ca="1" si="1"/>
        <v>Tailevu</v>
      </c>
      <c r="F42" s="16" t="str">
        <f t="shared" ca="1" si="2"/>
        <v>FJ0104</v>
      </c>
      <c r="G42" s="16" t="str">
        <f t="shared" ca="1" si="3"/>
        <v>FJ01</v>
      </c>
      <c r="H42" s="16" t="str">
        <f t="shared" ca="1" si="4"/>
        <v>CENTRAL</v>
      </c>
      <c r="I42" s="2"/>
      <c r="J42" s="2">
        <v>0</v>
      </c>
      <c r="K42" s="2"/>
    </row>
    <row r="43" spans="1:11">
      <c r="A43" s="6" t="s">
        <v>278</v>
      </c>
      <c r="B43" s="6" t="s">
        <v>668</v>
      </c>
      <c r="C43" s="16" t="str">
        <f t="shared" ca="1" si="0"/>
        <v>Bau</v>
      </c>
      <c r="D43" s="6" t="s">
        <v>108</v>
      </c>
      <c r="E43" s="16" t="str">
        <f t="shared" ca="1" si="1"/>
        <v>Tailevu</v>
      </c>
      <c r="F43" s="16" t="str">
        <f t="shared" ca="1" si="2"/>
        <v>FJ0104</v>
      </c>
      <c r="G43" s="16" t="str">
        <f t="shared" ca="1" si="3"/>
        <v>FJ01</v>
      </c>
      <c r="H43" s="16" t="str">
        <f t="shared" ca="1" si="4"/>
        <v>CENTRAL</v>
      </c>
      <c r="I43" s="2"/>
      <c r="J43" s="2">
        <v>0</v>
      </c>
      <c r="K43" s="2"/>
    </row>
    <row r="44" spans="1:11">
      <c r="A44" s="6" t="s">
        <v>279</v>
      </c>
      <c r="B44" s="6" t="s">
        <v>669</v>
      </c>
      <c r="C44" s="16" t="str">
        <f t="shared" ca="1" si="0"/>
        <v>Nuku</v>
      </c>
      <c r="D44" s="6" t="s">
        <v>106</v>
      </c>
      <c r="E44" s="16" t="str">
        <f t="shared" ca="1" si="1"/>
        <v>Serua</v>
      </c>
      <c r="F44" s="16" t="str">
        <f t="shared" ca="1" si="2"/>
        <v>FJ0103</v>
      </c>
      <c r="G44" s="16" t="str">
        <f t="shared" ca="1" si="3"/>
        <v>FJ01</v>
      </c>
      <c r="H44" s="16" t="str">
        <f t="shared" ca="1" si="4"/>
        <v>CENTRAL</v>
      </c>
      <c r="I44" s="2"/>
      <c r="J44" s="2">
        <v>0</v>
      </c>
      <c r="K44" s="2"/>
    </row>
    <row r="45" spans="1:11">
      <c r="A45" s="6" t="s">
        <v>280</v>
      </c>
      <c r="B45" s="6" t="s">
        <v>670</v>
      </c>
      <c r="C45" s="16" t="str">
        <f t="shared" ca="1" si="0"/>
        <v>Suva</v>
      </c>
      <c r="D45" s="6" t="s">
        <v>105</v>
      </c>
      <c r="E45" s="16" t="str">
        <f t="shared" ca="1" si="1"/>
        <v>Rewa</v>
      </c>
      <c r="F45" s="16" t="str">
        <f t="shared" ca="1" si="2"/>
        <v>FJ0102</v>
      </c>
      <c r="G45" s="16" t="str">
        <f t="shared" ca="1" si="3"/>
        <v>FJ01</v>
      </c>
      <c r="H45" s="16" t="str">
        <f t="shared" ca="1" si="4"/>
        <v>CENTRAL</v>
      </c>
      <c r="I45" s="2"/>
      <c r="J45" s="2">
        <v>0</v>
      </c>
      <c r="K45" s="2"/>
    </row>
    <row r="46" spans="1:11">
      <c r="A46" s="6" t="s">
        <v>122</v>
      </c>
      <c r="B46" s="6" t="s">
        <v>671</v>
      </c>
      <c r="C46" s="16" t="str">
        <f t="shared" ca="1" si="0"/>
        <v>Verata</v>
      </c>
      <c r="D46" s="6" t="s">
        <v>110</v>
      </c>
      <c r="E46" s="16" t="str">
        <f t="shared" ca="1" si="1"/>
        <v>Tailevu</v>
      </c>
      <c r="F46" s="16" t="str">
        <f t="shared" ca="1" si="2"/>
        <v>FJ0104</v>
      </c>
      <c r="G46" s="16" t="str">
        <f t="shared" ca="1" si="3"/>
        <v>FJ01</v>
      </c>
      <c r="H46" s="16" t="str">
        <f t="shared" ca="1" si="4"/>
        <v>CENTRAL</v>
      </c>
      <c r="I46" s="2"/>
      <c r="J46" s="2">
        <v>0</v>
      </c>
      <c r="K46" s="2"/>
    </row>
    <row r="47" spans="1:11">
      <c r="A47" s="6" t="s">
        <v>281</v>
      </c>
      <c r="B47" s="6" t="s">
        <v>672</v>
      </c>
      <c r="C47" s="16" t="str">
        <f t="shared" ca="1" si="0"/>
        <v>Naitasiri</v>
      </c>
      <c r="D47" s="6" t="s">
        <v>95</v>
      </c>
      <c r="E47" s="16" t="str">
        <f t="shared" ca="1" si="1"/>
        <v>Naitasiri</v>
      </c>
      <c r="F47" s="16" t="str">
        <f t="shared" ca="1" si="2"/>
        <v>FJ0101</v>
      </c>
      <c r="G47" s="16" t="str">
        <f t="shared" ca="1" si="3"/>
        <v>FJ01</v>
      </c>
      <c r="H47" s="16" t="str">
        <f t="shared" ca="1" si="4"/>
        <v>CENTRAL</v>
      </c>
      <c r="I47" s="2"/>
      <c r="J47" s="2">
        <v>0</v>
      </c>
      <c r="K47" s="2"/>
    </row>
    <row r="48" spans="1:11">
      <c r="A48" s="6" t="s">
        <v>282</v>
      </c>
      <c r="B48" s="6" t="s">
        <v>673</v>
      </c>
      <c r="C48" s="16" t="str">
        <f t="shared" ca="1" si="0"/>
        <v>Lami</v>
      </c>
      <c r="D48" s="6" t="s">
        <v>102</v>
      </c>
      <c r="E48" s="16" t="str">
        <f t="shared" ca="1" si="1"/>
        <v>Rewa</v>
      </c>
      <c r="F48" s="16" t="str">
        <f t="shared" ca="1" si="2"/>
        <v>FJ0102</v>
      </c>
      <c r="G48" s="16" t="str">
        <f t="shared" ca="1" si="3"/>
        <v>FJ01</v>
      </c>
      <c r="H48" s="16" t="str">
        <f t="shared" ca="1" si="4"/>
        <v>CENTRAL</v>
      </c>
      <c r="I48" s="2"/>
      <c r="J48" s="2">
        <v>0</v>
      </c>
      <c r="K48" s="2"/>
    </row>
    <row r="49" spans="1:11">
      <c r="A49" s="6" t="s">
        <v>283</v>
      </c>
      <c r="B49" s="6" t="s">
        <v>674</v>
      </c>
      <c r="C49" s="16" t="str">
        <f t="shared" ca="1" si="0"/>
        <v>Nakelo</v>
      </c>
      <c r="D49" s="6" t="s">
        <v>109</v>
      </c>
      <c r="E49" s="16" t="str">
        <f t="shared" ca="1" si="1"/>
        <v>Tailevu</v>
      </c>
      <c r="F49" s="16" t="str">
        <f t="shared" ca="1" si="2"/>
        <v>FJ0104</v>
      </c>
      <c r="G49" s="16" t="str">
        <f t="shared" ca="1" si="3"/>
        <v>FJ01</v>
      </c>
      <c r="H49" s="16" t="str">
        <f t="shared" ca="1" si="4"/>
        <v>CENTRAL</v>
      </c>
      <c r="I49" s="2"/>
      <c r="J49" s="2">
        <v>0</v>
      </c>
      <c r="K49" s="2"/>
    </row>
    <row r="50" spans="1:11">
      <c r="A50" s="6" t="s">
        <v>284</v>
      </c>
      <c r="B50" s="6" t="s">
        <v>675</v>
      </c>
      <c r="C50" s="16" t="str">
        <f t="shared" ca="1" si="0"/>
        <v>Suva</v>
      </c>
      <c r="D50" s="6" t="s">
        <v>105</v>
      </c>
      <c r="E50" s="16" t="str">
        <f t="shared" ca="1" si="1"/>
        <v>Rewa</v>
      </c>
      <c r="F50" s="16" t="str">
        <f t="shared" ca="1" si="2"/>
        <v>FJ0102</v>
      </c>
      <c r="G50" s="16" t="str">
        <f t="shared" ca="1" si="3"/>
        <v>FJ01</v>
      </c>
      <c r="H50" s="16" t="str">
        <f t="shared" ca="1" si="4"/>
        <v>CENTRAL</v>
      </c>
      <c r="I50" s="2"/>
      <c r="J50" s="2">
        <v>0</v>
      </c>
      <c r="K50" s="2"/>
    </row>
    <row r="51" spans="1:11">
      <c r="A51" s="6" t="s">
        <v>285</v>
      </c>
      <c r="B51" s="6" t="s">
        <v>676</v>
      </c>
      <c r="C51" s="16" t="str">
        <f t="shared" ca="1" si="0"/>
        <v>Naitasiri</v>
      </c>
      <c r="D51" s="6" t="s">
        <v>95</v>
      </c>
      <c r="E51" s="16" t="str">
        <f t="shared" ca="1" si="1"/>
        <v>Naitasiri</v>
      </c>
      <c r="F51" s="16" t="str">
        <f t="shared" ca="1" si="2"/>
        <v>FJ0101</v>
      </c>
      <c r="G51" s="16" t="str">
        <f t="shared" ca="1" si="3"/>
        <v>FJ01</v>
      </c>
      <c r="H51" s="16" t="str">
        <f t="shared" ca="1" si="4"/>
        <v>CENTRAL</v>
      </c>
      <c r="I51" s="2"/>
      <c r="J51" s="2">
        <v>0</v>
      </c>
      <c r="K51" s="2"/>
    </row>
    <row r="52" spans="1:11">
      <c r="A52" s="6" t="s">
        <v>286</v>
      </c>
      <c r="B52" s="6" t="s">
        <v>677</v>
      </c>
      <c r="C52" s="16" t="str">
        <f t="shared" ca="1" si="0"/>
        <v>Veivatuloa</v>
      </c>
      <c r="D52" s="6" t="s">
        <v>99</v>
      </c>
      <c r="E52" s="16" t="str">
        <f t="shared" ca="1" si="1"/>
        <v>Naitasiri</v>
      </c>
      <c r="F52" s="16" t="str">
        <f t="shared" ca="1" si="2"/>
        <v>FJ0101</v>
      </c>
      <c r="G52" s="16" t="str">
        <f t="shared" ca="1" si="3"/>
        <v>FJ01</v>
      </c>
      <c r="H52" s="16" t="str">
        <f t="shared" ca="1" si="4"/>
        <v>CENTRAL</v>
      </c>
      <c r="I52" s="2"/>
      <c r="J52" s="2">
        <v>0</v>
      </c>
      <c r="K52" s="2"/>
    </row>
    <row r="53" spans="1:11">
      <c r="A53" s="6" t="s">
        <v>287</v>
      </c>
      <c r="B53" s="6" t="s">
        <v>678</v>
      </c>
      <c r="C53" s="16" t="str">
        <f t="shared" ca="1" si="0"/>
        <v>Naitasiri</v>
      </c>
      <c r="D53" s="6" t="s">
        <v>95</v>
      </c>
      <c r="E53" s="16" t="str">
        <f t="shared" ca="1" si="1"/>
        <v>Naitasiri</v>
      </c>
      <c r="F53" s="16" t="str">
        <f t="shared" ca="1" si="2"/>
        <v>FJ0101</v>
      </c>
      <c r="G53" s="16" t="str">
        <f t="shared" ca="1" si="3"/>
        <v>FJ01</v>
      </c>
      <c r="H53" s="16" t="str">
        <f t="shared" ca="1" si="4"/>
        <v>CENTRAL</v>
      </c>
      <c r="I53" s="2"/>
      <c r="J53" s="2">
        <v>0</v>
      </c>
      <c r="K53" s="2"/>
    </row>
    <row r="54" spans="1:11">
      <c r="A54" s="6" t="s">
        <v>288</v>
      </c>
      <c r="B54" s="6" t="s">
        <v>679</v>
      </c>
      <c r="C54" s="16" t="str">
        <f t="shared" ca="1" si="0"/>
        <v>Bau</v>
      </c>
      <c r="D54" s="6" t="s">
        <v>108</v>
      </c>
      <c r="E54" s="16" t="str">
        <f t="shared" ca="1" si="1"/>
        <v>Tailevu</v>
      </c>
      <c r="F54" s="16" t="str">
        <f t="shared" ca="1" si="2"/>
        <v>FJ0104</v>
      </c>
      <c r="G54" s="16" t="str">
        <f t="shared" ca="1" si="3"/>
        <v>FJ01</v>
      </c>
      <c r="H54" s="16" t="str">
        <f t="shared" ca="1" si="4"/>
        <v>CENTRAL</v>
      </c>
      <c r="I54" s="2"/>
      <c r="J54" s="2">
        <v>0</v>
      </c>
      <c r="K54" s="2"/>
    </row>
    <row r="55" spans="1:11">
      <c r="A55" s="6" t="s">
        <v>289</v>
      </c>
      <c r="B55" s="6" t="s">
        <v>680</v>
      </c>
      <c r="C55" s="16" t="str">
        <f t="shared" ca="1" si="0"/>
        <v>Bau</v>
      </c>
      <c r="D55" s="6" t="s">
        <v>108</v>
      </c>
      <c r="E55" s="16" t="str">
        <f t="shared" ca="1" si="1"/>
        <v>Tailevu</v>
      </c>
      <c r="F55" s="16" t="str">
        <f t="shared" ca="1" si="2"/>
        <v>FJ0104</v>
      </c>
      <c r="G55" s="16" t="str">
        <f t="shared" ca="1" si="3"/>
        <v>FJ01</v>
      </c>
      <c r="H55" s="16" t="str">
        <f t="shared" ca="1" si="4"/>
        <v>CENTRAL</v>
      </c>
      <c r="I55" s="2"/>
      <c r="J55" s="2">
        <v>0</v>
      </c>
      <c r="K55" s="2"/>
    </row>
    <row r="56" spans="1:11">
      <c r="A56" s="6" t="s">
        <v>290</v>
      </c>
      <c r="B56" s="6" t="s">
        <v>681</v>
      </c>
      <c r="C56" s="16" t="str">
        <f t="shared" ca="1" si="0"/>
        <v>Serua</v>
      </c>
      <c r="D56" s="6" t="s">
        <v>107</v>
      </c>
      <c r="E56" s="16" t="str">
        <f t="shared" ca="1" si="1"/>
        <v>Serua</v>
      </c>
      <c r="F56" s="16" t="str">
        <f t="shared" ca="1" si="2"/>
        <v>FJ0103</v>
      </c>
      <c r="G56" s="16" t="str">
        <f t="shared" ca="1" si="3"/>
        <v>FJ01</v>
      </c>
      <c r="H56" s="16" t="str">
        <f t="shared" ca="1" si="4"/>
        <v>CENTRAL</v>
      </c>
      <c r="I56" s="2"/>
      <c r="J56" s="2">
        <v>0</v>
      </c>
      <c r="K56" s="2"/>
    </row>
    <row r="57" spans="1:11">
      <c r="A57" s="6" t="s">
        <v>291</v>
      </c>
      <c r="B57" s="6" t="s">
        <v>682</v>
      </c>
      <c r="C57" s="16" t="str">
        <f t="shared" ca="1" si="0"/>
        <v>Verata</v>
      </c>
      <c r="D57" s="6" t="s">
        <v>110</v>
      </c>
      <c r="E57" s="16" t="str">
        <f t="shared" ca="1" si="1"/>
        <v>Tailevu</v>
      </c>
      <c r="F57" s="16" t="str">
        <f t="shared" ca="1" si="2"/>
        <v>FJ0104</v>
      </c>
      <c r="G57" s="16" t="str">
        <f t="shared" ca="1" si="3"/>
        <v>FJ01</v>
      </c>
      <c r="H57" s="16" t="str">
        <f t="shared" ca="1" si="4"/>
        <v>CENTRAL</v>
      </c>
      <c r="I57" s="2"/>
      <c r="J57" s="2">
        <v>0</v>
      </c>
      <c r="K57" s="2"/>
    </row>
    <row r="58" spans="1:11">
      <c r="A58" s="6" t="s">
        <v>292</v>
      </c>
      <c r="B58" s="6" t="s">
        <v>683</v>
      </c>
      <c r="C58" s="16" t="str">
        <f t="shared" ca="1" si="0"/>
        <v>Verata</v>
      </c>
      <c r="D58" s="6" t="s">
        <v>110</v>
      </c>
      <c r="E58" s="16" t="str">
        <f t="shared" ca="1" si="1"/>
        <v>Tailevu</v>
      </c>
      <c r="F58" s="16" t="str">
        <f t="shared" ca="1" si="2"/>
        <v>FJ0104</v>
      </c>
      <c r="G58" s="16" t="str">
        <f t="shared" ca="1" si="3"/>
        <v>FJ01</v>
      </c>
      <c r="H58" s="16" t="str">
        <f t="shared" ca="1" si="4"/>
        <v>CENTRAL</v>
      </c>
      <c r="I58" s="2"/>
      <c r="J58" s="2">
        <v>0</v>
      </c>
      <c r="K58" s="2"/>
    </row>
    <row r="59" spans="1:11">
      <c r="A59" s="6" t="s">
        <v>293</v>
      </c>
      <c r="B59" s="6" t="s">
        <v>684</v>
      </c>
      <c r="C59" s="16" t="str">
        <f t="shared" ca="1" si="0"/>
        <v>Verata</v>
      </c>
      <c r="D59" s="6" t="s">
        <v>110</v>
      </c>
      <c r="E59" s="16" t="str">
        <f t="shared" ca="1" si="1"/>
        <v>Tailevu</v>
      </c>
      <c r="F59" s="16" t="str">
        <f t="shared" ca="1" si="2"/>
        <v>FJ0104</v>
      </c>
      <c r="G59" s="16" t="str">
        <f t="shared" ca="1" si="3"/>
        <v>FJ01</v>
      </c>
      <c r="H59" s="16" t="str">
        <f t="shared" ca="1" si="4"/>
        <v>CENTRAL</v>
      </c>
      <c r="I59" s="2"/>
      <c r="J59" s="2">
        <v>0</v>
      </c>
      <c r="K59" s="2"/>
    </row>
    <row r="60" spans="1:11">
      <c r="A60" s="6" t="s">
        <v>294</v>
      </c>
      <c r="B60" s="6" t="s">
        <v>685</v>
      </c>
      <c r="C60" s="16" t="str">
        <f t="shared" ca="1" si="0"/>
        <v>Serua</v>
      </c>
      <c r="D60" s="6" t="s">
        <v>107</v>
      </c>
      <c r="E60" s="16" t="str">
        <f t="shared" ca="1" si="1"/>
        <v>Serua</v>
      </c>
      <c r="F60" s="16" t="str">
        <f t="shared" ca="1" si="2"/>
        <v>FJ0103</v>
      </c>
      <c r="G60" s="16" t="str">
        <f t="shared" ca="1" si="3"/>
        <v>FJ01</v>
      </c>
      <c r="H60" s="16" t="str">
        <f t="shared" ca="1" si="4"/>
        <v>CENTRAL</v>
      </c>
      <c r="I60" s="2"/>
      <c r="J60" s="2">
        <v>0</v>
      </c>
      <c r="K60" s="2"/>
    </row>
    <row r="61" spans="1:11">
      <c r="A61" s="6" t="s">
        <v>295</v>
      </c>
      <c r="B61" s="6" t="s">
        <v>686</v>
      </c>
      <c r="C61" s="16" t="str">
        <f t="shared" ca="1" si="0"/>
        <v>Bau</v>
      </c>
      <c r="D61" s="6" t="s">
        <v>108</v>
      </c>
      <c r="E61" s="16" t="str">
        <f t="shared" ca="1" si="1"/>
        <v>Tailevu</v>
      </c>
      <c r="F61" s="16" t="str">
        <f t="shared" ca="1" si="2"/>
        <v>FJ0104</v>
      </c>
      <c r="G61" s="16" t="str">
        <f t="shared" ca="1" si="3"/>
        <v>FJ01</v>
      </c>
      <c r="H61" s="16" t="str">
        <f t="shared" ca="1" si="4"/>
        <v>CENTRAL</v>
      </c>
      <c r="I61" s="2"/>
      <c r="J61" s="2">
        <v>0</v>
      </c>
      <c r="K61" s="2"/>
    </row>
    <row r="62" spans="1:11">
      <c r="A62" s="6" t="s">
        <v>296</v>
      </c>
      <c r="B62" s="6" t="s">
        <v>687</v>
      </c>
      <c r="C62" s="16" t="str">
        <f t="shared" ca="1" si="0"/>
        <v>Matailobau</v>
      </c>
      <c r="D62" s="6" t="s">
        <v>94</v>
      </c>
      <c r="E62" s="16" t="str">
        <f t="shared" ca="1" si="1"/>
        <v>Naitasiri</v>
      </c>
      <c r="F62" s="16" t="str">
        <f t="shared" ca="1" si="2"/>
        <v>FJ0101</v>
      </c>
      <c r="G62" s="16" t="str">
        <f t="shared" ca="1" si="3"/>
        <v>FJ01</v>
      </c>
      <c r="H62" s="16" t="str">
        <f t="shared" ca="1" si="4"/>
        <v>CENTRAL</v>
      </c>
      <c r="I62" s="2"/>
      <c r="J62" s="2">
        <v>0</v>
      </c>
      <c r="K62" s="2"/>
    </row>
    <row r="63" spans="1:11">
      <c r="A63" s="6" t="s">
        <v>297</v>
      </c>
      <c r="B63" s="6" t="s">
        <v>688</v>
      </c>
      <c r="C63" s="16" t="str">
        <f t="shared" ca="1" si="0"/>
        <v>Rewa</v>
      </c>
      <c r="D63" s="6" t="s">
        <v>104</v>
      </c>
      <c r="E63" s="16" t="str">
        <f t="shared" ca="1" si="1"/>
        <v>Rewa</v>
      </c>
      <c r="F63" s="16" t="str">
        <f t="shared" ca="1" si="2"/>
        <v>FJ0102</v>
      </c>
      <c r="G63" s="16" t="str">
        <f t="shared" ca="1" si="3"/>
        <v>FJ01</v>
      </c>
      <c r="H63" s="16" t="str">
        <f t="shared" ca="1" si="4"/>
        <v>CENTRAL</v>
      </c>
      <c r="I63" s="2"/>
      <c r="J63" s="2">
        <v>0</v>
      </c>
      <c r="K63" s="2"/>
    </row>
    <row r="64" spans="1:11">
      <c r="A64" s="6" t="s">
        <v>298</v>
      </c>
      <c r="B64" s="6" t="s">
        <v>689</v>
      </c>
      <c r="C64" s="16" t="str">
        <f t="shared" ca="1" si="0"/>
        <v>Sawakasa</v>
      </c>
      <c r="D64" s="6" t="s">
        <v>112</v>
      </c>
      <c r="E64" s="16" t="str">
        <f t="shared" ca="1" si="1"/>
        <v>Tailevu</v>
      </c>
      <c r="F64" s="16" t="str">
        <f t="shared" ca="1" si="2"/>
        <v>FJ0104</v>
      </c>
      <c r="G64" s="16" t="str">
        <f t="shared" ca="1" si="3"/>
        <v>FJ01</v>
      </c>
      <c r="H64" s="16" t="str">
        <f t="shared" ca="1" si="4"/>
        <v>CENTRAL</v>
      </c>
      <c r="I64" s="2"/>
      <c r="J64" s="2">
        <v>0</v>
      </c>
      <c r="K64" s="2"/>
    </row>
    <row r="65" spans="1:11">
      <c r="A65" s="6" t="s">
        <v>299</v>
      </c>
      <c r="B65" s="6" t="s">
        <v>690</v>
      </c>
      <c r="C65" s="16" t="str">
        <f t="shared" ca="1" si="0"/>
        <v>Nuku</v>
      </c>
      <c r="D65" s="6" t="s">
        <v>106</v>
      </c>
      <c r="E65" s="16" t="str">
        <f t="shared" ca="1" si="1"/>
        <v>Serua</v>
      </c>
      <c r="F65" s="16" t="str">
        <f t="shared" ca="1" si="2"/>
        <v>FJ0103</v>
      </c>
      <c r="G65" s="16" t="str">
        <f t="shared" ca="1" si="3"/>
        <v>FJ01</v>
      </c>
      <c r="H65" s="16" t="str">
        <f t="shared" ca="1" si="4"/>
        <v>CENTRAL</v>
      </c>
      <c r="I65" s="2"/>
      <c r="J65" s="2">
        <v>0</v>
      </c>
      <c r="K65" s="2"/>
    </row>
    <row r="66" spans="1:11">
      <c r="A66" s="6" t="s">
        <v>300</v>
      </c>
      <c r="B66" s="6" t="s">
        <v>691</v>
      </c>
      <c r="C66" s="16" t="str">
        <f t="shared" ref="C66:C129" ca="1" si="5">OFFSET(OffsetRefAdm3,MATCH(D66,MatchAdm3_Code,0)-1,0)</f>
        <v>Veivatuloa</v>
      </c>
      <c r="D66" s="6" t="s">
        <v>99</v>
      </c>
      <c r="E66" s="16" t="str">
        <f t="shared" ref="E66:E129" ca="1" si="6">OFFSET(OffsetRefAdm3,MATCH(D66,MatchAdm3_Code,0)-1,2)</f>
        <v>Naitasiri</v>
      </c>
      <c r="F66" s="16" t="str">
        <f t="shared" ref="F66:F129" ca="1" si="7">OFFSET(OffsetRefAdm3,MATCH(D66,MatchAdm3_Code,0)-1,3)</f>
        <v>FJ0101</v>
      </c>
      <c r="G66" s="16" t="str">
        <f t="shared" ref="G66:G129" ca="1" si="8">OFFSET(OffsetRefAdm3,MATCH(D66,MatchAdm3_Code,0)-1,5)</f>
        <v>FJ01</v>
      </c>
      <c r="H66" s="16" t="str">
        <f t="shared" ref="H66:H129" ca="1" si="9">OFFSET(OffsetRefAdm3,MATCH(D66,MatchAdm3_Code,0)-1,4)</f>
        <v>CENTRAL</v>
      </c>
      <c r="I66" s="2"/>
      <c r="J66" s="2">
        <v>0</v>
      </c>
      <c r="K66" s="2"/>
    </row>
    <row r="67" spans="1:11">
      <c r="A67" s="6" t="s">
        <v>27</v>
      </c>
      <c r="B67" s="6" t="s">
        <v>692</v>
      </c>
      <c r="C67" s="16" t="str">
        <f t="shared" ca="1" si="5"/>
        <v>Sawakasa</v>
      </c>
      <c r="D67" s="6" t="s">
        <v>112</v>
      </c>
      <c r="E67" s="16" t="str">
        <f t="shared" ca="1" si="6"/>
        <v>Tailevu</v>
      </c>
      <c r="F67" s="16" t="str">
        <f t="shared" ca="1" si="7"/>
        <v>FJ0104</v>
      </c>
      <c r="G67" s="16" t="str">
        <f t="shared" ca="1" si="8"/>
        <v>FJ01</v>
      </c>
      <c r="H67" s="16" t="str">
        <f t="shared" ca="1" si="9"/>
        <v>CENTRAL</v>
      </c>
      <c r="I67" s="2"/>
      <c r="J67" s="2">
        <v>0</v>
      </c>
      <c r="K67" s="2"/>
    </row>
    <row r="68" spans="1:11">
      <c r="A68" s="6" t="s">
        <v>301</v>
      </c>
      <c r="B68" s="6" t="s">
        <v>69</v>
      </c>
      <c r="C68" s="16" t="str">
        <f t="shared" ca="1" si="5"/>
        <v>Bau</v>
      </c>
      <c r="D68" s="6" t="s">
        <v>108</v>
      </c>
      <c r="E68" s="16" t="str">
        <f t="shared" ca="1" si="6"/>
        <v>Tailevu</v>
      </c>
      <c r="F68" s="16" t="str">
        <f t="shared" ca="1" si="7"/>
        <v>FJ0104</v>
      </c>
      <c r="G68" s="16" t="str">
        <f t="shared" ca="1" si="8"/>
        <v>FJ01</v>
      </c>
      <c r="H68" s="16" t="str">
        <f t="shared" ca="1" si="9"/>
        <v>CENTRAL</v>
      </c>
      <c r="I68" s="2"/>
      <c r="J68" s="2">
        <v>0</v>
      </c>
      <c r="K68" s="2"/>
    </row>
    <row r="69" spans="1:11">
      <c r="A69" s="6" t="s">
        <v>302</v>
      </c>
      <c r="B69" s="6" t="s">
        <v>693</v>
      </c>
      <c r="C69" s="16" t="str">
        <f t="shared" ca="1" si="5"/>
        <v>Rewa</v>
      </c>
      <c r="D69" s="6" t="s">
        <v>104</v>
      </c>
      <c r="E69" s="16" t="str">
        <f t="shared" ca="1" si="6"/>
        <v>Rewa</v>
      </c>
      <c r="F69" s="16" t="str">
        <f t="shared" ca="1" si="7"/>
        <v>FJ0102</v>
      </c>
      <c r="G69" s="16" t="str">
        <f t="shared" ca="1" si="8"/>
        <v>FJ01</v>
      </c>
      <c r="H69" s="16" t="str">
        <f t="shared" ca="1" si="9"/>
        <v>CENTRAL</v>
      </c>
      <c r="I69" s="2"/>
      <c r="J69" s="2">
        <v>0</v>
      </c>
      <c r="K69" s="2"/>
    </row>
    <row r="70" spans="1:11">
      <c r="A70" s="6" t="s">
        <v>303</v>
      </c>
      <c r="B70" s="6" t="s">
        <v>694</v>
      </c>
      <c r="C70" s="16" t="str">
        <f t="shared" ca="1" si="5"/>
        <v>Nakelo</v>
      </c>
      <c r="D70" s="6" t="s">
        <v>109</v>
      </c>
      <c r="E70" s="16" t="str">
        <f t="shared" ca="1" si="6"/>
        <v>Tailevu</v>
      </c>
      <c r="F70" s="16" t="str">
        <f t="shared" ca="1" si="7"/>
        <v>FJ0104</v>
      </c>
      <c r="G70" s="16" t="str">
        <f t="shared" ca="1" si="8"/>
        <v>FJ01</v>
      </c>
      <c r="H70" s="16" t="str">
        <f t="shared" ca="1" si="9"/>
        <v>CENTRAL</v>
      </c>
      <c r="I70" s="2"/>
      <c r="J70" s="2">
        <v>0</v>
      </c>
      <c r="K70" s="2"/>
    </row>
    <row r="71" spans="1:11">
      <c r="A71" s="6" t="s">
        <v>304</v>
      </c>
      <c r="B71" s="6" t="s">
        <v>695</v>
      </c>
      <c r="C71" s="16" t="str">
        <f t="shared" ca="1" si="5"/>
        <v>Rewa</v>
      </c>
      <c r="D71" s="6" t="s">
        <v>104</v>
      </c>
      <c r="E71" s="16" t="str">
        <f t="shared" ca="1" si="6"/>
        <v>Rewa</v>
      </c>
      <c r="F71" s="16" t="str">
        <f t="shared" ca="1" si="7"/>
        <v>FJ0102</v>
      </c>
      <c r="G71" s="16" t="str">
        <f t="shared" ca="1" si="8"/>
        <v>FJ01</v>
      </c>
      <c r="H71" s="16" t="str">
        <f t="shared" ca="1" si="9"/>
        <v>CENTRAL</v>
      </c>
      <c r="I71" s="2"/>
      <c r="J71" s="2">
        <v>0</v>
      </c>
      <c r="K71" s="2"/>
    </row>
    <row r="72" spans="1:11">
      <c r="A72" s="6" t="s">
        <v>305</v>
      </c>
      <c r="B72" s="6" t="s">
        <v>696</v>
      </c>
      <c r="C72" s="16" t="str">
        <f t="shared" ca="1" si="5"/>
        <v>Wainibuka</v>
      </c>
      <c r="D72" s="6" t="s">
        <v>111</v>
      </c>
      <c r="E72" s="16" t="str">
        <f t="shared" ca="1" si="6"/>
        <v>Tailevu</v>
      </c>
      <c r="F72" s="16" t="str">
        <f t="shared" ca="1" si="7"/>
        <v>FJ0104</v>
      </c>
      <c r="G72" s="16" t="str">
        <f t="shared" ca="1" si="8"/>
        <v>FJ01</v>
      </c>
      <c r="H72" s="16" t="str">
        <f t="shared" ca="1" si="9"/>
        <v>CENTRAL</v>
      </c>
      <c r="I72" s="2"/>
      <c r="J72" s="2">
        <v>0</v>
      </c>
      <c r="K72" s="2"/>
    </row>
    <row r="73" spans="1:11">
      <c r="A73" s="6" t="s">
        <v>306</v>
      </c>
      <c r="B73" s="6" t="s">
        <v>697</v>
      </c>
      <c r="C73" s="16" t="str">
        <f t="shared" ca="1" si="5"/>
        <v>Wainimala</v>
      </c>
      <c r="D73" s="6" t="s">
        <v>97</v>
      </c>
      <c r="E73" s="16" t="str">
        <f t="shared" ca="1" si="6"/>
        <v>Naitasiri</v>
      </c>
      <c r="F73" s="16" t="str">
        <f t="shared" ca="1" si="7"/>
        <v>FJ0101</v>
      </c>
      <c r="G73" s="16" t="str">
        <f t="shared" ca="1" si="8"/>
        <v>FJ01</v>
      </c>
      <c r="H73" s="16" t="str">
        <f t="shared" ca="1" si="9"/>
        <v>CENTRAL</v>
      </c>
      <c r="I73" s="2"/>
      <c r="J73" s="2">
        <v>0</v>
      </c>
      <c r="K73" s="2"/>
    </row>
    <row r="74" spans="1:11">
      <c r="A74" s="6" t="s">
        <v>307</v>
      </c>
      <c r="B74" s="6" t="s">
        <v>698</v>
      </c>
      <c r="C74" s="16" t="str">
        <f t="shared" ca="1" si="5"/>
        <v>Sawakasa</v>
      </c>
      <c r="D74" s="6" t="s">
        <v>112</v>
      </c>
      <c r="E74" s="16" t="str">
        <f t="shared" ca="1" si="6"/>
        <v>Tailevu</v>
      </c>
      <c r="F74" s="16" t="str">
        <f t="shared" ca="1" si="7"/>
        <v>FJ0104</v>
      </c>
      <c r="G74" s="16" t="str">
        <f t="shared" ca="1" si="8"/>
        <v>FJ01</v>
      </c>
      <c r="H74" s="16" t="str">
        <f t="shared" ca="1" si="9"/>
        <v>CENTRAL</v>
      </c>
      <c r="I74" s="2"/>
      <c r="J74" s="2">
        <v>0</v>
      </c>
      <c r="K74" s="2"/>
    </row>
    <row r="75" spans="1:11">
      <c r="A75" s="6" t="s">
        <v>308</v>
      </c>
      <c r="B75" s="6" t="s">
        <v>699</v>
      </c>
      <c r="C75" s="16" t="str">
        <f t="shared" ca="1" si="5"/>
        <v>Wainibuka</v>
      </c>
      <c r="D75" s="6" t="s">
        <v>111</v>
      </c>
      <c r="E75" s="16" t="str">
        <f t="shared" ca="1" si="6"/>
        <v>Tailevu</v>
      </c>
      <c r="F75" s="16" t="str">
        <f t="shared" ca="1" si="7"/>
        <v>FJ0104</v>
      </c>
      <c r="G75" s="16" t="str">
        <f t="shared" ca="1" si="8"/>
        <v>FJ01</v>
      </c>
      <c r="H75" s="16" t="str">
        <f t="shared" ca="1" si="9"/>
        <v>CENTRAL</v>
      </c>
      <c r="I75" s="2"/>
      <c r="J75" s="2">
        <v>0</v>
      </c>
      <c r="K75" s="2"/>
    </row>
    <row r="76" spans="1:11">
      <c r="A76" s="6" t="s">
        <v>309</v>
      </c>
      <c r="B76" s="6" t="s">
        <v>700</v>
      </c>
      <c r="C76" s="16" t="str">
        <f t="shared" ca="1" si="5"/>
        <v>Lami</v>
      </c>
      <c r="D76" s="6" t="s">
        <v>102</v>
      </c>
      <c r="E76" s="16" t="str">
        <f t="shared" ca="1" si="6"/>
        <v>Rewa</v>
      </c>
      <c r="F76" s="16" t="str">
        <f t="shared" ca="1" si="7"/>
        <v>FJ0102</v>
      </c>
      <c r="G76" s="16" t="str">
        <f t="shared" ca="1" si="8"/>
        <v>FJ01</v>
      </c>
      <c r="H76" s="16" t="str">
        <f t="shared" ca="1" si="9"/>
        <v>CENTRAL</v>
      </c>
      <c r="I76" s="2"/>
      <c r="J76" s="2">
        <v>0</v>
      </c>
      <c r="K76" s="2"/>
    </row>
    <row r="77" spans="1:11">
      <c r="A77" s="6" t="s">
        <v>310</v>
      </c>
      <c r="B77" s="6" t="s">
        <v>701</v>
      </c>
      <c r="C77" s="16" t="str">
        <f t="shared" ca="1" si="5"/>
        <v>Nuku</v>
      </c>
      <c r="D77" s="6" t="s">
        <v>106</v>
      </c>
      <c r="E77" s="16" t="str">
        <f t="shared" ca="1" si="6"/>
        <v>Serua</v>
      </c>
      <c r="F77" s="16" t="str">
        <f t="shared" ca="1" si="7"/>
        <v>FJ0103</v>
      </c>
      <c r="G77" s="16" t="str">
        <f t="shared" ca="1" si="8"/>
        <v>FJ01</v>
      </c>
      <c r="H77" s="16" t="str">
        <f t="shared" ca="1" si="9"/>
        <v>CENTRAL</v>
      </c>
      <c r="I77" s="2"/>
      <c r="J77" s="2">
        <v>0</v>
      </c>
      <c r="K77" s="2"/>
    </row>
    <row r="78" spans="1:11">
      <c r="A78" s="6" t="s">
        <v>311</v>
      </c>
      <c r="B78" s="6" t="s">
        <v>702</v>
      </c>
      <c r="C78" s="16" t="str">
        <f t="shared" ca="1" si="5"/>
        <v>Verata</v>
      </c>
      <c r="D78" s="6" t="s">
        <v>110</v>
      </c>
      <c r="E78" s="16" t="str">
        <f t="shared" ca="1" si="6"/>
        <v>Tailevu</v>
      </c>
      <c r="F78" s="16" t="str">
        <f t="shared" ca="1" si="7"/>
        <v>FJ0104</v>
      </c>
      <c r="G78" s="16" t="str">
        <f t="shared" ca="1" si="8"/>
        <v>FJ01</v>
      </c>
      <c r="H78" s="16" t="str">
        <f t="shared" ca="1" si="9"/>
        <v>CENTRAL</v>
      </c>
      <c r="I78" s="2"/>
      <c r="J78" s="2">
        <v>0</v>
      </c>
      <c r="K78" s="2"/>
    </row>
    <row r="79" spans="1:11">
      <c r="A79" s="6" t="s">
        <v>312</v>
      </c>
      <c r="B79" s="6" t="s">
        <v>703</v>
      </c>
      <c r="C79" s="16" t="str">
        <f t="shared" ca="1" si="5"/>
        <v>Verata</v>
      </c>
      <c r="D79" s="6" t="s">
        <v>110</v>
      </c>
      <c r="E79" s="16" t="str">
        <f t="shared" ca="1" si="6"/>
        <v>Tailevu</v>
      </c>
      <c r="F79" s="16" t="str">
        <f t="shared" ca="1" si="7"/>
        <v>FJ0104</v>
      </c>
      <c r="G79" s="16" t="str">
        <f t="shared" ca="1" si="8"/>
        <v>FJ01</v>
      </c>
      <c r="H79" s="16" t="str">
        <f t="shared" ca="1" si="9"/>
        <v>CENTRAL</v>
      </c>
      <c r="I79" s="2"/>
      <c r="J79" s="2">
        <v>0</v>
      </c>
      <c r="K79" s="2"/>
    </row>
    <row r="80" spans="1:11">
      <c r="A80" s="6" t="s">
        <v>313</v>
      </c>
      <c r="B80" s="6" t="s">
        <v>704</v>
      </c>
      <c r="C80" s="16" t="str">
        <f t="shared" ca="1" si="5"/>
        <v>Bau</v>
      </c>
      <c r="D80" s="6" t="s">
        <v>108</v>
      </c>
      <c r="E80" s="16" t="str">
        <f t="shared" ca="1" si="6"/>
        <v>Tailevu</v>
      </c>
      <c r="F80" s="16" t="str">
        <f t="shared" ca="1" si="7"/>
        <v>FJ0104</v>
      </c>
      <c r="G80" s="16" t="str">
        <f t="shared" ca="1" si="8"/>
        <v>FJ01</v>
      </c>
      <c r="H80" s="16" t="str">
        <f t="shared" ca="1" si="9"/>
        <v>CENTRAL</v>
      </c>
      <c r="I80" s="2"/>
      <c r="J80" s="2">
        <v>0</v>
      </c>
      <c r="K80" s="2"/>
    </row>
    <row r="81" spans="1:11">
      <c r="A81" s="6" t="s">
        <v>314</v>
      </c>
      <c r="B81" s="6" t="s">
        <v>705</v>
      </c>
      <c r="C81" s="16" t="str">
        <f t="shared" ca="1" si="5"/>
        <v>Serua</v>
      </c>
      <c r="D81" s="6" t="s">
        <v>107</v>
      </c>
      <c r="E81" s="16" t="str">
        <f t="shared" ca="1" si="6"/>
        <v>Serua</v>
      </c>
      <c r="F81" s="16" t="str">
        <f t="shared" ca="1" si="7"/>
        <v>FJ0103</v>
      </c>
      <c r="G81" s="16" t="str">
        <f t="shared" ca="1" si="8"/>
        <v>FJ01</v>
      </c>
      <c r="H81" s="16" t="str">
        <f t="shared" ca="1" si="9"/>
        <v>CENTRAL</v>
      </c>
      <c r="I81" s="2"/>
      <c r="J81" s="2">
        <v>0</v>
      </c>
      <c r="K81" s="2"/>
    </row>
    <row r="82" spans="1:11">
      <c r="A82" s="6" t="s">
        <v>315</v>
      </c>
      <c r="B82" s="6" t="s">
        <v>706</v>
      </c>
      <c r="C82" s="16" t="str">
        <f t="shared" ca="1" si="5"/>
        <v>Sawakasa</v>
      </c>
      <c r="D82" s="6" t="s">
        <v>112</v>
      </c>
      <c r="E82" s="16" t="str">
        <f t="shared" ca="1" si="6"/>
        <v>Tailevu</v>
      </c>
      <c r="F82" s="16" t="str">
        <f t="shared" ca="1" si="7"/>
        <v>FJ0104</v>
      </c>
      <c r="G82" s="16" t="str">
        <f t="shared" ca="1" si="8"/>
        <v>FJ01</v>
      </c>
      <c r="H82" s="16" t="str">
        <f t="shared" ca="1" si="9"/>
        <v>CENTRAL</v>
      </c>
      <c r="I82" s="2"/>
      <c r="J82" s="2">
        <v>0</v>
      </c>
      <c r="K82" s="2"/>
    </row>
    <row r="83" spans="1:11">
      <c r="A83" s="6" t="s">
        <v>316</v>
      </c>
      <c r="B83" s="6" t="s">
        <v>707</v>
      </c>
      <c r="C83" s="16" t="str">
        <f t="shared" ca="1" si="5"/>
        <v>Wainimala</v>
      </c>
      <c r="D83" s="6" t="s">
        <v>97</v>
      </c>
      <c r="E83" s="16" t="str">
        <f t="shared" ca="1" si="6"/>
        <v>Naitasiri</v>
      </c>
      <c r="F83" s="16" t="str">
        <f t="shared" ca="1" si="7"/>
        <v>FJ0101</v>
      </c>
      <c r="G83" s="16" t="str">
        <f t="shared" ca="1" si="8"/>
        <v>FJ01</v>
      </c>
      <c r="H83" s="16" t="str">
        <f t="shared" ca="1" si="9"/>
        <v>CENTRAL</v>
      </c>
      <c r="I83" s="2"/>
      <c r="J83" s="2">
        <v>0</v>
      </c>
      <c r="K83" s="2"/>
    </row>
    <row r="84" spans="1:11">
      <c r="A84" s="6" t="s">
        <v>317</v>
      </c>
      <c r="B84" s="6" t="s">
        <v>708</v>
      </c>
      <c r="C84" s="16" t="str">
        <f t="shared" ca="1" si="5"/>
        <v>Nakelo</v>
      </c>
      <c r="D84" s="6" t="s">
        <v>109</v>
      </c>
      <c r="E84" s="16" t="str">
        <f t="shared" ca="1" si="6"/>
        <v>Tailevu</v>
      </c>
      <c r="F84" s="16" t="str">
        <f t="shared" ca="1" si="7"/>
        <v>FJ0104</v>
      </c>
      <c r="G84" s="16" t="str">
        <f t="shared" ca="1" si="8"/>
        <v>FJ01</v>
      </c>
      <c r="H84" s="16" t="str">
        <f t="shared" ca="1" si="9"/>
        <v>CENTRAL</v>
      </c>
      <c r="I84" s="2"/>
      <c r="J84" s="2">
        <v>0</v>
      </c>
      <c r="K84" s="2"/>
    </row>
    <row r="85" spans="1:11">
      <c r="A85" s="6" t="s">
        <v>318</v>
      </c>
      <c r="B85" s="6" t="s">
        <v>709</v>
      </c>
      <c r="C85" s="16" t="str">
        <f t="shared" ca="1" si="5"/>
        <v>Bau</v>
      </c>
      <c r="D85" s="6" t="s">
        <v>108</v>
      </c>
      <c r="E85" s="16" t="str">
        <f t="shared" ca="1" si="6"/>
        <v>Tailevu</v>
      </c>
      <c r="F85" s="16" t="str">
        <f t="shared" ca="1" si="7"/>
        <v>FJ0104</v>
      </c>
      <c r="G85" s="16" t="str">
        <f t="shared" ca="1" si="8"/>
        <v>FJ01</v>
      </c>
      <c r="H85" s="16" t="str">
        <f t="shared" ca="1" si="9"/>
        <v>CENTRAL</v>
      </c>
      <c r="I85" s="2"/>
      <c r="J85" s="2">
        <v>0</v>
      </c>
      <c r="K85" s="2"/>
    </row>
    <row r="86" spans="1:11">
      <c r="A86" s="6" t="s">
        <v>319</v>
      </c>
      <c r="B86" s="6" t="s">
        <v>710</v>
      </c>
      <c r="C86" s="16" t="str">
        <f t="shared" ca="1" si="5"/>
        <v>Noco</v>
      </c>
      <c r="D86" s="6" t="s">
        <v>103</v>
      </c>
      <c r="E86" s="16" t="str">
        <f t="shared" ca="1" si="6"/>
        <v>Rewa</v>
      </c>
      <c r="F86" s="16" t="str">
        <f t="shared" ca="1" si="7"/>
        <v>FJ0102</v>
      </c>
      <c r="G86" s="16" t="str">
        <f t="shared" ca="1" si="8"/>
        <v>FJ01</v>
      </c>
      <c r="H86" s="16" t="str">
        <f t="shared" ca="1" si="9"/>
        <v>CENTRAL</v>
      </c>
      <c r="I86" s="2"/>
      <c r="J86" s="2">
        <v>0</v>
      </c>
      <c r="K86" s="2"/>
    </row>
    <row r="87" spans="1:11">
      <c r="A87" s="6" t="s">
        <v>320</v>
      </c>
      <c r="B87" s="6" t="s">
        <v>711</v>
      </c>
      <c r="C87" s="16" t="str">
        <f t="shared" ca="1" si="5"/>
        <v>Lami</v>
      </c>
      <c r="D87" s="6" t="s">
        <v>102</v>
      </c>
      <c r="E87" s="16" t="str">
        <f t="shared" ca="1" si="6"/>
        <v>Rewa</v>
      </c>
      <c r="F87" s="16" t="str">
        <f t="shared" ca="1" si="7"/>
        <v>FJ0102</v>
      </c>
      <c r="G87" s="16" t="str">
        <f t="shared" ca="1" si="8"/>
        <v>FJ01</v>
      </c>
      <c r="H87" s="16" t="str">
        <f t="shared" ca="1" si="9"/>
        <v>CENTRAL</v>
      </c>
      <c r="I87" s="2"/>
      <c r="J87" s="2">
        <v>0</v>
      </c>
      <c r="K87" s="2"/>
    </row>
    <row r="88" spans="1:11">
      <c r="A88" s="6" t="s">
        <v>321</v>
      </c>
      <c r="B88" s="6" t="s">
        <v>712</v>
      </c>
      <c r="C88" s="16" t="str">
        <f t="shared" ca="1" si="5"/>
        <v>Lami</v>
      </c>
      <c r="D88" s="6" t="s">
        <v>102</v>
      </c>
      <c r="E88" s="16" t="str">
        <f t="shared" ca="1" si="6"/>
        <v>Rewa</v>
      </c>
      <c r="F88" s="16" t="str">
        <f t="shared" ca="1" si="7"/>
        <v>FJ0102</v>
      </c>
      <c r="G88" s="16" t="str">
        <f t="shared" ca="1" si="8"/>
        <v>FJ01</v>
      </c>
      <c r="H88" s="16" t="str">
        <f t="shared" ca="1" si="9"/>
        <v>CENTRAL</v>
      </c>
      <c r="I88" s="2"/>
      <c r="J88" s="2">
        <v>0</v>
      </c>
      <c r="K88" s="2"/>
    </row>
    <row r="89" spans="1:11">
      <c r="A89" s="6" t="s">
        <v>322</v>
      </c>
      <c r="B89" s="6" t="s">
        <v>713</v>
      </c>
      <c r="C89" s="16" t="str">
        <f t="shared" ca="1" si="5"/>
        <v>Serua</v>
      </c>
      <c r="D89" s="6" t="s">
        <v>107</v>
      </c>
      <c r="E89" s="16" t="str">
        <f t="shared" ca="1" si="6"/>
        <v>Serua</v>
      </c>
      <c r="F89" s="16" t="str">
        <f t="shared" ca="1" si="7"/>
        <v>FJ0103</v>
      </c>
      <c r="G89" s="16" t="str">
        <f t="shared" ca="1" si="8"/>
        <v>FJ01</v>
      </c>
      <c r="H89" s="16" t="str">
        <f t="shared" ca="1" si="9"/>
        <v>CENTRAL</v>
      </c>
      <c r="I89" s="2"/>
      <c r="J89" s="2">
        <v>0</v>
      </c>
      <c r="K89" s="2"/>
    </row>
    <row r="90" spans="1:11">
      <c r="A90" s="6" t="s">
        <v>323</v>
      </c>
      <c r="B90" s="6" t="s">
        <v>714</v>
      </c>
      <c r="C90" s="16" t="str">
        <f t="shared" ca="1" si="5"/>
        <v>Lomaivuna</v>
      </c>
      <c r="D90" s="6" t="s">
        <v>93</v>
      </c>
      <c r="E90" s="16" t="str">
        <f t="shared" ca="1" si="6"/>
        <v>Naitasiri</v>
      </c>
      <c r="F90" s="16" t="str">
        <f t="shared" ca="1" si="7"/>
        <v>FJ0101</v>
      </c>
      <c r="G90" s="16" t="str">
        <f t="shared" ca="1" si="8"/>
        <v>FJ01</v>
      </c>
      <c r="H90" s="16" t="str">
        <f t="shared" ca="1" si="9"/>
        <v>CENTRAL</v>
      </c>
      <c r="I90" s="2"/>
      <c r="J90" s="2">
        <v>0</v>
      </c>
      <c r="K90" s="2"/>
    </row>
    <row r="91" spans="1:11">
      <c r="A91" s="6" t="s">
        <v>324</v>
      </c>
      <c r="B91" s="6" t="s">
        <v>715</v>
      </c>
      <c r="C91" s="16" t="str">
        <f t="shared" ca="1" si="5"/>
        <v>Veivatuloa</v>
      </c>
      <c r="D91" s="6" t="s">
        <v>99</v>
      </c>
      <c r="E91" s="16" t="str">
        <f t="shared" ca="1" si="6"/>
        <v>Naitasiri</v>
      </c>
      <c r="F91" s="16" t="str">
        <f t="shared" ca="1" si="7"/>
        <v>FJ0101</v>
      </c>
      <c r="G91" s="16" t="str">
        <f t="shared" ca="1" si="8"/>
        <v>FJ01</v>
      </c>
      <c r="H91" s="16" t="str">
        <f t="shared" ca="1" si="9"/>
        <v>CENTRAL</v>
      </c>
      <c r="I91" s="2"/>
      <c r="J91" s="2">
        <v>0</v>
      </c>
      <c r="K91" s="2"/>
    </row>
    <row r="92" spans="1:11">
      <c r="A92" s="6" t="s">
        <v>325</v>
      </c>
      <c r="B92" s="6" t="s">
        <v>716</v>
      </c>
      <c r="C92" s="16" t="str">
        <f t="shared" ca="1" si="5"/>
        <v>Bau</v>
      </c>
      <c r="D92" s="6" t="s">
        <v>108</v>
      </c>
      <c r="E92" s="16" t="str">
        <f t="shared" ca="1" si="6"/>
        <v>Tailevu</v>
      </c>
      <c r="F92" s="16" t="str">
        <f t="shared" ca="1" si="7"/>
        <v>FJ0104</v>
      </c>
      <c r="G92" s="16" t="str">
        <f t="shared" ca="1" si="8"/>
        <v>FJ01</v>
      </c>
      <c r="H92" s="16" t="str">
        <f t="shared" ca="1" si="9"/>
        <v>CENTRAL</v>
      </c>
      <c r="I92" s="2"/>
      <c r="J92" s="2">
        <v>0</v>
      </c>
      <c r="K92" s="2"/>
    </row>
    <row r="93" spans="1:11">
      <c r="A93" s="6" t="s">
        <v>326</v>
      </c>
      <c r="B93" s="6" t="s">
        <v>717</v>
      </c>
      <c r="C93" s="16" t="str">
        <f t="shared" ca="1" si="5"/>
        <v>Nuku</v>
      </c>
      <c r="D93" s="6" t="s">
        <v>106</v>
      </c>
      <c r="E93" s="16" t="str">
        <f t="shared" ca="1" si="6"/>
        <v>Serua</v>
      </c>
      <c r="F93" s="16" t="str">
        <f t="shared" ca="1" si="7"/>
        <v>FJ0103</v>
      </c>
      <c r="G93" s="16" t="str">
        <f t="shared" ca="1" si="8"/>
        <v>FJ01</v>
      </c>
      <c r="H93" s="16" t="str">
        <f t="shared" ca="1" si="9"/>
        <v>CENTRAL</v>
      </c>
      <c r="I93" s="2"/>
      <c r="J93" s="2">
        <v>0</v>
      </c>
      <c r="K93" s="2"/>
    </row>
    <row r="94" spans="1:11">
      <c r="A94" s="6" t="s">
        <v>327</v>
      </c>
      <c r="B94" s="6" t="s">
        <v>718</v>
      </c>
      <c r="C94" s="16" t="str">
        <f t="shared" ca="1" si="5"/>
        <v>Bau</v>
      </c>
      <c r="D94" s="6" t="s">
        <v>108</v>
      </c>
      <c r="E94" s="16" t="str">
        <f t="shared" ca="1" si="6"/>
        <v>Tailevu</v>
      </c>
      <c r="F94" s="16" t="str">
        <f t="shared" ca="1" si="7"/>
        <v>FJ0104</v>
      </c>
      <c r="G94" s="16" t="str">
        <f t="shared" ca="1" si="8"/>
        <v>FJ01</v>
      </c>
      <c r="H94" s="16" t="str">
        <f t="shared" ca="1" si="9"/>
        <v>CENTRAL</v>
      </c>
      <c r="I94" s="2"/>
      <c r="J94" s="2">
        <v>0</v>
      </c>
      <c r="K94" s="2"/>
    </row>
    <row r="95" spans="1:11">
      <c r="A95" s="6" t="s">
        <v>328</v>
      </c>
      <c r="B95" s="6" t="s">
        <v>719</v>
      </c>
      <c r="C95" s="16" t="str">
        <f t="shared" ca="1" si="5"/>
        <v>Verata</v>
      </c>
      <c r="D95" s="6" t="s">
        <v>110</v>
      </c>
      <c r="E95" s="16" t="str">
        <f t="shared" ca="1" si="6"/>
        <v>Tailevu</v>
      </c>
      <c r="F95" s="16" t="str">
        <f t="shared" ca="1" si="7"/>
        <v>FJ0104</v>
      </c>
      <c r="G95" s="16" t="str">
        <f t="shared" ca="1" si="8"/>
        <v>FJ01</v>
      </c>
      <c r="H95" s="16" t="str">
        <f t="shared" ca="1" si="9"/>
        <v>CENTRAL</v>
      </c>
      <c r="I95" s="2"/>
      <c r="J95" s="2">
        <v>0</v>
      </c>
      <c r="K95" s="2"/>
    </row>
    <row r="96" spans="1:11">
      <c r="A96" s="6" t="s">
        <v>329</v>
      </c>
      <c r="B96" s="6" t="s">
        <v>720</v>
      </c>
      <c r="C96" s="16" t="str">
        <f t="shared" ca="1" si="5"/>
        <v>Wainibuka</v>
      </c>
      <c r="D96" s="6" t="s">
        <v>111</v>
      </c>
      <c r="E96" s="16" t="str">
        <f t="shared" ca="1" si="6"/>
        <v>Tailevu</v>
      </c>
      <c r="F96" s="16" t="str">
        <f t="shared" ca="1" si="7"/>
        <v>FJ0104</v>
      </c>
      <c r="G96" s="16" t="str">
        <f t="shared" ca="1" si="8"/>
        <v>FJ01</v>
      </c>
      <c r="H96" s="16" t="str">
        <f t="shared" ca="1" si="9"/>
        <v>CENTRAL</v>
      </c>
      <c r="I96" s="2"/>
      <c r="J96" s="2">
        <v>0</v>
      </c>
      <c r="K96" s="2"/>
    </row>
    <row r="97" spans="1:11">
      <c r="A97" s="6" t="s">
        <v>330</v>
      </c>
      <c r="B97" s="6" t="s">
        <v>721</v>
      </c>
      <c r="C97" s="16" t="str">
        <f t="shared" ca="1" si="5"/>
        <v>Lami</v>
      </c>
      <c r="D97" s="6" t="s">
        <v>102</v>
      </c>
      <c r="E97" s="16" t="str">
        <f t="shared" ca="1" si="6"/>
        <v>Rewa</v>
      </c>
      <c r="F97" s="16" t="str">
        <f t="shared" ca="1" si="7"/>
        <v>FJ0102</v>
      </c>
      <c r="G97" s="16" t="str">
        <f t="shared" ca="1" si="8"/>
        <v>FJ01</v>
      </c>
      <c r="H97" s="16" t="str">
        <f t="shared" ca="1" si="9"/>
        <v>CENTRAL</v>
      </c>
      <c r="I97" s="2"/>
      <c r="J97" s="2">
        <v>0</v>
      </c>
      <c r="K97" s="2"/>
    </row>
    <row r="98" spans="1:11">
      <c r="A98" s="6" t="s">
        <v>331</v>
      </c>
      <c r="B98" s="6" t="s">
        <v>722</v>
      </c>
      <c r="C98" s="16" t="str">
        <f t="shared" ca="1" si="5"/>
        <v>Rewa</v>
      </c>
      <c r="D98" s="6" t="s">
        <v>104</v>
      </c>
      <c r="E98" s="16" t="str">
        <f t="shared" ca="1" si="6"/>
        <v>Rewa</v>
      </c>
      <c r="F98" s="16" t="str">
        <f t="shared" ca="1" si="7"/>
        <v>FJ0102</v>
      </c>
      <c r="G98" s="16" t="str">
        <f t="shared" ca="1" si="8"/>
        <v>FJ01</v>
      </c>
      <c r="H98" s="16" t="str">
        <f t="shared" ca="1" si="9"/>
        <v>CENTRAL</v>
      </c>
      <c r="I98" s="2"/>
      <c r="J98" s="2">
        <v>0</v>
      </c>
      <c r="K98" s="2"/>
    </row>
    <row r="99" spans="1:11">
      <c r="A99" s="6" t="s">
        <v>331</v>
      </c>
      <c r="B99" s="6" t="s">
        <v>723</v>
      </c>
      <c r="C99" s="16" t="str">
        <f t="shared" ca="1" si="5"/>
        <v>Nakelo</v>
      </c>
      <c r="D99" s="6" t="s">
        <v>109</v>
      </c>
      <c r="E99" s="16" t="str">
        <f t="shared" ca="1" si="6"/>
        <v>Tailevu</v>
      </c>
      <c r="F99" s="16" t="str">
        <f t="shared" ca="1" si="7"/>
        <v>FJ0104</v>
      </c>
      <c r="G99" s="16" t="str">
        <f t="shared" ca="1" si="8"/>
        <v>FJ01</v>
      </c>
      <c r="H99" s="16" t="str">
        <f t="shared" ca="1" si="9"/>
        <v>CENTRAL</v>
      </c>
      <c r="I99" s="2"/>
      <c r="J99" s="2">
        <v>0</v>
      </c>
      <c r="K99" s="2"/>
    </row>
    <row r="100" spans="1:11">
      <c r="A100" s="6" t="s">
        <v>332</v>
      </c>
      <c r="B100" s="6" t="s">
        <v>724</v>
      </c>
      <c r="C100" s="16" t="str">
        <f t="shared" ca="1" si="5"/>
        <v>Rewa</v>
      </c>
      <c r="D100" s="6" t="s">
        <v>104</v>
      </c>
      <c r="E100" s="16" t="str">
        <f t="shared" ca="1" si="6"/>
        <v>Rewa</v>
      </c>
      <c r="F100" s="16" t="str">
        <f t="shared" ca="1" si="7"/>
        <v>FJ0102</v>
      </c>
      <c r="G100" s="16" t="str">
        <f t="shared" ca="1" si="8"/>
        <v>FJ01</v>
      </c>
      <c r="H100" s="16" t="str">
        <f t="shared" ca="1" si="9"/>
        <v>CENTRAL</v>
      </c>
      <c r="I100" s="2"/>
      <c r="J100" s="2">
        <v>0</v>
      </c>
      <c r="K100" s="2"/>
    </row>
    <row r="101" spans="1:11">
      <c r="A101" s="6" t="s">
        <v>333</v>
      </c>
      <c r="B101" s="6" t="s">
        <v>725</v>
      </c>
      <c r="C101" s="16" t="str">
        <f t="shared" ca="1" si="5"/>
        <v>Rewa</v>
      </c>
      <c r="D101" s="6" t="s">
        <v>104</v>
      </c>
      <c r="E101" s="16" t="str">
        <f t="shared" ca="1" si="6"/>
        <v>Rewa</v>
      </c>
      <c r="F101" s="16" t="str">
        <f t="shared" ca="1" si="7"/>
        <v>FJ0102</v>
      </c>
      <c r="G101" s="16" t="str">
        <f t="shared" ca="1" si="8"/>
        <v>FJ01</v>
      </c>
      <c r="H101" s="16" t="str">
        <f t="shared" ca="1" si="9"/>
        <v>CENTRAL</v>
      </c>
      <c r="I101" s="2"/>
      <c r="J101" s="2">
        <v>0</v>
      </c>
      <c r="K101" s="2"/>
    </row>
    <row r="102" spans="1:11">
      <c r="A102" s="6" t="s">
        <v>333</v>
      </c>
      <c r="B102" s="6" t="s">
        <v>726</v>
      </c>
      <c r="C102" s="16" t="str">
        <f t="shared" ca="1" si="5"/>
        <v>Bau</v>
      </c>
      <c r="D102" s="6" t="s">
        <v>108</v>
      </c>
      <c r="E102" s="16" t="str">
        <f t="shared" ca="1" si="6"/>
        <v>Tailevu</v>
      </c>
      <c r="F102" s="16" t="str">
        <f t="shared" ca="1" si="7"/>
        <v>FJ0104</v>
      </c>
      <c r="G102" s="16" t="str">
        <f t="shared" ca="1" si="8"/>
        <v>FJ01</v>
      </c>
      <c r="H102" s="16" t="str">
        <f t="shared" ca="1" si="9"/>
        <v>CENTRAL</v>
      </c>
      <c r="I102" s="2"/>
      <c r="J102" s="2">
        <v>0</v>
      </c>
      <c r="K102" s="2"/>
    </row>
    <row r="103" spans="1:11">
      <c r="A103" s="6" t="s">
        <v>334</v>
      </c>
      <c r="B103" s="6" t="s">
        <v>727</v>
      </c>
      <c r="C103" s="16" t="str">
        <f t="shared" ca="1" si="5"/>
        <v>Lami</v>
      </c>
      <c r="D103" s="6" t="s">
        <v>102</v>
      </c>
      <c r="E103" s="16" t="str">
        <f t="shared" ca="1" si="6"/>
        <v>Rewa</v>
      </c>
      <c r="F103" s="16" t="str">
        <f t="shared" ca="1" si="7"/>
        <v>FJ0102</v>
      </c>
      <c r="G103" s="16" t="str">
        <f t="shared" ca="1" si="8"/>
        <v>FJ01</v>
      </c>
      <c r="H103" s="16" t="str">
        <f t="shared" ca="1" si="9"/>
        <v>CENTRAL</v>
      </c>
      <c r="I103" s="2"/>
      <c r="J103" s="2">
        <v>0</v>
      </c>
      <c r="K103" s="2"/>
    </row>
    <row r="104" spans="1:11">
      <c r="A104" s="6" t="s">
        <v>335</v>
      </c>
      <c r="B104" s="6" t="s">
        <v>728</v>
      </c>
      <c r="C104" s="16" t="str">
        <f t="shared" ca="1" si="5"/>
        <v>Wainibuka</v>
      </c>
      <c r="D104" s="6" t="s">
        <v>111</v>
      </c>
      <c r="E104" s="16" t="str">
        <f t="shared" ca="1" si="6"/>
        <v>Tailevu</v>
      </c>
      <c r="F104" s="16" t="str">
        <f t="shared" ca="1" si="7"/>
        <v>FJ0104</v>
      </c>
      <c r="G104" s="16" t="str">
        <f t="shared" ca="1" si="8"/>
        <v>FJ01</v>
      </c>
      <c r="H104" s="16" t="str">
        <f t="shared" ca="1" si="9"/>
        <v>CENTRAL</v>
      </c>
      <c r="I104" s="2"/>
      <c r="J104" s="2">
        <v>0</v>
      </c>
      <c r="K104" s="2"/>
    </row>
    <row r="105" spans="1:11">
      <c r="A105" s="6" t="s">
        <v>336</v>
      </c>
      <c r="B105" s="6" t="s">
        <v>729</v>
      </c>
      <c r="C105" s="16" t="str">
        <f t="shared" ca="1" si="5"/>
        <v>Lami</v>
      </c>
      <c r="D105" s="6" t="s">
        <v>102</v>
      </c>
      <c r="E105" s="16" t="str">
        <f t="shared" ca="1" si="6"/>
        <v>Rewa</v>
      </c>
      <c r="F105" s="16" t="str">
        <f t="shared" ca="1" si="7"/>
        <v>FJ0102</v>
      </c>
      <c r="G105" s="16" t="str">
        <f t="shared" ca="1" si="8"/>
        <v>FJ01</v>
      </c>
      <c r="H105" s="16" t="str">
        <f t="shared" ca="1" si="9"/>
        <v>CENTRAL</v>
      </c>
      <c r="I105" s="2"/>
      <c r="J105" s="2">
        <v>0</v>
      </c>
      <c r="K105" s="2"/>
    </row>
    <row r="106" spans="1:11">
      <c r="A106" s="6" t="s">
        <v>337</v>
      </c>
      <c r="B106" s="6" t="s">
        <v>730</v>
      </c>
      <c r="C106" s="16" t="str">
        <f t="shared" ca="1" si="5"/>
        <v>Sawakasa</v>
      </c>
      <c r="D106" s="6" t="s">
        <v>112</v>
      </c>
      <c r="E106" s="16" t="str">
        <f t="shared" ca="1" si="6"/>
        <v>Tailevu</v>
      </c>
      <c r="F106" s="16" t="str">
        <f t="shared" ca="1" si="7"/>
        <v>FJ0104</v>
      </c>
      <c r="G106" s="16" t="str">
        <f t="shared" ca="1" si="8"/>
        <v>FJ01</v>
      </c>
      <c r="H106" s="16" t="str">
        <f t="shared" ca="1" si="9"/>
        <v>CENTRAL</v>
      </c>
      <c r="I106" s="2"/>
      <c r="J106" s="2">
        <v>3</v>
      </c>
      <c r="K106" s="2"/>
    </row>
    <row r="107" spans="1:11">
      <c r="A107" s="6" t="s">
        <v>338</v>
      </c>
      <c r="B107" s="6" t="s">
        <v>731</v>
      </c>
      <c r="C107" s="16" t="str">
        <f t="shared" ca="1" si="5"/>
        <v>Bau</v>
      </c>
      <c r="D107" s="6" t="s">
        <v>108</v>
      </c>
      <c r="E107" s="16" t="str">
        <f t="shared" ca="1" si="6"/>
        <v>Tailevu</v>
      </c>
      <c r="F107" s="16" t="str">
        <f t="shared" ca="1" si="7"/>
        <v>FJ0104</v>
      </c>
      <c r="G107" s="16" t="str">
        <f t="shared" ca="1" si="8"/>
        <v>FJ01</v>
      </c>
      <c r="H107" s="16" t="str">
        <f t="shared" ca="1" si="9"/>
        <v>CENTRAL</v>
      </c>
      <c r="I107" s="2"/>
      <c r="J107" s="2">
        <v>0</v>
      </c>
      <c r="K107" s="2"/>
    </row>
    <row r="108" spans="1:11">
      <c r="A108" s="6" t="s">
        <v>339</v>
      </c>
      <c r="B108" s="6" t="s">
        <v>732</v>
      </c>
      <c r="C108" s="16" t="str">
        <f t="shared" ca="1" si="5"/>
        <v>Nakelo</v>
      </c>
      <c r="D108" s="6" t="s">
        <v>109</v>
      </c>
      <c r="E108" s="16" t="str">
        <f t="shared" ca="1" si="6"/>
        <v>Tailevu</v>
      </c>
      <c r="F108" s="16" t="str">
        <f t="shared" ca="1" si="7"/>
        <v>FJ0104</v>
      </c>
      <c r="G108" s="16" t="str">
        <f t="shared" ca="1" si="8"/>
        <v>FJ01</v>
      </c>
      <c r="H108" s="16" t="str">
        <f t="shared" ca="1" si="9"/>
        <v>CENTRAL</v>
      </c>
      <c r="I108" s="2"/>
      <c r="J108" s="2">
        <v>0</v>
      </c>
      <c r="K108" s="2"/>
    </row>
    <row r="109" spans="1:11">
      <c r="A109" s="6" t="s">
        <v>340</v>
      </c>
      <c r="B109" s="6" t="s">
        <v>733</v>
      </c>
      <c r="C109" s="16" t="str">
        <f t="shared" ca="1" si="5"/>
        <v>Wainibuka</v>
      </c>
      <c r="D109" s="6" t="s">
        <v>111</v>
      </c>
      <c r="E109" s="16" t="str">
        <f t="shared" ca="1" si="6"/>
        <v>Tailevu</v>
      </c>
      <c r="F109" s="16" t="str">
        <f t="shared" ca="1" si="7"/>
        <v>FJ0104</v>
      </c>
      <c r="G109" s="16" t="str">
        <f t="shared" ca="1" si="8"/>
        <v>FJ01</v>
      </c>
      <c r="H109" s="16" t="str">
        <f t="shared" ca="1" si="9"/>
        <v>CENTRAL</v>
      </c>
      <c r="I109" s="2"/>
      <c r="J109" s="2">
        <v>0</v>
      </c>
      <c r="K109" s="2"/>
    </row>
    <row r="110" spans="1:11">
      <c r="A110" s="6" t="s">
        <v>341</v>
      </c>
      <c r="B110" s="6" t="s">
        <v>734</v>
      </c>
      <c r="C110" s="16" t="str">
        <f t="shared" ca="1" si="5"/>
        <v>Nakelo</v>
      </c>
      <c r="D110" s="6" t="s">
        <v>109</v>
      </c>
      <c r="E110" s="16" t="str">
        <f t="shared" ca="1" si="6"/>
        <v>Tailevu</v>
      </c>
      <c r="F110" s="16" t="str">
        <f t="shared" ca="1" si="7"/>
        <v>FJ0104</v>
      </c>
      <c r="G110" s="16" t="str">
        <f t="shared" ca="1" si="8"/>
        <v>FJ01</v>
      </c>
      <c r="H110" s="16" t="str">
        <f t="shared" ca="1" si="9"/>
        <v>CENTRAL</v>
      </c>
      <c r="I110" s="2"/>
      <c r="J110" s="2">
        <v>0</v>
      </c>
      <c r="K110" s="2"/>
    </row>
    <row r="111" spans="1:11">
      <c r="A111" s="6" t="s">
        <v>342</v>
      </c>
      <c r="B111" s="6" t="s">
        <v>735</v>
      </c>
      <c r="C111" s="16" t="str">
        <f t="shared" ca="1" si="5"/>
        <v>Serua</v>
      </c>
      <c r="D111" s="6" t="s">
        <v>107</v>
      </c>
      <c r="E111" s="16" t="str">
        <f t="shared" ca="1" si="6"/>
        <v>Serua</v>
      </c>
      <c r="F111" s="16" t="str">
        <f t="shared" ca="1" si="7"/>
        <v>FJ0103</v>
      </c>
      <c r="G111" s="16" t="str">
        <f t="shared" ca="1" si="8"/>
        <v>FJ01</v>
      </c>
      <c r="H111" s="16" t="str">
        <f t="shared" ca="1" si="9"/>
        <v>CENTRAL</v>
      </c>
      <c r="I111" s="2"/>
      <c r="J111" s="2">
        <v>0</v>
      </c>
      <c r="K111" s="2"/>
    </row>
    <row r="112" spans="1:11">
      <c r="A112" s="6" t="s">
        <v>343</v>
      </c>
      <c r="B112" s="6" t="s">
        <v>736</v>
      </c>
      <c r="C112" s="16" t="str">
        <f t="shared" ca="1" si="5"/>
        <v>Nuku</v>
      </c>
      <c r="D112" s="6" t="s">
        <v>106</v>
      </c>
      <c r="E112" s="16" t="str">
        <f t="shared" ca="1" si="6"/>
        <v>Serua</v>
      </c>
      <c r="F112" s="16" t="str">
        <f t="shared" ca="1" si="7"/>
        <v>FJ0103</v>
      </c>
      <c r="G112" s="16" t="str">
        <f t="shared" ca="1" si="8"/>
        <v>FJ01</v>
      </c>
      <c r="H112" s="16" t="str">
        <f t="shared" ca="1" si="9"/>
        <v>CENTRAL</v>
      </c>
      <c r="I112" s="2"/>
      <c r="J112" s="2">
        <v>0</v>
      </c>
      <c r="K112" s="2"/>
    </row>
    <row r="113" spans="1:11">
      <c r="A113" s="6" t="s">
        <v>344</v>
      </c>
      <c r="B113" s="6" t="s">
        <v>737</v>
      </c>
      <c r="C113" s="16" t="str">
        <f t="shared" ca="1" si="5"/>
        <v>Wainibuka</v>
      </c>
      <c r="D113" s="6" t="s">
        <v>111</v>
      </c>
      <c r="E113" s="16" t="str">
        <f t="shared" ca="1" si="6"/>
        <v>Tailevu</v>
      </c>
      <c r="F113" s="16" t="str">
        <f t="shared" ca="1" si="7"/>
        <v>FJ0104</v>
      </c>
      <c r="G113" s="16" t="str">
        <f t="shared" ca="1" si="8"/>
        <v>FJ01</v>
      </c>
      <c r="H113" s="16" t="str">
        <f t="shared" ca="1" si="9"/>
        <v>CENTRAL</v>
      </c>
      <c r="I113" s="2"/>
      <c r="J113" s="2">
        <v>0</v>
      </c>
      <c r="K113" s="2"/>
    </row>
    <row r="114" spans="1:11">
      <c r="A114" s="6" t="s">
        <v>345</v>
      </c>
      <c r="B114" s="6" t="s">
        <v>738</v>
      </c>
      <c r="C114" s="16" t="str">
        <f t="shared" ca="1" si="5"/>
        <v>Bau</v>
      </c>
      <c r="D114" s="6" t="s">
        <v>108</v>
      </c>
      <c r="E114" s="16" t="str">
        <f t="shared" ca="1" si="6"/>
        <v>Tailevu</v>
      </c>
      <c r="F114" s="16" t="str">
        <f t="shared" ca="1" si="7"/>
        <v>FJ0104</v>
      </c>
      <c r="G114" s="16" t="str">
        <f t="shared" ca="1" si="8"/>
        <v>FJ01</v>
      </c>
      <c r="H114" s="16" t="str">
        <f t="shared" ca="1" si="9"/>
        <v>CENTRAL</v>
      </c>
      <c r="I114" s="2"/>
      <c r="J114" s="2">
        <v>0</v>
      </c>
      <c r="K114" s="2"/>
    </row>
    <row r="115" spans="1:11">
      <c r="A115" s="6" t="s">
        <v>346</v>
      </c>
      <c r="B115" s="6" t="s">
        <v>739</v>
      </c>
      <c r="C115" s="16" t="str">
        <f t="shared" ca="1" si="5"/>
        <v>Rewa</v>
      </c>
      <c r="D115" s="6" t="s">
        <v>104</v>
      </c>
      <c r="E115" s="16" t="str">
        <f t="shared" ca="1" si="6"/>
        <v>Rewa</v>
      </c>
      <c r="F115" s="16" t="str">
        <f t="shared" ca="1" si="7"/>
        <v>FJ0102</v>
      </c>
      <c r="G115" s="16" t="str">
        <f t="shared" ca="1" si="8"/>
        <v>FJ01</v>
      </c>
      <c r="H115" s="16" t="str">
        <f t="shared" ca="1" si="9"/>
        <v>CENTRAL</v>
      </c>
      <c r="I115" s="2"/>
      <c r="J115" s="2">
        <v>0</v>
      </c>
      <c r="K115" s="2"/>
    </row>
    <row r="116" spans="1:11">
      <c r="A116" s="6" t="s">
        <v>347</v>
      </c>
      <c r="B116" s="6" t="s">
        <v>740</v>
      </c>
      <c r="C116" s="16" t="str">
        <f t="shared" ca="1" si="5"/>
        <v>Sawakasa</v>
      </c>
      <c r="D116" s="6" t="s">
        <v>112</v>
      </c>
      <c r="E116" s="16" t="str">
        <f t="shared" ca="1" si="6"/>
        <v>Tailevu</v>
      </c>
      <c r="F116" s="16" t="str">
        <f t="shared" ca="1" si="7"/>
        <v>FJ0104</v>
      </c>
      <c r="G116" s="16" t="str">
        <f t="shared" ca="1" si="8"/>
        <v>FJ01</v>
      </c>
      <c r="H116" s="16" t="str">
        <f t="shared" ca="1" si="9"/>
        <v>CENTRAL</v>
      </c>
      <c r="I116" s="2"/>
      <c r="J116" s="2">
        <v>0</v>
      </c>
      <c r="K116" s="2"/>
    </row>
    <row r="117" spans="1:11">
      <c r="A117" s="6" t="s">
        <v>348</v>
      </c>
      <c r="B117" s="6" t="s">
        <v>741</v>
      </c>
      <c r="C117" s="16" t="str">
        <f t="shared" ca="1" si="5"/>
        <v>Noco</v>
      </c>
      <c r="D117" s="6" t="s">
        <v>103</v>
      </c>
      <c r="E117" s="16" t="str">
        <f t="shared" ca="1" si="6"/>
        <v>Rewa</v>
      </c>
      <c r="F117" s="16" t="str">
        <f t="shared" ca="1" si="7"/>
        <v>FJ0102</v>
      </c>
      <c r="G117" s="16" t="str">
        <f t="shared" ca="1" si="8"/>
        <v>FJ01</v>
      </c>
      <c r="H117" s="16" t="str">
        <f t="shared" ca="1" si="9"/>
        <v>CENTRAL</v>
      </c>
      <c r="I117" s="2"/>
      <c r="J117" s="2">
        <v>0</v>
      </c>
      <c r="K117" s="2"/>
    </row>
    <row r="118" spans="1:11">
      <c r="A118" s="6" t="s">
        <v>349</v>
      </c>
      <c r="B118" s="6" t="s">
        <v>742</v>
      </c>
      <c r="C118" s="16" t="str">
        <f t="shared" ca="1" si="5"/>
        <v>Veivatuloa</v>
      </c>
      <c r="D118" s="6" t="s">
        <v>99</v>
      </c>
      <c r="E118" s="16" t="str">
        <f t="shared" ca="1" si="6"/>
        <v>Naitasiri</v>
      </c>
      <c r="F118" s="16" t="str">
        <f t="shared" ca="1" si="7"/>
        <v>FJ0101</v>
      </c>
      <c r="G118" s="16" t="str">
        <f t="shared" ca="1" si="8"/>
        <v>FJ01</v>
      </c>
      <c r="H118" s="16" t="str">
        <f t="shared" ca="1" si="9"/>
        <v>CENTRAL</v>
      </c>
      <c r="I118" s="2"/>
      <c r="J118" s="2">
        <v>0</v>
      </c>
      <c r="K118" s="2"/>
    </row>
    <row r="119" spans="1:11">
      <c r="A119" s="6" t="s">
        <v>113</v>
      </c>
      <c r="B119" s="6" t="s">
        <v>743</v>
      </c>
      <c r="C119" s="16" t="str">
        <f t="shared" ca="1" si="5"/>
        <v>Nuku</v>
      </c>
      <c r="D119" s="6" t="s">
        <v>106</v>
      </c>
      <c r="E119" s="16" t="str">
        <f t="shared" ca="1" si="6"/>
        <v>Serua</v>
      </c>
      <c r="F119" s="16" t="str">
        <f t="shared" ca="1" si="7"/>
        <v>FJ0103</v>
      </c>
      <c r="G119" s="16" t="str">
        <f t="shared" ca="1" si="8"/>
        <v>FJ01</v>
      </c>
      <c r="H119" s="16" t="str">
        <f t="shared" ca="1" si="9"/>
        <v>CENTRAL</v>
      </c>
      <c r="I119" s="2"/>
      <c r="J119" s="2">
        <v>0</v>
      </c>
      <c r="K119" s="2"/>
    </row>
    <row r="120" spans="1:11">
      <c r="A120" s="6" t="s">
        <v>350</v>
      </c>
      <c r="B120" s="6" t="s">
        <v>744</v>
      </c>
      <c r="C120" s="16" t="str">
        <f t="shared" ca="1" si="5"/>
        <v>Noco</v>
      </c>
      <c r="D120" s="6" t="s">
        <v>103</v>
      </c>
      <c r="E120" s="16" t="str">
        <f t="shared" ca="1" si="6"/>
        <v>Rewa</v>
      </c>
      <c r="F120" s="16" t="str">
        <f t="shared" ca="1" si="7"/>
        <v>FJ0102</v>
      </c>
      <c r="G120" s="16" t="str">
        <f t="shared" ca="1" si="8"/>
        <v>FJ01</v>
      </c>
      <c r="H120" s="16" t="str">
        <f t="shared" ca="1" si="9"/>
        <v>CENTRAL</v>
      </c>
      <c r="I120" s="2"/>
      <c r="J120" s="2">
        <v>0</v>
      </c>
      <c r="K120" s="2"/>
    </row>
    <row r="121" spans="1:11">
      <c r="A121" s="6" t="s">
        <v>351</v>
      </c>
      <c r="B121" s="6" t="s">
        <v>745</v>
      </c>
      <c r="C121" s="16" t="str">
        <f t="shared" ca="1" si="5"/>
        <v>Sawakasa</v>
      </c>
      <c r="D121" s="6" t="s">
        <v>112</v>
      </c>
      <c r="E121" s="16" t="str">
        <f t="shared" ca="1" si="6"/>
        <v>Tailevu</v>
      </c>
      <c r="F121" s="16" t="str">
        <f t="shared" ca="1" si="7"/>
        <v>FJ0104</v>
      </c>
      <c r="G121" s="16" t="str">
        <f t="shared" ca="1" si="8"/>
        <v>FJ01</v>
      </c>
      <c r="H121" s="16" t="str">
        <f t="shared" ca="1" si="9"/>
        <v>CENTRAL</v>
      </c>
      <c r="I121" s="2"/>
      <c r="J121" s="2">
        <v>0</v>
      </c>
      <c r="K121" s="2"/>
    </row>
    <row r="122" spans="1:11">
      <c r="A122" s="6" t="s">
        <v>352</v>
      </c>
      <c r="B122" s="6" t="s">
        <v>746</v>
      </c>
      <c r="C122" s="16" t="str">
        <f t="shared" ca="1" si="5"/>
        <v>Sawakasa</v>
      </c>
      <c r="D122" s="6" t="s">
        <v>112</v>
      </c>
      <c r="E122" s="16" t="str">
        <f t="shared" ca="1" si="6"/>
        <v>Tailevu</v>
      </c>
      <c r="F122" s="16" t="str">
        <f t="shared" ca="1" si="7"/>
        <v>FJ0104</v>
      </c>
      <c r="G122" s="16" t="str">
        <f t="shared" ca="1" si="8"/>
        <v>FJ01</v>
      </c>
      <c r="H122" s="16" t="str">
        <f t="shared" ca="1" si="9"/>
        <v>CENTRAL</v>
      </c>
      <c r="I122" s="2"/>
      <c r="J122" s="2">
        <v>0</v>
      </c>
      <c r="K122" s="2"/>
    </row>
    <row r="123" spans="1:11">
      <c r="A123" s="6" t="s">
        <v>353</v>
      </c>
      <c r="B123" s="6" t="s">
        <v>747</v>
      </c>
      <c r="C123" s="16" t="str">
        <f t="shared" ca="1" si="5"/>
        <v>Nuku</v>
      </c>
      <c r="D123" s="6" t="s">
        <v>106</v>
      </c>
      <c r="E123" s="16" t="str">
        <f t="shared" ca="1" si="6"/>
        <v>Serua</v>
      </c>
      <c r="F123" s="16" t="str">
        <f t="shared" ca="1" si="7"/>
        <v>FJ0103</v>
      </c>
      <c r="G123" s="16" t="str">
        <f t="shared" ca="1" si="8"/>
        <v>FJ01</v>
      </c>
      <c r="H123" s="16" t="str">
        <f t="shared" ca="1" si="9"/>
        <v>CENTRAL</v>
      </c>
      <c r="I123" s="2"/>
      <c r="J123" s="2">
        <v>0</v>
      </c>
      <c r="K123" s="2"/>
    </row>
    <row r="124" spans="1:11">
      <c r="A124" s="6" t="s">
        <v>354</v>
      </c>
      <c r="B124" s="6" t="s">
        <v>748</v>
      </c>
      <c r="C124" s="16" t="str">
        <f t="shared" ca="1" si="5"/>
        <v>Bau</v>
      </c>
      <c r="D124" s="6" t="s">
        <v>108</v>
      </c>
      <c r="E124" s="16" t="str">
        <f t="shared" ca="1" si="6"/>
        <v>Tailevu</v>
      </c>
      <c r="F124" s="16" t="str">
        <f t="shared" ca="1" si="7"/>
        <v>FJ0104</v>
      </c>
      <c r="G124" s="16" t="str">
        <f t="shared" ca="1" si="8"/>
        <v>FJ01</v>
      </c>
      <c r="H124" s="16" t="str">
        <f t="shared" ca="1" si="9"/>
        <v>CENTRAL</v>
      </c>
      <c r="I124" s="2"/>
      <c r="J124" s="2">
        <v>0</v>
      </c>
      <c r="K124" s="2"/>
    </row>
    <row r="125" spans="1:11">
      <c r="A125" s="6" t="s">
        <v>355</v>
      </c>
      <c r="B125" s="6" t="s">
        <v>749</v>
      </c>
      <c r="C125" s="16" t="str">
        <f t="shared" ca="1" si="5"/>
        <v>Naitasiri</v>
      </c>
      <c r="D125" s="6" t="s">
        <v>95</v>
      </c>
      <c r="E125" s="16" t="str">
        <f t="shared" ca="1" si="6"/>
        <v>Naitasiri</v>
      </c>
      <c r="F125" s="16" t="str">
        <f t="shared" ca="1" si="7"/>
        <v>FJ0101</v>
      </c>
      <c r="G125" s="16" t="str">
        <f t="shared" ca="1" si="8"/>
        <v>FJ01</v>
      </c>
      <c r="H125" s="16" t="str">
        <f t="shared" ca="1" si="9"/>
        <v>CENTRAL</v>
      </c>
      <c r="I125" s="2"/>
      <c r="J125" s="2">
        <v>0</v>
      </c>
      <c r="K125" s="2"/>
    </row>
    <row r="126" spans="1:11">
      <c r="A126" s="6" t="s">
        <v>356</v>
      </c>
      <c r="B126" s="6" t="s">
        <v>750</v>
      </c>
      <c r="C126" s="16" t="str">
        <f t="shared" ca="1" si="5"/>
        <v>Noco</v>
      </c>
      <c r="D126" s="6" t="s">
        <v>103</v>
      </c>
      <c r="E126" s="16" t="str">
        <f t="shared" ca="1" si="6"/>
        <v>Rewa</v>
      </c>
      <c r="F126" s="16" t="str">
        <f t="shared" ca="1" si="7"/>
        <v>FJ0102</v>
      </c>
      <c r="G126" s="16" t="str">
        <f t="shared" ca="1" si="8"/>
        <v>FJ01</v>
      </c>
      <c r="H126" s="16" t="str">
        <f t="shared" ca="1" si="9"/>
        <v>CENTRAL</v>
      </c>
      <c r="I126" s="2"/>
      <c r="J126" s="2">
        <v>3</v>
      </c>
      <c r="K126" s="2"/>
    </row>
    <row r="127" spans="1:11">
      <c r="A127" s="6" t="s">
        <v>357</v>
      </c>
      <c r="B127" s="6" t="s">
        <v>751</v>
      </c>
      <c r="C127" s="16" t="str">
        <f t="shared" ca="1" si="5"/>
        <v>Bau</v>
      </c>
      <c r="D127" s="6" t="s">
        <v>108</v>
      </c>
      <c r="E127" s="16" t="str">
        <f t="shared" ca="1" si="6"/>
        <v>Tailevu</v>
      </c>
      <c r="F127" s="16" t="str">
        <f t="shared" ca="1" si="7"/>
        <v>FJ0104</v>
      </c>
      <c r="G127" s="16" t="str">
        <f t="shared" ca="1" si="8"/>
        <v>FJ01</v>
      </c>
      <c r="H127" s="16" t="str">
        <f t="shared" ca="1" si="9"/>
        <v>CENTRAL</v>
      </c>
      <c r="I127" s="2"/>
      <c r="J127" s="2">
        <v>0</v>
      </c>
      <c r="K127" s="2"/>
    </row>
    <row r="128" spans="1:11">
      <c r="A128" s="6" t="s">
        <v>358</v>
      </c>
      <c r="B128" s="6" t="s">
        <v>752</v>
      </c>
      <c r="C128" s="16" t="str">
        <f t="shared" ca="1" si="5"/>
        <v>Verata</v>
      </c>
      <c r="D128" s="6" t="s">
        <v>110</v>
      </c>
      <c r="E128" s="16" t="str">
        <f t="shared" ca="1" si="6"/>
        <v>Tailevu</v>
      </c>
      <c r="F128" s="16" t="str">
        <f t="shared" ca="1" si="7"/>
        <v>FJ0104</v>
      </c>
      <c r="G128" s="16" t="str">
        <f t="shared" ca="1" si="8"/>
        <v>FJ01</v>
      </c>
      <c r="H128" s="16" t="str">
        <f t="shared" ca="1" si="9"/>
        <v>CENTRAL</v>
      </c>
      <c r="I128" s="2"/>
      <c r="J128" s="2">
        <v>0</v>
      </c>
      <c r="K128" s="2"/>
    </row>
    <row r="129" spans="1:11">
      <c r="A129" s="6" t="s">
        <v>359</v>
      </c>
      <c r="B129" s="6" t="s">
        <v>753</v>
      </c>
      <c r="C129" s="16" t="str">
        <f t="shared" ca="1" si="5"/>
        <v>Wainibuka</v>
      </c>
      <c r="D129" s="6" t="s">
        <v>111</v>
      </c>
      <c r="E129" s="16" t="str">
        <f t="shared" ca="1" si="6"/>
        <v>Tailevu</v>
      </c>
      <c r="F129" s="16" t="str">
        <f t="shared" ca="1" si="7"/>
        <v>FJ0104</v>
      </c>
      <c r="G129" s="16" t="str">
        <f t="shared" ca="1" si="8"/>
        <v>FJ01</v>
      </c>
      <c r="H129" s="16" t="str">
        <f t="shared" ca="1" si="9"/>
        <v>CENTRAL</v>
      </c>
      <c r="I129" s="2"/>
      <c r="J129" s="2">
        <v>0</v>
      </c>
      <c r="K129" s="2"/>
    </row>
    <row r="130" spans="1:11">
      <c r="A130" s="6" t="s">
        <v>360</v>
      </c>
      <c r="B130" s="6" t="s">
        <v>754</v>
      </c>
      <c r="C130" s="16" t="str">
        <f t="shared" ref="C130:C193" ca="1" si="10">OFFSET(OffsetRefAdm3,MATCH(D130,MatchAdm3_Code,0)-1,0)</f>
        <v>Bau</v>
      </c>
      <c r="D130" s="6" t="s">
        <v>108</v>
      </c>
      <c r="E130" s="16" t="str">
        <f t="shared" ref="E130:E193" ca="1" si="11">OFFSET(OffsetRefAdm3,MATCH(D130,MatchAdm3_Code,0)-1,2)</f>
        <v>Tailevu</v>
      </c>
      <c r="F130" s="16" t="str">
        <f t="shared" ref="F130:F193" ca="1" si="12">OFFSET(OffsetRefAdm3,MATCH(D130,MatchAdm3_Code,0)-1,3)</f>
        <v>FJ0104</v>
      </c>
      <c r="G130" s="16" t="str">
        <f t="shared" ref="G130:G193" ca="1" si="13">OFFSET(OffsetRefAdm3,MATCH(D130,MatchAdm3_Code,0)-1,5)</f>
        <v>FJ01</v>
      </c>
      <c r="H130" s="16" t="str">
        <f t="shared" ref="H130:H193" ca="1" si="14">OFFSET(OffsetRefAdm3,MATCH(D130,MatchAdm3_Code,0)-1,4)</f>
        <v>CENTRAL</v>
      </c>
      <c r="I130" s="2"/>
      <c r="J130" s="2">
        <v>0</v>
      </c>
      <c r="K130" s="2"/>
    </row>
    <row r="131" spans="1:11">
      <c r="A131" s="6" t="s">
        <v>361</v>
      </c>
      <c r="B131" s="6" t="s">
        <v>755</v>
      </c>
      <c r="C131" s="16" t="str">
        <f t="shared" ca="1" si="10"/>
        <v>Rewa</v>
      </c>
      <c r="D131" s="6" t="s">
        <v>104</v>
      </c>
      <c r="E131" s="16" t="str">
        <f t="shared" ca="1" si="11"/>
        <v>Rewa</v>
      </c>
      <c r="F131" s="16" t="str">
        <f t="shared" ca="1" si="12"/>
        <v>FJ0102</v>
      </c>
      <c r="G131" s="16" t="str">
        <f t="shared" ca="1" si="13"/>
        <v>FJ01</v>
      </c>
      <c r="H131" s="16" t="str">
        <f t="shared" ca="1" si="14"/>
        <v>CENTRAL</v>
      </c>
      <c r="I131" s="2"/>
      <c r="J131" s="2">
        <v>0</v>
      </c>
      <c r="K131" s="2"/>
    </row>
    <row r="132" spans="1:11">
      <c r="A132" s="6" t="s">
        <v>362</v>
      </c>
      <c r="B132" s="6" t="s">
        <v>756</v>
      </c>
      <c r="C132" s="16" t="str">
        <f t="shared" ca="1" si="10"/>
        <v>Lami</v>
      </c>
      <c r="D132" s="6" t="s">
        <v>102</v>
      </c>
      <c r="E132" s="16" t="str">
        <f t="shared" ca="1" si="11"/>
        <v>Rewa</v>
      </c>
      <c r="F132" s="16" t="str">
        <f t="shared" ca="1" si="12"/>
        <v>FJ0102</v>
      </c>
      <c r="G132" s="16" t="str">
        <f t="shared" ca="1" si="13"/>
        <v>FJ01</v>
      </c>
      <c r="H132" s="16" t="str">
        <f t="shared" ca="1" si="14"/>
        <v>CENTRAL</v>
      </c>
      <c r="I132" s="2"/>
      <c r="J132" s="2">
        <v>0</v>
      </c>
      <c r="K132" s="2"/>
    </row>
    <row r="133" spans="1:11">
      <c r="A133" s="6" t="s">
        <v>363</v>
      </c>
      <c r="B133" s="6" t="s">
        <v>757</v>
      </c>
      <c r="C133" s="16" t="str">
        <f t="shared" ca="1" si="10"/>
        <v>Noco</v>
      </c>
      <c r="D133" s="6" t="s">
        <v>103</v>
      </c>
      <c r="E133" s="16" t="str">
        <f t="shared" ca="1" si="11"/>
        <v>Rewa</v>
      </c>
      <c r="F133" s="16" t="str">
        <f t="shared" ca="1" si="12"/>
        <v>FJ0102</v>
      </c>
      <c r="G133" s="16" t="str">
        <f t="shared" ca="1" si="13"/>
        <v>FJ01</v>
      </c>
      <c r="H133" s="16" t="str">
        <f t="shared" ca="1" si="14"/>
        <v>CENTRAL</v>
      </c>
      <c r="I133" s="2"/>
      <c r="J133" s="2">
        <v>0</v>
      </c>
      <c r="K133" s="2"/>
    </row>
    <row r="134" spans="1:11">
      <c r="A134" s="6" t="s">
        <v>364</v>
      </c>
      <c r="B134" s="6" t="s">
        <v>758</v>
      </c>
      <c r="C134" s="16" t="str">
        <f t="shared" ca="1" si="10"/>
        <v>Sawakasa</v>
      </c>
      <c r="D134" s="6" t="s">
        <v>112</v>
      </c>
      <c r="E134" s="16" t="str">
        <f t="shared" ca="1" si="11"/>
        <v>Tailevu</v>
      </c>
      <c r="F134" s="16" t="str">
        <f t="shared" ca="1" si="12"/>
        <v>FJ0104</v>
      </c>
      <c r="G134" s="16" t="str">
        <f t="shared" ca="1" si="13"/>
        <v>FJ01</v>
      </c>
      <c r="H134" s="16" t="str">
        <f t="shared" ca="1" si="14"/>
        <v>CENTRAL</v>
      </c>
      <c r="I134" s="2"/>
      <c r="J134" s="2">
        <v>0</v>
      </c>
      <c r="K134" s="2"/>
    </row>
    <row r="135" spans="1:11">
      <c r="A135" s="6" t="s">
        <v>365</v>
      </c>
      <c r="B135" s="6" t="s">
        <v>759</v>
      </c>
      <c r="C135" s="16" t="str">
        <f t="shared" ca="1" si="10"/>
        <v>Matailobau</v>
      </c>
      <c r="D135" s="6" t="s">
        <v>94</v>
      </c>
      <c r="E135" s="16" t="str">
        <f t="shared" ca="1" si="11"/>
        <v>Naitasiri</v>
      </c>
      <c r="F135" s="16" t="str">
        <f t="shared" ca="1" si="12"/>
        <v>FJ0101</v>
      </c>
      <c r="G135" s="16" t="str">
        <f t="shared" ca="1" si="13"/>
        <v>FJ01</v>
      </c>
      <c r="H135" s="16" t="str">
        <f t="shared" ca="1" si="14"/>
        <v>CENTRAL</v>
      </c>
      <c r="I135" s="2"/>
      <c r="J135" s="2">
        <v>0</v>
      </c>
      <c r="K135" s="2"/>
    </row>
    <row r="136" spans="1:11">
      <c r="A136" s="6" t="s">
        <v>365</v>
      </c>
      <c r="B136" s="6" t="s">
        <v>760</v>
      </c>
      <c r="C136" s="16" t="str">
        <f t="shared" ca="1" si="10"/>
        <v>Verata</v>
      </c>
      <c r="D136" s="6" t="s">
        <v>110</v>
      </c>
      <c r="E136" s="16" t="str">
        <f t="shared" ca="1" si="11"/>
        <v>Tailevu</v>
      </c>
      <c r="F136" s="16" t="str">
        <f t="shared" ca="1" si="12"/>
        <v>FJ0104</v>
      </c>
      <c r="G136" s="16" t="str">
        <f t="shared" ca="1" si="13"/>
        <v>FJ01</v>
      </c>
      <c r="H136" s="16" t="str">
        <f t="shared" ca="1" si="14"/>
        <v>CENTRAL</v>
      </c>
      <c r="I136" s="2"/>
      <c r="J136" s="2">
        <v>0</v>
      </c>
      <c r="K136" s="2"/>
    </row>
    <row r="137" spans="1:11">
      <c r="A137" s="6" t="s">
        <v>365</v>
      </c>
      <c r="B137" s="6" t="s">
        <v>761</v>
      </c>
      <c r="C137" s="16" t="str">
        <f t="shared" ca="1" si="10"/>
        <v>Verata</v>
      </c>
      <c r="D137" s="6" t="s">
        <v>110</v>
      </c>
      <c r="E137" s="16" t="str">
        <f t="shared" ca="1" si="11"/>
        <v>Tailevu</v>
      </c>
      <c r="F137" s="16" t="str">
        <f t="shared" ca="1" si="12"/>
        <v>FJ0104</v>
      </c>
      <c r="G137" s="16" t="str">
        <f t="shared" ca="1" si="13"/>
        <v>FJ01</v>
      </c>
      <c r="H137" s="16" t="str">
        <f t="shared" ca="1" si="14"/>
        <v>CENTRAL</v>
      </c>
      <c r="I137" s="2"/>
      <c r="J137" s="2">
        <v>0</v>
      </c>
      <c r="K137" s="2"/>
    </row>
    <row r="138" spans="1:11">
      <c r="A138" s="6" t="s">
        <v>366</v>
      </c>
      <c r="B138" s="6" t="s">
        <v>762</v>
      </c>
      <c r="C138" s="16" t="str">
        <f t="shared" ca="1" si="10"/>
        <v>Wainibuka</v>
      </c>
      <c r="D138" s="6" t="s">
        <v>111</v>
      </c>
      <c r="E138" s="16" t="str">
        <f t="shared" ca="1" si="11"/>
        <v>Tailevu</v>
      </c>
      <c r="F138" s="16" t="str">
        <f t="shared" ca="1" si="12"/>
        <v>FJ0104</v>
      </c>
      <c r="G138" s="16" t="str">
        <f t="shared" ca="1" si="13"/>
        <v>FJ01</v>
      </c>
      <c r="H138" s="16" t="str">
        <f t="shared" ca="1" si="14"/>
        <v>CENTRAL</v>
      </c>
      <c r="I138" s="2"/>
      <c r="J138" s="2">
        <v>0</v>
      </c>
      <c r="K138" s="2"/>
    </row>
    <row r="139" spans="1:11">
      <c r="A139" s="6" t="s">
        <v>367</v>
      </c>
      <c r="B139" s="6" t="s">
        <v>763</v>
      </c>
      <c r="C139" s="16" t="str">
        <f t="shared" ca="1" si="10"/>
        <v>Lomaivuna</v>
      </c>
      <c r="D139" s="6" t="s">
        <v>93</v>
      </c>
      <c r="E139" s="16" t="str">
        <f t="shared" ca="1" si="11"/>
        <v>Naitasiri</v>
      </c>
      <c r="F139" s="16" t="str">
        <f t="shared" ca="1" si="12"/>
        <v>FJ0101</v>
      </c>
      <c r="G139" s="16" t="str">
        <f t="shared" ca="1" si="13"/>
        <v>FJ01</v>
      </c>
      <c r="H139" s="16" t="str">
        <f t="shared" ca="1" si="14"/>
        <v>CENTRAL</v>
      </c>
      <c r="I139" s="2"/>
      <c r="J139" s="2">
        <v>0</v>
      </c>
      <c r="K139" s="2"/>
    </row>
    <row r="140" spans="1:11">
      <c r="A140" s="6" t="s">
        <v>368</v>
      </c>
      <c r="B140" s="6" t="s">
        <v>764</v>
      </c>
      <c r="C140" s="16" t="str">
        <f t="shared" ca="1" si="10"/>
        <v>Bau</v>
      </c>
      <c r="D140" s="6" t="s">
        <v>108</v>
      </c>
      <c r="E140" s="16" t="str">
        <f t="shared" ca="1" si="11"/>
        <v>Tailevu</v>
      </c>
      <c r="F140" s="16" t="str">
        <f t="shared" ca="1" si="12"/>
        <v>FJ0104</v>
      </c>
      <c r="G140" s="16" t="str">
        <f t="shared" ca="1" si="13"/>
        <v>FJ01</v>
      </c>
      <c r="H140" s="16" t="str">
        <f t="shared" ca="1" si="14"/>
        <v>CENTRAL</v>
      </c>
      <c r="I140" s="2"/>
      <c r="J140" s="2">
        <v>0</v>
      </c>
      <c r="K140" s="2"/>
    </row>
    <row r="141" spans="1:11">
      <c r="A141" s="6" t="s">
        <v>369</v>
      </c>
      <c r="B141" s="6" t="s">
        <v>765</v>
      </c>
      <c r="C141" s="16" t="str">
        <f t="shared" ca="1" si="10"/>
        <v>Naitasiri</v>
      </c>
      <c r="D141" s="6" t="s">
        <v>95</v>
      </c>
      <c r="E141" s="16" t="str">
        <f t="shared" ca="1" si="11"/>
        <v>Naitasiri</v>
      </c>
      <c r="F141" s="16" t="str">
        <f t="shared" ca="1" si="12"/>
        <v>FJ0101</v>
      </c>
      <c r="G141" s="16" t="str">
        <f t="shared" ca="1" si="13"/>
        <v>FJ01</v>
      </c>
      <c r="H141" s="16" t="str">
        <f t="shared" ca="1" si="14"/>
        <v>CENTRAL</v>
      </c>
      <c r="I141" s="2"/>
      <c r="J141" s="2">
        <v>0</v>
      </c>
      <c r="K141" s="2"/>
    </row>
    <row r="142" spans="1:11">
      <c r="A142" s="6" t="s">
        <v>370</v>
      </c>
      <c r="B142" s="6" t="s">
        <v>766</v>
      </c>
      <c r="C142" s="16" t="str">
        <f t="shared" ca="1" si="10"/>
        <v>Verata</v>
      </c>
      <c r="D142" s="6" t="s">
        <v>110</v>
      </c>
      <c r="E142" s="16" t="str">
        <f t="shared" ca="1" si="11"/>
        <v>Tailevu</v>
      </c>
      <c r="F142" s="16" t="str">
        <f t="shared" ca="1" si="12"/>
        <v>FJ0104</v>
      </c>
      <c r="G142" s="16" t="str">
        <f t="shared" ca="1" si="13"/>
        <v>FJ01</v>
      </c>
      <c r="H142" s="16" t="str">
        <f t="shared" ca="1" si="14"/>
        <v>CENTRAL</v>
      </c>
      <c r="I142" s="2"/>
      <c r="J142" s="2">
        <v>0</v>
      </c>
      <c r="K142" s="2"/>
    </row>
    <row r="143" spans="1:11">
      <c r="A143" s="6" t="s">
        <v>371</v>
      </c>
      <c r="B143" s="6" t="s">
        <v>767</v>
      </c>
      <c r="C143" s="16" t="str">
        <f t="shared" ca="1" si="10"/>
        <v>Sawakasa</v>
      </c>
      <c r="D143" s="6" t="s">
        <v>112</v>
      </c>
      <c r="E143" s="16" t="str">
        <f t="shared" ca="1" si="11"/>
        <v>Tailevu</v>
      </c>
      <c r="F143" s="16" t="str">
        <f t="shared" ca="1" si="12"/>
        <v>FJ0104</v>
      </c>
      <c r="G143" s="16" t="str">
        <f t="shared" ca="1" si="13"/>
        <v>FJ01</v>
      </c>
      <c r="H143" s="16" t="str">
        <f t="shared" ca="1" si="14"/>
        <v>CENTRAL</v>
      </c>
      <c r="I143" s="2"/>
      <c r="J143" s="2">
        <v>0</v>
      </c>
      <c r="K143" s="2"/>
    </row>
    <row r="144" spans="1:11">
      <c r="A144" s="6" t="s">
        <v>372</v>
      </c>
      <c r="B144" s="6" t="s">
        <v>768</v>
      </c>
      <c r="C144" s="16" t="str">
        <f t="shared" ca="1" si="10"/>
        <v>Bau</v>
      </c>
      <c r="D144" s="6" t="s">
        <v>108</v>
      </c>
      <c r="E144" s="16" t="str">
        <f t="shared" ca="1" si="11"/>
        <v>Tailevu</v>
      </c>
      <c r="F144" s="16" t="str">
        <f t="shared" ca="1" si="12"/>
        <v>FJ0104</v>
      </c>
      <c r="G144" s="16" t="str">
        <f t="shared" ca="1" si="13"/>
        <v>FJ01</v>
      </c>
      <c r="H144" s="16" t="str">
        <f t="shared" ca="1" si="14"/>
        <v>CENTRAL</v>
      </c>
      <c r="I144" s="2"/>
      <c r="J144" s="2">
        <v>3</v>
      </c>
      <c r="K144" s="2"/>
    </row>
    <row r="145" spans="1:11">
      <c r="A145" s="6" t="s">
        <v>373</v>
      </c>
      <c r="B145" s="6" t="s">
        <v>769</v>
      </c>
      <c r="C145" s="16" t="str">
        <f t="shared" ca="1" si="10"/>
        <v>Nakelo</v>
      </c>
      <c r="D145" s="6" t="s">
        <v>109</v>
      </c>
      <c r="E145" s="16" t="str">
        <f t="shared" ca="1" si="11"/>
        <v>Tailevu</v>
      </c>
      <c r="F145" s="16" t="str">
        <f t="shared" ca="1" si="12"/>
        <v>FJ0104</v>
      </c>
      <c r="G145" s="16" t="str">
        <f t="shared" ca="1" si="13"/>
        <v>FJ01</v>
      </c>
      <c r="H145" s="16" t="str">
        <f t="shared" ca="1" si="14"/>
        <v>CENTRAL</v>
      </c>
      <c r="I145" s="2"/>
      <c r="J145" s="2">
        <v>0</v>
      </c>
      <c r="K145" s="2"/>
    </row>
    <row r="146" spans="1:11">
      <c r="A146" s="6" t="s">
        <v>374</v>
      </c>
      <c r="B146" s="6" t="s">
        <v>770</v>
      </c>
      <c r="C146" s="16" t="str">
        <f t="shared" ca="1" si="10"/>
        <v>Suva</v>
      </c>
      <c r="D146" s="6" t="s">
        <v>105</v>
      </c>
      <c r="E146" s="16" t="str">
        <f t="shared" ca="1" si="11"/>
        <v>Rewa</v>
      </c>
      <c r="F146" s="16" t="str">
        <f t="shared" ca="1" si="12"/>
        <v>FJ0102</v>
      </c>
      <c r="G146" s="16" t="str">
        <f t="shared" ca="1" si="13"/>
        <v>FJ01</v>
      </c>
      <c r="H146" s="16" t="str">
        <f t="shared" ca="1" si="14"/>
        <v>CENTRAL</v>
      </c>
      <c r="I146" s="2"/>
      <c r="J146" s="2">
        <v>0</v>
      </c>
      <c r="K146" s="2"/>
    </row>
    <row r="147" spans="1:11">
      <c r="A147" s="6" t="s">
        <v>375</v>
      </c>
      <c r="B147" s="6" t="s">
        <v>771</v>
      </c>
      <c r="C147" s="16" t="str">
        <f t="shared" ca="1" si="10"/>
        <v>Bau</v>
      </c>
      <c r="D147" s="6" t="s">
        <v>108</v>
      </c>
      <c r="E147" s="16" t="str">
        <f t="shared" ca="1" si="11"/>
        <v>Tailevu</v>
      </c>
      <c r="F147" s="16" t="str">
        <f t="shared" ca="1" si="12"/>
        <v>FJ0104</v>
      </c>
      <c r="G147" s="16" t="str">
        <f t="shared" ca="1" si="13"/>
        <v>FJ01</v>
      </c>
      <c r="H147" s="16" t="str">
        <f t="shared" ca="1" si="14"/>
        <v>CENTRAL</v>
      </c>
      <c r="I147" s="2"/>
      <c r="J147" s="2">
        <v>0</v>
      </c>
      <c r="K147" s="2"/>
    </row>
    <row r="148" spans="1:11">
      <c r="A148" s="6" t="s">
        <v>376</v>
      </c>
      <c r="B148" s="6" t="s">
        <v>772</v>
      </c>
      <c r="C148" s="16" t="str">
        <f t="shared" ca="1" si="10"/>
        <v>Verata</v>
      </c>
      <c r="D148" s="6" t="s">
        <v>110</v>
      </c>
      <c r="E148" s="16" t="str">
        <f t="shared" ca="1" si="11"/>
        <v>Tailevu</v>
      </c>
      <c r="F148" s="16" t="str">
        <f t="shared" ca="1" si="12"/>
        <v>FJ0104</v>
      </c>
      <c r="G148" s="16" t="str">
        <f t="shared" ca="1" si="13"/>
        <v>FJ01</v>
      </c>
      <c r="H148" s="16" t="str">
        <f t="shared" ca="1" si="14"/>
        <v>CENTRAL</v>
      </c>
      <c r="I148" s="2"/>
      <c r="J148" s="2">
        <v>0</v>
      </c>
      <c r="K148" s="2"/>
    </row>
    <row r="149" spans="1:11">
      <c r="A149" s="6" t="s">
        <v>377</v>
      </c>
      <c r="B149" s="6" t="s">
        <v>773</v>
      </c>
      <c r="C149" s="16" t="str">
        <f t="shared" ca="1" si="10"/>
        <v>Wainibuka</v>
      </c>
      <c r="D149" s="6" t="s">
        <v>111</v>
      </c>
      <c r="E149" s="16" t="str">
        <f t="shared" ca="1" si="11"/>
        <v>Tailevu</v>
      </c>
      <c r="F149" s="16" t="str">
        <f t="shared" ca="1" si="12"/>
        <v>FJ0104</v>
      </c>
      <c r="G149" s="16" t="str">
        <f t="shared" ca="1" si="13"/>
        <v>FJ01</v>
      </c>
      <c r="H149" s="16" t="str">
        <f t="shared" ca="1" si="14"/>
        <v>CENTRAL</v>
      </c>
      <c r="I149" s="2"/>
      <c r="J149" s="2">
        <v>0</v>
      </c>
      <c r="K149" s="2"/>
    </row>
    <row r="150" spans="1:11">
      <c r="A150" s="6" t="s">
        <v>378</v>
      </c>
      <c r="B150" s="6" t="s">
        <v>774</v>
      </c>
      <c r="C150" s="16" t="str">
        <f t="shared" ca="1" si="10"/>
        <v>Verata</v>
      </c>
      <c r="D150" s="6" t="s">
        <v>110</v>
      </c>
      <c r="E150" s="16" t="str">
        <f t="shared" ca="1" si="11"/>
        <v>Tailevu</v>
      </c>
      <c r="F150" s="16" t="str">
        <f t="shared" ca="1" si="12"/>
        <v>FJ0104</v>
      </c>
      <c r="G150" s="16" t="str">
        <f t="shared" ca="1" si="13"/>
        <v>FJ01</v>
      </c>
      <c r="H150" s="16" t="str">
        <f t="shared" ca="1" si="14"/>
        <v>CENTRAL</v>
      </c>
      <c r="I150" s="2"/>
      <c r="J150" s="2">
        <v>0</v>
      </c>
      <c r="K150" s="2"/>
    </row>
    <row r="151" spans="1:11">
      <c r="A151" s="6" t="s">
        <v>379</v>
      </c>
      <c r="B151" s="6" t="s">
        <v>775</v>
      </c>
      <c r="C151" s="16" t="str">
        <f t="shared" ca="1" si="10"/>
        <v>Rewa</v>
      </c>
      <c r="D151" s="6" t="s">
        <v>104</v>
      </c>
      <c r="E151" s="16" t="str">
        <f t="shared" ca="1" si="11"/>
        <v>Rewa</v>
      </c>
      <c r="F151" s="16" t="str">
        <f t="shared" ca="1" si="12"/>
        <v>FJ0102</v>
      </c>
      <c r="G151" s="16" t="str">
        <f t="shared" ca="1" si="13"/>
        <v>FJ01</v>
      </c>
      <c r="H151" s="16" t="str">
        <f t="shared" ca="1" si="14"/>
        <v>CENTRAL</v>
      </c>
      <c r="I151" s="2"/>
      <c r="J151" s="2">
        <v>0</v>
      </c>
      <c r="K151" s="2"/>
    </row>
    <row r="152" spans="1:11">
      <c r="A152" s="6" t="s">
        <v>380</v>
      </c>
      <c r="B152" s="6" t="s">
        <v>776</v>
      </c>
      <c r="C152" s="16" t="str">
        <f t="shared" ca="1" si="10"/>
        <v>Serua</v>
      </c>
      <c r="D152" s="6" t="s">
        <v>107</v>
      </c>
      <c r="E152" s="16" t="str">
        <f t="shared" ca="1" si="11"/>
        <v>Serua</v>
      </c>
      <c r="F152" s="16" t="str">
        <f t="shared" ca="1" si="12"/>
        <v>FJ0103</v>
      </c>
      <c r="G152" s="16" t="str">
        <f t="shared" ca="1" si="13"/>
        <v>FJ01</v>
      </c>
      <c r="H152" s="16" t="str">
        <f t="shared" ca="1" si="14"/>
        <v>CENTRAL</v>
      </c>
      <c r="I152" s="2"/>
      <c r="J152" s="2">
        <v>0</v>
      </c>
      <c r="K152" s="2"/>
    </row>
    <row r="153" spans="1:11">
      <c r="A153" s="6" t="s">
        <v>380</v>
      </c>
      <c r="B153" s="6" t="s">
        <v>777</v>
      </c>
      <c r="C153" s="16" t="str">
        <f t="shared" ca="1" si="10"/>
        <v>Verata</v>
      </c>
      <c r="D153" s="6" t="s">
        <v>110</v>
      </c>
      <c r="E153" s="16" t="str">
        <f t="shared" ca="1" si="11"/>
        <v>Tailevu</v>
      </c>
      <c r="F153" s="16" t="str">
        <f t="shared" ca="1" si="12"/>
        <v>FJ0104</v>
      </c>
      <c r="G153" s="16" t="str">
        <f t="shared" ca="1" si="13"/>
        <v>FJ01</v>
      </c>
      <c r="H153" s="16" t="str">
        <f t="shared" ca="1" si="14"/>
        <v>CENTRAL</v>
      </c>
      <c r="I153" s="2"/>
      <c r="J153" s="2">
        <v>0</v>
      </c>
      <c r="K153" s="2"/>
    </row>
    <row r="154" spans="1:11">
      <c r="A154" s="6" t="s">
        <v>381</v>
      </c>
      <c r="B154" s="6" t="s">
        <v>778</v>
      </c>
      <c r="C154" s="16" t="str">
        <f t="shared" ca="1" si="10"/>
        <v>Lami</v>
      </c>
      <c r="D154" s="6" t="s">
        <v>102</v>
      </c>
      <c r="E154" s="16" t="str">
        <f t="shared" ca="1" si="11"/>
        <v>Rewa</v>
      </c>
      <c r="F154" s="16" t="str">
        <f t="shared" ca="1" si="12"/>
        <v>FJ0102</v>
      </c>
      <c r="G154" s="16" t="str">
        <f t="shared" ca="1" si="13"/>
        <v>FJ01</v>
      </c>
      <c r="H154" s="16" t="str">
        <f t="shared" ca="1" si="14"/>
        <v>CENTRAL</v>
      </c>
      <c r="I154" s="2"/>
      <c r="J154" s="2">
        <v>0</v>
      </c>
      <c r="K154" s="2"/>
    </row>
    <row r="155" spans="1:11">
      <c r="A155" s="6" t="s">
        <v>382</v>
      </c>
      <c r="B155" s="6" t="s">
        <v>779</v>
      </c>
      <c r="C155" s="16" t="str">
        <f t="shared" ca="1" si="10"/>
        <v>Verata</v>
      </c>
      <c r="D155" s="6" t="s">
        <v>110</v>
      </c>
      <c r="E155" s="16" t="str">
        <f t="shared" ca="1" si="11"/>
        <v>Tailevu</v>
      </c>
      <c r="F155" s="16" t="str">
        <f t="shared" ca="1" si="12"/>
        <v>FJ0104</v>
      </c>
      <c r="G155" s="16" t="str">
        <f t="shared" ca="1" si="13"/>
        <v>FJ01</v>
      </c>
      <c r="H155" s="16" t="str">
        <f t="shared" ca="1" si="14"/>
        <v>CENTRAL</v>
      </c>
      <c r="I155" s="2"/>
      <c r="J155" s="2">
        <v>0</v>
      </c>
      <c r="K155" s="2"/>
    </row>
    <row r="156" spans="1:11">
      <c r="A156" s="6" t="s">
        <v>383</v>
      </c>
      <c r="B156" s="6" t="s">
        <v>780</v>
      </c>
      <c r="C156" s="16" t="str">
        <f t="shared" ca="1" si="10"/>
        <v>Bau</v>
      </c>
      <c r="D156" s="6" t="s">
        <v>108</v>
      </c>
      <c r="E156" s="16" t="str">
        <f t="shared" ca="1" si="11"/>
        <v>Tailevu</v>
      </c>
      <c r="F156" s="16" t="str">
        <f t="shared" ca="1" si="12"/>
        <v>FJ0104</v>
      </c>
      <c r="G156" s="16" t="str">
        <f t="shared" ca="1" si="13"/>
        <v>FJ01</v>
      </c>
      <c r="H156" s="16" t="str">
        <f t="shared" ca="1" si="14"/>
        <v>CENTRAL</v>
      </c>
      <c r="I156" s="2"/>
      <c r="J156" s="2">
        <v>0</v>
      </c>
      <c r="K156" s="2"/>
    </row>
    <row r="157" spans="1:11">
      <c r="A157" s="6" t="s">
        <v>384</v>
      </c>
      <c r="B157" s="6" t="s">
        <v>781</v>
      </c>
      <c r="C157" s="16" t="str">
        <f t="shared" ca="1" si="10"/>
        <v>Bau</v>
      </c>
      <c r="D157" s="6" t="s">
        <v>108</v>
      </c>
      <c r="E157" s="16" t="str">
        <f t="shared" ca="1" si="11"/>
        <v>Tailevu</v>
      </c>
      <c r="F157" s="16" t="str">
        <f t="shared" ca="1" si="12"/>
        <v>FJ0104</v>
      </c>
      <c r="G157" s="16" t="str">
        <f t="shared" ca="1" si="13"/>
        <v>FJ01</v>
      </c>
      <c r="H157" s="16" t="str">
        <f t="shared" ca="1" si="14"/>
        <v>CENTRAL</v>
      </c>
      <c r="I157" s="2"/>
      <c r="J157" s="2">
        <v>0</v>
      </c>
      <c r="K157" s="2"/>
    </row>
    <row r="158" spans="1:11">
      <c r="A158" s="6" t="s">
        <v>385</v>
      </c>
      <c r="B158" s="6" t="s">
        <v>782</v>
      </c>
      <c r="C158" s="16" t="str">
        <f t="shared" ca="1" si="10"/>
        <v>Verata</v>
      </c>
      <c r="D158" s="6" t="s">
        <v>110</v>
      </c>
      <c r="E158" s="16" t="str">
        <f t="shared" ca="1" si="11"/>
        <v>Tailevu</v>
      </c>
      <c r="F158" s="16" t="str">
        <f t="shared" ca="1" si="12"/>
        <v>FJ0104</v>
      </c>
      <c r="G158" s="16" t="str">
        <f t="shared" ca="1" si="13"/>
        <v>FJ01</v>
      </c>
      <c r="H158" s="16" t="str">
        <f t="shared" ca="1" si="14"/>
        <v>CENTRAL</v>
      </c>
      <c r="I158" s="2"/>
      <c r="J158" s="2">
        <v>0</v>
      </c>
      <c r="K158" s="2"/>
    </row>
    <row r="159" spans="1:11">
      <c r="A159" s="6" t="s">
        <v>386</v>
      </c>
      <c r="B159" s="6" t="s">
        <v>783</v>
      </c>
      <c r="C159" s="16" t="str">
        <f t="shared" ca="1" si="10"/>
        <v>Verata</v>
      </c>
      <c r="D159" s="6" t="s">
        <v>110</v>
      </c>
      <c r="E159" s="16" t="str">
        <f t="shared" ca="1" si="11"/>
        <v>Tailevu</v>
      </c>
      <c r="F159" s="16" t="str">
        <f t="shared" ca="1" si="12"/>
        <v>FJ0104</v>
      </c>
      <c r="G159" s="16" t="str">
        <f t="shared" ca="1" si="13"/>
        <v>FJ01</v>
      </c>
      <c r="H159" s="16" t="str">
        <f t="shared" ca="1" si="14"/>
        <v>CENTRAL</v>
      </c>
      <c r="I159" s="2"/>
      <c r="J159" s="2">
        <v>0</v>
      </c>
      <c r="K159" s="2"/>
    </row>
    <row r="160" spans="1:11">
      <c r="A160" s="6" t="s">
        <v>387</v>
      </c>
      <c r="B160" s="6" t="s">
        <v>784</v>
      </c>
      <c r="C160" s="16" t="str">
        <f t="shared" ca="1" si="10"/>
        <v>Verata</v>
      </c>
      <c r="D160" s="6" t="s">
        <v>110</v>
      </c>
      <c r="E160" s="16" t="str">
        <f t="shared" ca="1" si="11"/>
        <v>Tailevu</v>
      </c>
      <c r="F160" s="16" t="str">
        <f t="shared" ca="1" si="12"/>
        <v>FJ0104</v>
      </c>
      <c r="G160" s="16" t="str">
        <f t="shared" ca="1" si="13"/>
        <v>FJ01</v>
      </c>
      <c r="H160" s="16" t="str">
        <f t="shared" ca="1" si="14"/>
        <v>CENTRAL</v>
      </c>
      <c r="I160" s="2"/>
      <c r="J160" s="2">
        <v>0</v>
      </c>
      <c r="K160" s="2"/>
    </row>
    <row r="161" spans="1:11">
      <c r="A161" s="6" t="s">
        <v>388</v>
      </c>
      <c r="B161" s="6" t="s">
        <v>785</v>
      </c>
      <c r="C161" s="16" t="str">
        <f t="shared" ca="1" si="10"/>
        <v>Lami</v>
      </c>
      <c r="D161" s="6" t="s">
        <v>102</v>
      </c>
      <c r="E161" s="16" t="str">
        <f t="shared" ca="1" si="11"/>
        <v>Rewa</v>
      </c>
      <c r="F161" s="16" t="str">
        <f t="shared" ca="1" si="12"/>
        <v>FJ0102</v>
      </c>
      <c r="G161" s="16" t="str">
        <f t="shared" ca="1" si="13"/>
        <v>FJ01</v>
      </c>
      <c r="H161" s="16" t="str">
        <f t="shared" ca="1" si="14"/>
        <v>CENTRAL</v>
      </c>
      <c r="I161" s="2"/>
      <c r="J161" s="2">
        <v>0</v>
      </c>
      <c r="K161" s="2"/>
    </row>
    <row r="162" spans="1:11">
      <c r="A162" s="6" t="s">
        <v>388</v>
      </c>
      <c r="B162" s="6" t="s">
        <v>786</v>
      </c>
      <c r="C162" s="16" t="str">
        <f t="shared" ca="1" si="10"/>
        <v>Nakelo</v>
      </c>
      <c r="D162" s="6" t="s">
        <v>109</v>
      </c>
      <c r="E162" s="16" t="str">
        <f t="shared" ca="1" si="11"/>
        <v>Tailevu</v>
      </c>
      <c r="F162" s="16" t="str">
        <f t="shared" ca="1" si="12"/>
        <v>FJ0104</v>
      </c>
      <c r="G162" s="16" t="str">
        <f t="shared" ca="1" si="13"/>
        <v>FJ01</v>
      </c>
      <c r="H162" s="16" t="str">
        <f t="shared" ca="1" si="14"/>
        <v>CENTRAL</v>
      </c>
      <c r="I162" s="2"/>
      <c r="J162" s="2">
        <v>0</v>
      </c>
      <c r="K162" s="2"/>
    </row>
    <row r="163" spans="1:11">
      <c r="A163" s="6" t="s">
        <v>389</v>
      </c>
      <c r="B163" s="6" t="s">
        <v>787</v>
      </c>
      <c r="C163" s="16" t="str">
        <f t="shared" ca="1" si="10"/>
        <v>Rewa</v>
      </c>
      <c r="D163" s="6" t="s">
        <v>104</v>
      </c>
      <c r="E163" s="16" t="str">
        <f t="shared" ca="1" si="11"/>
        <v>Rewa</v>
      </c>
      <c r="F163" s="16" t="str">
        <f t="shared" ca="1" si="12"/>
        <v>FJ0102</v>
      </c>
      <c r="G163" s="16" t="str">
        <f t="shared" ca="1" si="13"/>
        <v>FJ01</v>
      </c>
      <c r="H163" s="16" t="str">
        <f t="shared" ca="1" si="14"/>
        <v>CENTRAL</v>
      </c>
      <c r="I163" s="2"/>
      <c r="J163" s="2">
        <v>0</v>
      </c>
      <c r="K163" s="2"/>
    </row>
    <row r="164" spans="1:11">
      <c r="A164" s="6" t="s">
        <v>390</v>
      </c>
      <c r="B164" s="6" t="s">
        <v>788</v>
      </c>
      <c r="C164" s="16" t="str">
        <f t="shared" ca="1" si="10"/>
        <v>Wainibuka</v>
      </c>
      <c r="D164" s="6" t="s">
        <v>111</v>
      </c>
      <c r="E164" s="16" t="str">
        <f t="shared" ca="1" si="11"/>
        <v>Tailevu</v>
      </c>
      <c r="F164" s="16" t="str">
        <f t="shared" ca="1" si="12"/>
        <v>FJ0104</v>
      </c>
      <c r="G164" s="16" t="str">
        <f t="shared" ca="1" si="13"/>
        <v>FJ01</v>
      </c>
      <c r="H164" s="16" t="str">
        <f t="shared" ca="1" si="14"/>
        <v>CENTRAL</v>
      </c>
      <c r="I164" s="2"/>
      <c r="J164" s="2">
        <v>0</v>
      </c>
      <c r="K164" s="2"/>
    </row>
    <row r="165" spans="1:11">
      <c r="A165" s="6" t="s">
        <v>391</v>
      </c>
      <c r="B165" s="6" t="s">
        <v>789</v>
      </c>
      <c r="C165" s="16" t="str">
        <f t="shared" ca="1" si="10"/>
        <v>Noco</v>
      </c>
      <c r="D165" s="6" t="s">
        <v>103</v>
      </c>
      <c r="E165" s="16" t="str">
        <f t="shared" ca="1" si="11"/>
        <v>Rewa</v>
      </c>
      <c r="F165" s="16" t="str">
        <f t="shared" ca="1" si="12"/>
        <v>FJ0102</v>
      </c>
      <c r="G165" s="16" t="str">
        <f t="shared" ca="1" si="13"/>
        <v>FJ01</v>
      </c>
      <c r="H165" s="16" t="str">
        <f t="shared" ca="1" si="14"/>
        <v>CENTRAL</v>
      </c>
      <c r="I165" s="2"/>
      <c r="J165" s="2">
        <v>0</v>
      </c>
      <c r="K165" s="2"/>
    </row>
    <row r="166" spans="1:11">
      <c r="A166" s="6" t="s">
        <v>392</v>
      </c>
      <c r="B166" s="6" t="s">
        <v>790</v>
      </c>
      <c r="C166" s="16" t="str">
        <f t="shared" ca="1" si="10"/>
        <v>Lami</v>
      </c>
      <c r="D166" s="6" t="s">
        <v>102</v>
      </c>
      <c r="E166" s="16" t="str">
        <f t="shared" ca="1" si="11"/>
        <v>Rewa</v>
      </c>
      <c r="F166" s="16" t="str">
        <f t="shared" ca="1" si="12"/>
        <v>FJ0102</v>
      </c>
      <c r="G166" s="16" t="str">
        <f t="shared" ca="1" si="13"/>
        <v>FJ01</v>
      </c>
      <c r="H166" s="16" t="str">
        <f t="shared" ca="1" si="14"/>
        <v>CENTRAL</v>
      </c>
      <c r="I166" s="2"/>
      <c r="J166" s="2">
        <v>0</v>
      </c>
      <c r="K166" s="2"/>
    </row>
    <row r="167" spans="1:11">
      <c r="A167" s="6" t="s">
        <v>393</v>
      </c>
      <c r="B167" s="6" t="s">
        <v>791</v>
      </c>
      <c r="C167" s="16" t="str">
        <f t="shared" ca="1" si="10"/>
        <v>Wainibuka</v>
      </c>
      <c r="D167" s="6" t="s">
        <v>111</v>
      </c>
      <c r="E167" s="16" t="str">
        <f t="shared" ca="1" si="11"/>
        <v>Tailevu</v>
      </c>
      <c r="F167" s="16" t="str">
        <f t="shared" ca="1" si="12"/>
        <v>FJ0104</v>
      </c>
      <c r="G167" s="16" t="str">
        <f t="shared" ca="1" si="13"/>
        <v>FJ01</v>
      </c>
      <c r="H167" s="16" t="str">
        <f t="shared" ca="1" si="14"/>
        <v>CENTRAL</v>
      </c>
      <c r="I167" s="2"/>
      <c r="J167" s="2">
        <v>0</v>
      </c>
      <c r="K167" s="2"/>
    </row>
    <row r="168" spans="1:11">
      <c r="A168" s="6" t="s">
        <v>394</v>
      </c>
      <c r="B168" s="6" t="s">
        <v>792</v>
      </c>
      <c r="C168" s="16" t="str">
        <f t="shared" ca="1" si="10"/>
        <v>Verata</v>
      </c>
      <c r="D168" s="6" t="s">
        <v>110</v>
      </c>
      <c r="E168" s="16" t="str">
        <f t="shared" ca="1" si="11"/>
        <v>Tailevu</v>
      </c>
      <c r="F168" s="16" t="str">
        <f t="shared" ca="1" si="12"/>
        <v>FJ0104</v>
      </c>
      <c r="G168" s="16" t="str">
        <f t="shared" ca="1" si="13"/>
        <v>FJ01</v>
      </c>
      <c r="H168" s="16" t="str">
        <f t="shared" ca="1" si="14"/>
        <v>CENTRAL</v>
      </c>
      <c r="I168" s="2"/>
      <c r="J168" s="2">
        <v>0</v>
      </c>
      <c r="K168" s="2"/>
    </row>
    <row r="169" spans="1:11">
      <c r="A169" s="6" t="s">
        <v>395</v>
      </c>
      <c r="B169" s="6" t="s">
        <v>793</v>
      </c>
      <c r="C169" s="16" t="str">
        <f t="shared" ca="1" si="10"/>
        <v>Nakelo</v>
      </c>
      <c r="D169" s="6" t="s">
        <v>109</v>
      </c>
      <c r="E169" s="16" t="str">
        <f t="shared" ca="1" si="11"/>
        <v>Tailevu</v>
      </c>
      <c r="F169" s="16" t="str">
        <f t="shared" ca="1" si="12"/>
        <v>FJ0104</v>
      </c>
      <c r="G169" s="16" t="str">
        <f t="shared" ca="1" si="13"/>
        <v>FJ01</v>
      </c>
      <c r="H169" s="16" t="str">
        <f t="shared" ca="1" si="14"/>
        <v>CENTRAL</v>
      </c>
      <c r="I169" s="2"/>
      <c r="J169" s="2">
        <v>0</v>
      </c>
      <c r="K169" s="2"/>
    </row>
    <row r="170" spans="1:11">
      <c r="A170" s="6" t="s">
        <v>396</v>
      </c>
      <c r="B170" s="6" t="s">
        <v>794</v>
      </c>
      <c r="C170" s="16" t="str">
        <f t="shared" ca="1" si="10"/>
        <v>Bau</v>
      </c>
      <c r="D170" s="6" t="s">
        <v>108</v>
      </c>
      <c r="E170" s="16" t="str">
        <f t="shared" ca="1" si="11"/>
        <v>Tailevu</v>
      </c>
      <c r="F170" s="16" t="str">
        <f t="shared" ca="1" si="12"/>
        <v>FJ0104</v>
      </c>
      <c r="G170" s="16" t="str">
        <f t="shared" ca="1" si="13"/>
        <v>FJ01</v>
      </c>
      <c r="H170" s="16" t="str">
        <f t="shared" ca="1" si="14"/>
        <v>CENTRAL</v>
      </c>
      <c r="I170" s="2"/>
      <c r="J170" s="2">
        <v>0</v>
      </c>
      <c r="K170" s="2"/>
    </row>
    <row r="171" spans="1:11">
      <c r="A171" s="6" t="s">
        <v>396</v>
      </c>
      <c r="B171" s="6" t="s">
        <v>795</v>
      </c>
      <c r="C171" s="16" t="str">
        <f t="shared" ca="1" si="10"/>
        <v>Verata</v>
      </c>
      <c r="D171" s="6" t="s">
        <v>110</v>
      </c>
      <c r="E171" s="16" t="str">
        <f t="shared" ca="1" si="11"/>
        <v>Tailevu</v>
      </c>
      <c r="F171" s="16" t="str">
        <f t="shared" ca="1" si="12"/>
        <v>FJ0104</v>
      </c>
      <c r="G171" s="16" t="str">
        <f t="shared" ca="1" si="13"/>
        <v>FJ01</v>
      </c>
      <c r="H171" s="16" t="str">
        <f t="shared" ca="1" si="14"/>
        <v>CENTRAL</v>
      </c>
      <c r="I171" s="2"/>
      <c r="J171" s="2">
        <v>0</v>
      </c>
      <c r="K171" s="2"/>
    </row>
    <row r="172" spans="1:11">
      <c r="A172" s="6" t="s">
        <v>397</v>
      </c>
      <c r="B172" s="6" t="s">
        <v>796</v>
      </c>
      <c r="C172" s="16" t="str">
        <f t="shared" ca="1" si="10"/>
        <v>Sawakasa</v>
      </c>
      <c r="D172" s="6" t="s">
        <v>112</v>
      </c>
      <c r="E172" s="16" t="str">
        <f t="shared" ca="1" si="11"/>
        <v>Tailevu</v>
      </c>
      <c r="F172" s="16" t="str">
        <f t="shared" ca="1" si="12"/>
        <v>FJ0104</v>
      </c>
      <c r="G172" s="16" t="str">
        <f t="shared" ca="1" si="13"/>
        <v>FJ01</v>
      </c>
      <c r="H172" s="16" t="str">
        <f t="shared" ca="1" si="14"/>
        <v>CENTRAL</v>
      </c>
      <c r="I172" s="2"/>
      <c r="J172" s="2">
        <v>0</v>
      </c>
      <c r="K172" s="2"/>
    </row>
    <row r="173" spans="1:11">
      <c r="A173" s="6" t="s">
        <v>398</v>
      </c>
      <c r="B173" s="6" t="s">
        <v>797</v>
      </c>
      <c r="C173" s="16" t="str">
        <f t="shared" ca="1" si="10"/>
        <v>Rewa</v>
      </c>
      <c r="D173" s="6" t="s">
        <v>104</v>
      </c>
      <c r="E173" s="16" t="str">
        <f t="shared" ca="1" si="11"/>
        <v>Rewa</v>
      </c>
      <c r="F173" s="16" t="str">
        <f t="shared" ca="1" si="12"/>
        <v>FJ0102</v>
      </c>
      <c r="G173" s="16" t="str">
        <f t="shared" ca="1" si="13"/>
        <v>FJ01</v>
      </c>
      <c r="H173" s="16" t="str">
        <f t="shared" ca="1" si="14"/>
        <v>CENTRAL</v>
      </c>
      <c r="I173" s="2"/>
      <c r="J173" s="2">
        <v>0</v>
      </c>
      <c r="K173" s="2"/>
    </row>
    <row r="174" spans="1:11">
      <c r="A174" s="6" t="s">
        <v>399</v>
      </c>
      <c r="B174" s="6" t="s">
        <v>798</v>
      </c>
      <c r="C174" s="16" t="str">
        <f t="shared" ca="1" si="10"/>
        <v>Veivatuloa</v>
      </c>
      <c r="D174" s="6" t="s">
        <v>99</v>
      </c>
      <c r="E174" s="16" t="str">
        <f t="shared" ca="1" si="11"/>
        <v>Naitasiri</v>
      </c>
      <c r="F174" s="16" t="str">
        <f t="shared" ca="1" si="12"/>
        <v>FJ0101</v>
      </c>
      <c r="G174" s="16" t="str">
        <f t="shared" ca="1" si="13"/>
        <v>FJ01</v>
      </c>
      <c r="H174" s="16" t="str">
        <f t="shared" ca="1" si="14"/>
        <v>CENTRAL</v>
      </c>
      <c r="I174" s="2"/>
      <c r="J174" s="2">
        <v>3</v>
      </c>
      <c r="K174" s="2"/>
    </row>
    <row r="175" spans="1:11">
      <c r="A175" s="6" t="s">
        <v>400</v>
      </c>
      <c r="B175" s="6" t="s">
        <v>799</v>
      </c>
      <c r="C175" s="16" t="str">
        <f t="shared" ca="1" si="10"/>
        <v>Noco</v>
      </c>
      <c r="D175" s="6" t="s">
        <v>103</v>
      </c>
      <c r="E175" s="16" t="str">
        <f t="shared" ca="1" si="11"/>
        <v>Rewa</v>
      </c>
      <c r="F175" s="16" t="str">
        <f t="shared" ca="1" si="12"/>
        <v>FJ0102</v>
      </c>
      <c r="G175" s="16" t="str">
        <f t="shared" ca="1" si="13"/>
        <v>FJ01</v>
      </c>
      <c r="H175" s="16" t="str">
        <f t="shared" ca="1" si="14"/>
        <v>CENTRAL</v>
      </c>
      <c r="I175" s="2"/>
      <c r="J175" s="2">
        <v>0</v>
      </c>
      <c r="K175" s="2"/>
    </row>
    <row r="176" spans="1:11">
      <c r="A176" s="6" t="s">
        <v>401</v>
      </c>
      <c r="B176" s="6" t="s">
        <v>800</v>
      </c>
      <c r="C176" s="16" t="str">
        <f t="shared" ca="1" si="10"/>
        <v>Naitasiri</v>
      </c>
      <c r="D176" s="6" t="s">
        <v>95</v>
      </c>
      <c r="E176" s="16" t="str">
        <f t="shared" ca="1" si="11"/>
        <v>Naitasiri</v>
      </c>
      <c r="F176" s="16" t="str">
        <f t="shared" ca="1" si="12"/>
        <v>FJ0101</v>
      </c>
      <c r="G176" s="16" t="str">
        <f t="shared" ca="1" si="13"/>
        <v>FJ01</v>
      </c>
      <c r="H176" s="16" t="str">
        <f t="shared" ca="1" si="14"/>
        <v>CENTRAL</v>
      </c>
      <c r="I176" s="2"/>
      <c r="J176" s="2">
        <v>0</v>
      </c>
      <c r="K176" s="2"/>
    </row>
    <row r="177" spans="1:11">
      <c r="A177" s="6" t="s">
        <v>402</v>
      </c>
      <c r="B177" s="6" t="s">
        <v>801</v>
      </c>
      <c r="C177" s="16" t="str">
        <f t="shared" ca="1" si="10"/>
        <v>Bau</v>
      </c>
      <c r="D177" s="6" t="s">
        <v>108</v>
      </c>
      <c r="E177" s="16" t="str">
        <f t="shared" ca="1" si="11"/>
        <v>Tailevu</v>
      </c>
      <c r="F177" s="16" t="str">
        <f t="shared" ca="1" si="12"/>
        <v>FJ0104</v>
      </c>
      <c r="G177" s="16" t="str">
        <f t="shared" ca="1" si="13"/>
        <v>FJ01</v>
      </c>
      <c r="H177" s="16" t="str">
        <f t="shared" ca="1" si="14"/>
        <v>CENTRAL</v>
      </c>
      <c r="I177" s="2"/>
      <c r="J177" s="2">
        <v>0</v>
      </c>
      <c r="K177" s="2"/>
    </row>
    <row r="178" spans="1:11">
      <c r="A178" s="6" t="s">
        <v>403</v>
      </c>
      <c r="B178" s="6" t="s">
        <v>802</v>
      </c>
      <c r="C178" s="16" t="str">
        <f t="shared" ca="1" si="10"/>
        <v>Noco</v>
      </c>
      <c r="D178" s="6" t="s">
        <v>103</v>
      </c>
      <c r="E178" s="16" t="str">
        <f t="shared" ca="1" si="11"/>
        <v>Rewa</v>
      </c>
      <c r="F178" s="16" t="str">
        <f t="shared" ca="1" si="12"/>
        <v>FJ0102</v>
      </c>
      <c r="G178" s="16" t="str">
        <f t="shared" ca="1" si="13"/>
        <v>FJ01</v>
      </c>
      <c r="H178" s="16" t="str">
        <f t="shared" ca="1" si="14"/>
        <v>CENTRAL</v>
      </c>
      <c r="I178" s="2"/>
      <c r="J178" s="2">
        <v>0</v>
      </c>
      <c r="K178" s="2"/>
    </row>
    <row r="179" spans="1:11">
      <c r="A179" s="6" t="s">
        <v>403</v>
      </c>
      <c r="B179" s="6" t="s">
        <v>803</v>
      </c>
      <c r="C179" s="16" t="str">
        <f t="shared" ca="1" si="10"/>
        <v>Nuku</v>
      </c>
      <c r="D179" s="6" t="s">
        <v>106</v>
      </c>
      <c r="E179" s="16" t="str">
        <f t="shared" ca="1" si="11"/>
        <v>Serua</v>
      </c>
      <c r="F179" s="16" t="str">
        <f t="shared" ca="1" si="12"/>
        <v>FJ0103</v>
      </c>
      <c r="G179" s="16" t="str">
        <f t="shared" ca="1" si="13"/>
        <v>FJ01</v>
      </c>
      <c r="H179" s="16" t="str">
        <f t="shared" ca="1" si="14"/>
        <v>CENTRAL</v>
      </c>
      <c r="I179" s="2"/>
      <c r="J179" s="2">
        <v>3</v>
      </c>
      <c r="K179" s="2"/>
    </row>
    <row r="180" spans="1:11">
      <c r="A180" s="6" t="s">
        <v>404</v>
      </c>
      <c r="B180" s="6" t="s">
        <v>804</v>
      </c>
      <c r="C180" s="16" t="str">
        <f t="shared" ca="1" si="10"/>
        <v>Lomaivuna</v>
      </c>
      <c r="D180" s="6" t="s">
        <v>93</v>
      </c>
      <c r="E180" s="16" t="str">
        <f t="shared" ca="1" si="11"/>
        <v>Naitasiri</v>
      </c>
      <c r="F180" s="16" t="str">
        <f t="shared" ca="1" si="12"/>
        <v>FJ0101</v>
      </c>
      <c r="G180" s="16" t="str">
        <f t="shared" ca="1" si="13"/>
        <v>FJ01</v>
      </c>
      <c r="H180" s="16" t="str">
        <f t="shared" ca="1" si="14"/>
        <v>CENTRAL</v>
      </c>
      <c r="I180" s="2"/>
      <c r="J180" s="2">
        <v>0</v>
      </c>
      <c r="K180" s="2"/>
    </row>
    <row r="181" spans="1:11">
      <c r="A181" s="6" t="s">
        <v>405</v>
      </c>
      <c r="B181" s="6" t="s">
        <v>805</v>
      </c>
      <c r="C181" s="16" t="str">
        <f t="shared" ca="1" si="10"/>
        <v>Noco</v>
      </c>
      <c r="D181" s="6" t="s">
        <v>103</v>
      </c>
      <c r="E181" s="16" t="str">
        <f t="shared" ca="1" si="11"/>
        <v>Rewa</v>
      </c>
      <c r="F181" s="16" t="str">
        <f t="shared" ca="1" si="12"/>
        <v>FJ0102</v>
      </c>
      <c r="G181" s="16" t="str">
        <f t="shared" ca="1" si="13"/>
        <v>FJ01</v>
      </c>
      <c r="H181" s="16" t="str">
        <f t="shared" ca="1" si="14"/>
        <v>CENTRAL</v>
      </c>
      <c r="I181" s="2"/>
      <c r="J181" s="2">
        <v>0</v>
      </c>
      <c r="K181" s="2"/>
    </row>
    <row r="182" spans="1:11">
      <c r="A182" s="6" t="s">
        <v>406</v>
      </c>
      <c r="B182" s="6" t="s">
        <v>806</v>
      </c>
      <c r="C182" s="16" t="str">
        <f t="shared" ca="1" si="10"/>
        <v>Verata</v>
      </c>
      <c r="D182" s="6" t="s">
        <v>110</v>
      </c>
      <c r="E182" s="16" t="str">
        <f t="shared" ca="1" si="11"/>
        <v>Tailevu</v>
      </c>
      <c r="F182" s="16" t="str">
        <f t="shared" ca="1" si="12"/>
        <v>FJ0104</v>
      </c>
      <c r="G182" s="16" t="str">
        <f t="shared" ca="1" si="13"/>
        <v>FJ01</v>
      </c>
      <c r="H182" s="16" t="str">
        <f t="shared" ca="1" si="14"/>
        <v>CENTRAL</v>
      </c>
      <c r="I182" s="2"/>
      <c r="J182" s="2">
        <v>0</v>
      </c>
      <c r="K182" s="2"/>
    </row>
    <row r="183" spans="1:11">
      <c r="A183" s="6" t="s">
        <v>407</v>
      </c>
      <c r="B183" s="6" t="s">
        <v>807</v>
      </c>
      <c r="C183" s="16" t="str">
        <f t="shared" ca="1" si="10"/>
        <v>Lami</v>
      </c>
      <c r="D183" s="6" t="s">
        <v>102</v>
      </c>
      <c r="E183" s="16" t="str">
        <f t="shared" ca="1" si="11"/>
        <v>Rewa</v>
      </c>
      <c r="F183" s="16" t="str">
        <f t="shared" ca="1" si="12"/>
        <v>FJ0102</v>
      </c>
      <c r="G183" s="16" t="str">
        <f t="shared" ca="1" si="13"/>
        <v>FJ01</v>
      </c>
      <c r="H183" s="16" t="str">
        <f t="shared" ca="1" si="14"/>
        <v>CENTRAL</v>
      </c>
      <c r="I183" s="2"/>
      <c r="J183" s="2">
        <v>0</v>
      </c>
      <c r="K183" s="2"/>
    </row>
    <row r="184" spans="1:11">
      <c r="A184" s="6" t="s">
        <v>408</v>
      </c>
      <c r="B184" s="6" t="s">
        <v>808</v>
      </c>
      <c r="C184" s="16" t="str">
        <f t="shared" ca="1" si="10"/>
        <v>Nakelo</v>
      </c>
      <c r="D184" s="6" t="s">
        <v>109</v>
      </c>
      <c r="E184" s="16" t="str">
        <f t="shared" ca="1" si="11"/>
        <v>Tailevu</v>
      </c>
      <c r="F184" s="16" t="str">
        <f t="shared" ca="1" si="12"/>
        <v>FJ0104</v>
      </c>
      <c r="G184" s="16" t="str">
        <f t="shared" ca="1" si="13"/>
        <v>FJ01</v>
      </c>
      <c r="H184" s="16" t="str">
        <f t="shared" ca="1" si="14"/>
        <v>CENTRAL</v>
      </c>
      <c r="I184" s="2"/>
      <c r="J184" s="2">
        <v>0</v>
      </c>
      <c r="K184" s="2"/>
    </row>
    <row r="185" spans="1:11">
      <c r="A185" s="6" t="s">
        <v>409</v>
      </c>
      <c r="B185" s="6" t="s">
        <v>809</v>
      </c>
      <c r="C185" s="16" t="str">
        <f t="shared" ca="1" si="10"/>
        <v>Verata</v>
      </c>
      <c r="D185" s="6" t="s">
        <v>110</v>
      </c>
      <c r="E185" s="16" t="str">
        <f t="shared" ca="1" si="11"/>
        <v>Tailevu</v>
      </c>
      <c r="F185" s="16" t="str">
        <f t="shared" ca="1" si="12"/>
        <v>FJ0104</v>
      </c>
      <c r="G185" s="16" t="str">
        <f t="shared" ca="1" si="13"/>
        <v>FJ01</v>
      </c>
      <c r="H185" s="16" t="str">
        <f t="shared" ca="1" si="14"/>
        <v>CENTRAL</v>
      </c>
      <c r="I185" s="2"/>
      <c r="J185" s="2">
        <v>0</v>
      </c>
      <c r="K185" s="2"/>
    </row>
    <row r="186" spans="1:11">
      <c r="A186" s="6" t="s">
        <v>410</v>
      </c>
      <c r="B186" s="6" t="s">
        <v>810</v>
      </c>
      <c r="C186" s="16" t="str">
        <f t="shared" ca="1" si="10"/>
        <v>Serua</v>
      </c>
      <c r="D186" s="6" t="s">
        <v>107</v>
      </c>
      <c r="E186" s="16" t="str">
        <f t="shared" ca="1" si="11"/>
        <v>Serua</v>
      </c>
      <c r="F186" s="16" t="str">
        <f t="shared" ca="1" si="12"/>
        <v>FJ0103</v>
      </c>
      <c r="G186" s="16" t="str">
        <f t="shared" ca="1" si="13"/>
        <v>FJ01</v>
      </c>
      <c r="H186" s="16" t="str">
        <f t="shared" ca="1" si="14"/>
        <v>CENTRAL</v>
      </c>
      <c r="I186" s="2"/>
      <c r="J186" s="2">
        <v>0</v>
      </c>
      <c r="K186" s="2"/>
    </row>
    <row r="187" spans="1:11">
      <c r="A187" s="6" t="s">
        <v>411</v>
      </c>
      <c r="B187" s="6" t="s">
        <v>811</v>
      </c>
      <c r="C187" s="16" t="str">
        <f t="shared" ca="1" si="10"/>
        <v>Verata</v>
      </c>
      <c r="D187" s="6" t="s">
        <v>110</v>
      </c>
      <c r="E187" s="16" t="str">
        <f t="shared" ca="1" si="11"/>
        <v>Tailevu</v>
      </c>
      <c r="F187" s="16" t="str">
        <f t="shared" ca="1" si="12"/>
        <v>FJ0104</v>
      </c>
      <c r="G187" s="16" t="str">
        <f t="shared" ca="1" si="13"/>
        <v>FJ01</v>
      </c>
      <c r="H187" s="16" t="str">
        <f t="shared" ca="1" si="14"/>
        <v>CENTRAL</v>
      </c>
      <c r="I187" s="2"/>
      <c r="J187" s="2">
        <v>0</v>
      </c>
      <c r="K187" s="2"/>
    </row>
    <row r="188" spans="1:11">
      <c r="A188" s="6" t="s">
        <v>412</v>
      </c>
      <c r="B188" s="6" t="s">
        <v>812</v>
      </c>
      <c r="C188" s="16" t="str">
        <f t="shared" ca="1" si="10"/>
        <v>Wainibuka</v>
      </c>
      <c r="D188" s="6" t="s">
        <v>111</v>
      </c>
      <c r="E188" s="16" t="str">
        <f t="shared" ca="1" si="11"/>
        <v>Tailevu</v>
      </c>
      <c r="F188" s="16" t="str">
        <f t="shared" ca="1" si="12"/>
        <v>FJ0104</v>
      </c>
      <c r="G188" s="16" t="str">
        <f t="shared" ca="1" si="13"/>
        <v>FJ01</v>
      </c>
      <c r="H188" s="16" t="str">
        <f t="shared" ca="1" si="14"/>
        <v>CENTRAL</v>
      </c>
      <c r="I188" s="2"/>
      <c r="J188" s="2">
        <v>2</v>
      </c>
      <c r="K188" s="2"/>
    </row>
    <row r="189" spans="1:11">
      <c r="A189" s="6" t="s">
        <v>413</v>
      </c>
      <c r="B189" s="6" t="s">
        <v>813</v>
      </c>
      <c r="C189" s="16" t="str">
        <f t="shared" ca="1" si="10"/>
        <v>Bau</v>
      </c>
      <c r="D189" s="6" t="s">
        <v>108</v>
      </c>
      <c r="E189" s="16" t="str">
        <f t="shared" ca="1" si="11"/>
        <v>Tailevu</v>
      </c>
      <c r="F189" s="16" t="str">
        <f t="shared" ca="1" si="12"/>
        <v>FJ0104</v>
      </c>
      <c r="G189" s="16" t="str">
        <f t="shared" ca="1" si="13"/>
        <v>FJ01</v>
      </c>
      <c r="H189" s="16" t="str">
        <f t="shared" ca="1" si="14"/>
        <v>CENTRAL</v>
      </c>
      <c r="I189" s="2"/>
      <c r="J189" s="2">
        <v>0</v>
      </c>
      <c r="K189" s="2"/>
    </row>
    <row r="190" spans="1:11">
      <c r="A190" s="6" t="s">
        <v>414</v>
      </c>
      <c r="B190" s="6" t="s">
        <v>814</v>
      </c>
      <c r="C190" s="16" t="str">
        <f t="shared" ca="1" si="10"/>
        <v>Wainibuka</v>
      </c>
      <c r="D190" s="6" t="s">
        <v>111</v>
      </c>
      <c r="E190" s="16" t="str">
        <f t="shared" ca="1" si="11"/>
        <v>Tailevu</v>
      </c>
      <c r="F190" s="16" t="str">
        <f t="shared" ca="1" si="12"/>
        <v>FJ0104</v>
      </c>
      <c r="G190" s="16" t="str">
        <f t="shared" ca="1" si="13"/>
        <v>FJ01</v>
      </c>
      <c r="H190" s="16" t="str">
        <f t="shared" ca="1" si="14"/>
        <v>CENTRAL</v>
      </c>
      <c r="I190" s="2"/>
      <c r="J190" s="2">
        <v>0</v>
      </c>
      <c r="K190" s="2"/>
    </row>
    <row r="191" spans="1:11">
      <c r="A191" s="6" t="s">
        <v>415</v>
      </c>
      <c r="B191" s="6" t="s">
        <v>815</v>
      </c>
      <c r="C191" s="16" t="str">
        <f t="shared" ca="1" si="10"/>
        <v>Sawakasa</v>
      </c>
      <c r="D191" s="6" t="s">
        <v>112</v>
      </c>
      <c r="E191" s="16" t="str">
        <f t="shared" ca="1" si="11"/>
        <v>Tailevu</v>
      </c>
      <c r="F191" s="16" t="str">
        <f t="shared" ca="1" si="12"/>
        <v>FJ0104</v>
      </c>
      <c r="G191" s="16" t="str">
        <f t="shared" ca="1" si="13"/>
        <v>FJ01</v>
      </c>
      <c r="H191" s="16" t="str">
        <f t="shared" ca="1" si="14"/>
        <v>CENTRAL</v>
      </c>
      <c r="I191" s="2"/>
      <c r="J191" s="2">
        <v>0</v>
      </c>
      <c r="K191" s="2"/>
    </row>
    <row r="192" spans="1:11">
      <c r="A192" s="6" t="s">
        <v>416</v>
      </c>
      <c r="B192" s="6" t="s">
        <v>816</v>
      </c>
      <c r="C192" s="16" t="str">
        <f t="shared" ca="1" si="10"/>
        <v>Lami</v>
      </c>
      <c r="D192" s="6" t="s">
        <v>102</v>
      </c>
      <c r="E192" s="16" t="str">
        <f t="shared" ca="1" si="11"/>
        <v>Rewa</v>
      </c>
      <c r="F192" s="16" t="str">
        <f t="shared" ca="1" si="12"/>
        <v>FJ0102</v>
      </c>
      <c r="G192" s="16" t="str">
        <f t="shared" ca="1" si="13"/>
        <v>FJ01</v>
      </c>
      <c r="H192" s="16" t="str">
        <f t="shared" ca="1" si="14"/>
        <v>CENTRAL</v>
      </c>
      <c r="I192" s="2"/>
      <c r="J192" s="2">
        <v>0</v>
      </c>
      <c r="K192" s="2"/>
    </row>
    <row r="193" spans="1:11">
      <c r="A193" s="6" t="s">
        <v>417</v>
      </c>
      <c r="B193" s="6" t="s">
        <v>817</v>
      </c>
      <c r="C193" s="16" t="str">
        <f t="shared" ca="1" si="10"/>
        <v>Verata</v>
      </c>
      <c r="D193" s="6" t="s">
        <v>110</v>
      </c>
      <c r="E193" s="16" t="str">
        <f t="shared" ca="1" si="11"/>
        <v>Tailevu</v>
      </c>
      <c r="F193" s="16" t="str">
        <f t="shared" ca="1" si="12"/>
        <v>FJ0104</v>
      </c>
      <c r="G193" s="16" t="str">
        <f t="shared" ca="1" si="13"/>
        <v>FJ01</v>
      </c>
      <c r="H193" s="16" t="str">
        <f t="shared" ca="1" si="14"/>
        <v>CENTRAL</v>
      </c>
      <c r="I193" s="2"/>
      <c r="J193" s="2">
        <v>0</v>
      </c>
      <c r="K193" s="2"/>
    </row>
    <row r="194" spans="1:11">
      <c r="A194" s="6" t="s">
        <v>418</v>
      </c>
      <c r="B194" s="6" t="s">
        <v>818</v>
      </c>
      <c r="C194" s="16" t="str">
        <f t="shared" ref="C194:C257" ca="1" si="15">OFFSET(OffsetRefAdm3,MATCH(D194,MatchAdm3_Code,0)-1,0)</f>
        <v>Veivatuloa</v>
      </c>
      <c r="D194" s="6" t="s">
        <v>99</v>
      </c>
      <c r="E194" s="16" t="str">
        <f t="shared" ref="E194:E257" ca="1" si="16">OFFSET(OffsetRefAdm3,MATCH(D194,MatchAdm3_Code,0)-1,2)</f>
        <v>Naitasiri</v>
      </c>
      <c r="F194" s="16" t="str">
        <f t="shared" ref="F194:F257" ca="1" si="17">OFFSET(OffsetRefAdm3,MATCH(D194,MatchAdm3_Code,0)-1,3)</f>
        <v>FJ0101</v>
      </c>
      <c r="G194" s="16" t="str">
        <f t="shared" ref="G194:G257" ca="1" si="18">OFFSET(OffsetRefAdm3,MATCH(D194,MatchAdm3_Code,0)-1,5)</f>
        <v>FJ01</v>
      </c>
      <c r="H194" s="16" t="str">
        <f t="shared" ref="H194:H257" ca="1" si="19">OFFSET(OffsetRefAdm3,MATCH(D194,MatchAdm3_Code,0)-1,4)</f>
        <v>CENTRAL</v>
      </c>
      <c r="I194" s="2"/>
      <c r="J194" s="2">
        <v>0</v>
      </c>
      <c r="K194" s="2"/>
    </row>
    <row r="195" spans="1:11">
      <c r="A195" s="6" t="s">
        <v>419</v>
      </c>
      <c r="B195" s="6" t="s">
        <v>819</v>
      </c>
      <c r="C195" s="16" t="str">
        <f t="shared" ca="1" si="15"/>
        <v>Matailobau</v>
      </c>
      <c r="D195" s="6" t="s">
        <v>94</v>
      </c>
      <c r="E195" s="16" t="str">
        <f t="shared" ca="1" si="16"/>
        <v>Naitasiri</v>
      </c>
      <c r="F195" s="16" t="str">
        <f t="shared" ca="1" si="17"/>
        <v>FJ0101</v>
      </c>
      <c r="G195" s="16" t="str">
        <f t="shared" ca="1" si="18"/>
        <v>FJ01</v>
      </c>
      <c r="H195" s="16" t="str">
        <f t="shared" ca="1" si="19"/>
        <v>CENTRAL</v>
      </c>
      <c r="I195" s="2"/>
      <c r="J195" s="2">
        <v>0</v>
      </c>
      <c r="K195" s="2"/>
    </row>
    <row r="196" spans="1:11">
      <c r="A196" s="6" t="s">
        <v>420</v>
      </c>
      <c r="B196" s="6" t="s">
        <v>820</v>
      </c>
      <c r="C196" s="16" t="str">
        <f t="shared" ca="1" si="15"/>
        <v>Waimaro</v>
      </c>
      <c r="D196" s="6" t="s">
        <v>96</v>
      </c>
      <c r="E196" s="16" t="str">
        <f t="shared" ca="1" si="16"/>
        <v>Naitasiri</v>
      </c>
      <c r="F196" s="16" t="str">
        <f t="shared" ca="1" si="17"/>
        <v>FJ0101</v>
      </c>
      <c r="G196" s="16" t="str">
        <f t="shared" ca="1" si="18"/>
        <v>FJ01</v>
      </c>
      <c r="H196" s="16" t="str">
        <f t="shared" ca="1" si="19"/>
        <v>CENTRAL</v>
      </c>
      <c r="I196" s="2"/>
      <c r="J196" s="2">
        <v>0</v>
      </c>
      <c r="K196" s="2"/>
    </row>
    <row r="197" spans="1:11">
      <c r="A197" s="6" t="s">
        <v>420</v>
      </c>
      <c r="B197" s="6" t="s">
        <v>821</v>
      </c>
      <c r="C197" s="16" t="str">
        <f t="shared" ca="1" si="15"/>
        <v>Wainibuka</v>
      </c>
      <c r="D197" s="6" t="s">
        <v>111</v>
      </c>
      <c r="E197" s="16" t="str">
        <f t="shared" ca="1" si="16"/>
        <v>Tailevu</v>
      </c>
      <c r="F197" s="16" t="str">
        <f t="shared" ca="1" si="17"/>
        <v>FJ0104</v>
      </c>
      <c r="G197" s="16" t="str">
        <f t="shared" ca="1" si="18"/>
        <v>FJ01</v>
      </c>
      <c r="H197" s="16" t="str">
        <f t="shared" ca="1" si="19"/>
        <v>CENTRAL</v>
      </c>
      <c r="I197" s="2"/>
      <c r="J197" s="2">
        <v>0</v>
      </c>
      <c r="K197" s="2"/>
    </row>
    <row r="198" spans="1:11">
      <c r="A198" s="6" t="s">
        <v>421</v>
      </c>
      <c r="B198" s="6" t="s">
        <v>822</v>
      </c>
      <c r="C198" s="16" t="str">
        <f t="shared" ca="1" si="15"/>
        <v>Wainibuka</v>
      </c>
      <c r="D198" s="6" t="s">
        <v>111</v>
      </c>
      <c r="E198" s="16" t="str">
        <f t="shared" ca="1" si="16"/>
        <v>Tailevu</v>
      </c>
      <c r="F198" s="16" t="str">
        <f t="shared" ca="1" si="17"/>
        <v>FJ0104</v>
      </c>
      <c r="G198" s="16" t="str">
        <f t="shared" ca="1" si="18"/>
        <v>FJ01</v>
      </c>
      <c r="H198" s="16" t="str">
        <f t="shared" ca="1" si="19"/>
        <v>CENTRAL</v>
      </c>
      <c r="I198" s="2"/>
      <c r="J198" s="2">
        <v>0</v>
      </c>
      <c r="K198" s="2"/>
    </row>
    <row r="199" spans="1:11">
      <c r="A199" s="6" t="s">
        <v>422</v>
      </c>
      <c r="B199" s="6" t="s">
        <v>823</v>
      </c>
      <c r="C199" s="16" t="str">
        <f t="shared" ca="1" si="15"/>
        <v>Bau</v>
      </c>
      <c r="D199" s="6" t="s">
        <v>108</v>
      </c>
      <c r="E199" s="16" t="str">
        <f t="shared" ca="1" si="16"/>
        <v>Tailevu</v>
      </c>
      <c r="F199" s="16" t="str">
        <f t="shared" ca="1" si="17"/>
        <v>FJ0104</v>
      </c>
      <c r="G199" s="16" t="str">
        <f t="shared" ca="1" si="18"/>
        <v>FJ01</v>
      </c>
      <c r="H199" s="16" t="str">
        <f t="shared" ca="1" si="19"/>
        <v>CENTRAL</v>
      </c>
      <c r="I199" s="2"/>
      <c r="J199" s="2">
        <v>0</v>
      </c>
      <c r="K199" s="2"/>
    </row>
    <row r="200" spans="1:11">
      <c r="A200" s="6" t="s">
        <v>423</v>
      </c>
      <c r="B200" s="6" t="s">
        <v>824</v>
      </c>
      <c r="C200" s="16" t="str">
        <f t="shared" ca="1" si="15"/>
        <v>Bau</v>
      </c>
      <c r="D200" s="6" t="s">
        <v>108</v>
      </c>
      <c r="E200" s="16" t="str">
        <f t="shared" ca="1" si="16"/>
        <v>Tailevu</v>
      </c>
      <c r="F200" s="16" t="str">
        <f t="shared" ca="1" si="17"/>
        <v>FJ0104</v>
      </c>
      <c r="G200" s="16" t="str">
        <f t="shared" ca="1" si="18"/>
        <v>FJ01</v>
      </c>
      <c r="H200" s="16" t="str">
        <f t="shared" ca="1" si="19"/>
        <v>CENTRAL</v>
      </c>
      <c r="I200" s="2"/>
      <c r="J200" s="2">
        <v>0</v>
      </c>
      <c r="K200" s="2"/>
    </row>
    <row r="201" spans="1:11">
      <c r="A201" s="6" t="s">
        <v>424</v>
      </c>
      <c r="B201" s="6" t="s">
        <v>825</v>
      </c>
      <c r="C201" s="16" t="str">
        <f t="shared" ca="1" si="15"/>
        <v>Naitasiri</v>
      </c>
      <c r="D201" s="6" t="s">
        <v>95</v>
      </c>
      <c r="E201" s="16" t="str">
        <f t="shared" ca="1" si="16"/>
        <v>Naitasiri</v>
      </c>
      <c r="F201" s="16" t="str">
        <f t="shared" ca="1" si="17"/>
        <v>FJ0101</v>
      </c>
      <c r="G201" s="16" t="str">
        <f t="shared" ca="1" si="18"/>
        <v>FJ01</v>
      </c>
      <c r="H201" s="16" t="str">
        <f t="shared" ca="1" si="19"/>
        <v>CENTRAL</v>
      </c>
      <c r="I201" s="2"/>
      <c r="J201" s="2">
        <v>0</v>
      </c>
      <c r="K201" s="2"/>
    </row>
    <row r="202" spans="1:11">
      <c r="A202" s="6" t="s">
        <v>424</v>
      </c>
      <c r="B202" s="6" t="s">
        <v>826</v>
      </c>
      <c r="C202" s="16" t="str">
        <f t="shared" ca="1" si="15"/>
        <v>Serua</v>
      </c>
      <c r="D202" s="6" t="s">
        <v>107</v>
      </c>
      <c r="E202" s="16" t="str">
        <f t="shared" ca="1" si="16"/>
        <v>Serua</v>
      </c>
      <c r="F202" s="16" t="str">
        <f t="shared" ca="1" si="17"/>
        <v>FJ0103</v>
      </c>
      <c r="G202" s="16" t="str">
        <f t="shared" ca="1" si="18"/>
        <v>FJ01</v>
      </c>
      <c r="H202" s="16" t="str">
        <f t="shared" ca="1" si="19"/>
        <v>CENTRAL</v>
      </c>
      <c r="I202" s="2"/>
      <c r="J202" s="2">
        <v>0</v>
      </c>
      <c r="K202" s="2"/>
    </row>
    <row r="203" spans="1:11">
      <c r="A203" s="6" t="s">
        <v>425</v>
      </c>
      <c r="B203" s="6" t="s">
        <v>827</v>
      </c>
      <c r="C203" s="16" t="str">
        <f t="shared" ca="1" si="15"/>
        <v>Wainibuka</v>
      </c>
      <c r="D203" s="6" t="s">
        <v>111</v>
      </c>
      <c r="E203" s="16" t="str">
        <f t="shared" ca="1" si="16"/>
        <v>Tailevu</v>
      </c>
      <c r="F203" s="16" t="str">
        <f t="shared" ca="1" si="17"/>
        <v>FJ0104</v>
      </c>
      <c r="G203" s="16" t="str">
        <f t="shared" ca="1" si="18"/>
        <v>FJ01</v>
      </c>
      <c r="H203" s="16" t="str">
        <f t="shared" ca="1" si="19"/>
        <v>CENTRAL</v>
      </c>
      <c r="I203" s="2"/>
      <c r="J203" s="2">
        <v>0</v>
      </c>
      <c r="K203" s="2"/>
    </row>
    <row r="204" spans="1:11">
      <c r="A204" s="6" t="s">
        <v>17</v>
      </c>
      <c r="B204" s="6" t="s">
        <v>828</v>
      </c>
      <c r="C204" s="16" t="str">
        <f t="shared" ca="1" si="15"/>
        <v>Bau</v>
      </c>
      <c r="D204" s="6" t="s">
        <v>108</v>
      </c>
      <c r="E204" s="16" t="str">
        <f t="shared" ca="1" si="16"/>
        <v>Tailevu</v>
      </c>
      <c r="F204" s="16" t="str">
        <f t="shared" ca="1" si="17"/>
        <v>FJ0104</v>
      </c>
      <c r="G204" s="16" t="str">
        <f t="shared" ca="1" si="18"/>
        <v>FJ01</v>
      </c>
      <c r="H204" s="16" t="str">
        <f t="shared" ca="1" si="19"/>
        <v>CENTRAL</v>
      </c>
      <c r="I204" s="2"/>
      <c r="J204" s="2">
        <v>0</v>
      </c>
      <c r="K204" s="2"/>
    </row>
    <row r="205" spans="1:11">
      <c r="A205" s="6" t="s">
        <v>17</v>
      </c>
      <c r="B205" s="6" t="s">
        <v>829</v>
      </c>
      <c r="C205" s="16" t="str">
        <f t="shared" ca="1" si="15"/>
        <v>Nakelo</v>
      </c>
      <c r="D205" s="6" t="s">
        <v>109</v>
      </c>
      <c r="E205" s="16" t="str">
        <f t="shared" ca="1" si="16"/>
        <v>Tailevu</v>
      </c>
      <c r="F205" s="16" t="str">
        <f t="shared" ca="1" si="17"/>
        <v>FJ0104</v>
      </c>
      <c r="G205" s="16" t="str">
        <f t="shared" ca="1" si="18"/>
        <v>FJ01</v>
      </c>
      <c r="H205" s="16" t="str">
        <f t="shared" ca="1" si="19"/>
        <v>CENTRAL</v>
      </c>
      <c r="I205" s="2"/>
      <c r="J205" s="2">
        <v>0</v>
      </c>
      <c r="K205" s="2"/>
    </row>
    <row r="206" spans="1:11">
      <c r="A206" s="6" t="s">
        <v>426</v>
      </c>
      <c r="B206" s="6" t="s">
        <v>830</v>
      </c>
      <c r="C206" s="16" t="str">
        <f t="shared" ca="1" si="15"/>
        <v>Verata</v>
      </c>
      <c r="D206" s="6" t="s">
        <v>110</v>
      </c>
      <c r="E206" s="16" t="str">
        <f t="shared" ca="1" si="16"/>
        <v>Tailevu</v>
      </c>
      <c r="F206" s="16" t="str">
        <f t="shared" ca="1" si="17"/>
        <v>FJ0104</v>
      </c>
      <c r="G206" s="16" t="str">
        <f t="shared" ca="1" si="18"/>
        <v>FJ01</v>
      </c>
      <c r="H206" s="16" t="str">
        <f t="shared" ca="1" si="19"/>
        <v>CENTRAL</v>
      </c>
      <c r="I206" s="2"/>
      <c r="J206" s="2">
        <v>0</v>
      </c>
      <c r="K206" s="2"/>
    </row>
    <row r="207" spans="1:11">
      <c r="A207" s="6" t="s">
        <v>427</v>
      </c>
      <c r="B207" s="6" t="s">
        <v>831</v>
      </c>
      <c r="C207" s="16" t="str">
        <f t="shared" ca="1" si="15"/>
        <v>Sawakasa</v>
      </c>
      <c r="D207" s="6" t="s">
        <v>112</v>
      </c>
      <c r="E207" s="16" t="str">
        <f t="shared" ca="1" si="16"/>
        <v>Tailevu</v>
      </c>
      <c r="F207" s="16" t="str">
        <f t="shared" ca="1" si="17"/>
        <v>FJ0104</v>
      </c>
      <c r="G207" s="16" t="str">
        <f t="shared" ca="1" si="18"/>
        <v>FJ01</v>
      </c>
      <c r="H207" s="16" t="str">
        <f t="shared" ca="1" si="19"/>
        <v>CENTRAL</v>
      </c>
      <c r="I207" s="2"/>
      <c r="J207" s="2">
        <v>0</v>
      </c>
      <c r="K207" s="2"/>
    </row>
    <row r="208" spans="1:11">
      <c r="A208" s="6" t="s">
        <v>428</v>
      </c>
      <c r="B208" s="6" t="s">
        <v>832</v>
      </c>
      <c r="C208" s="16" t="str">
        <f t="shared" ca="1" si="15"/>
        <v>Lomaivuna</v>
      </c>
      <c r="D208" s="6" t="s">
        <v>93</v>
      </c>
      <c r="E208" s="16" t="str">
        <f t="shared" ca="1" si="16"/>
        <v>Naitasiri</v>
      </c>
      <c r="F208" s="16" t="str">
        <f t="shared" ca="1" si="17"/>
        <v>FJ0101</v>
      </c>
      <c r="G208" s="16" t="str">
        <f t="shared" ca="1" si="18"/>
        <v>FJ01</v>
      </c>
      <c r="H208" s="16" t="str">
        <f t="shared" ca="1" si="19"/>
        <v>CENTRAL</v>
      </c>
      <c r="I208" s="2"/>
      <c r="J208" s="2">
        <v>0</v>
      </c>
      <c r="K208" s="2"/>
    </row>
    <row r="209" spans="1:11">
      <c r="A209" s="6" t="s">
        <v>429</v>
      </c>
      <c r="B209" s="6" t="s">
        <v>833</v>
      </c>
      <c r="C209" s="16" t="str">
        <f t="shared" ca="1" si="15"/>
        <v>Noco</v>
      </c>
      <c r="D209" s="6" t="s">
        <v>103</v>
      </c>
      <c r="E209" s="16" t="str">
        <f t="shared" ca="1" si="16"/>
        <v>Rewa</v>
      </c>
      <c r="F209" s="16" t="str">
        <f t="shared" ca="1" si="17"/>
        <v>FJ0102</v>
      </c>
      <c r="G209" s="16" t="str">
        <f t="shared" ca="1" si="18"/>
        <v>FJ01</v>
      </c>
      <c r="H209" s="16" t="str">
        <f t="shared" ca="1" si="19"/>
        <v>CENTRAL</v>
      </c>
      <c r="I209" s="2"/>
      <c r="J209" s="2">
        <v>0</v>
      </c>
      <c r="K209" s="2"/>
    </row>
    <row r="210" spans="1:11">
      <c r="A210" s="6" t="s">
        <v>430</v>
      </c>
      <c r="B210" s="6" t="s">
        <v>834</v>
      </c>
      <c r="C210" s="16" t="str">
        <f t="shared" ca="1" si="15"/>
        <v>Veivatuloa</v>
      </c>
      <c r="D210" s="6" t="s">
        <v>99</v>
      </c>
      <c r="E210" s="16" t="str">
        <f t="shared" ca="1" si="16"/>
        <v>Naitasiri</v>
      </c>
      <c r="F210" s="16" t="str">
        <f t="shared" ca="1" si="17"/>
        <v>FJ0101</v>
      </c>
      <c r="G210" s="16" t="str">
        <f t="shared" ca="1" si="18"/>
        <v>FJ01</v>
      </c>
      <c r="H210" s="16" t="str">
        <f t="shared" ca="1" si="19"/>
        <v>CENTRAL</v>
      </c>
      <c r="I210" s="2"/>
      <c r="J210" s="2">
        <v>0</v>
      </c>
      <c r="K210" s="2"/>
    </row>
    <row r="211" spans="1:11">
      <c r="A211" s="6" t="s">
        <v>431</v>
      </c>
      <c r="B211" s="6" t="s">
        <v>835</v>
      </c>
      <c r="C211" s="16" t="str">
        <f t="shared" ca="1" si="15"/>
        <v>Verata</v>
      </c>
      <c r="D211" s="6" t="s">
        <v>110</v>
      </c>
      <c r="E211" s="16" t="str">
        <f t="shared" ca="1" si="16"/>
        <v>Tailevu</v>
      </c>
      <c r="F211" s="16" t="str">
        <f t="shared" ca="1" si="17"/>
        <v>FJ0104</v>
      </c>
      <c r="G211" s="16" t="str">
        <f t="shared" ca="1" si="18"/>
        <v>FJ01</v>
      </c>
      <c r="H211" s="16" t="str">
        <f t="shared" ca="1" si="19"/>
        <v>CENTRAL</v>
      </c>
      <c r="I211" s="2"/>
      <c r="J211" s="2">
        <v>0</v>
      </c>
      <c r="K211" s="2"/>
    </row>
    <row r="212" spans="1:11">
      <c r="A212" s="6" t="s">
        <v>432</v>
      </c>
      <c r="B212" s="6" t="s">
        <v>836</v>
      </c>
      <c r="C212" s="16" t="str">
        <f t="shared" ca="1" si="15"/>
        <v>Bau</v>
      </c>
      <c r="D212" s="6" t="s">
        <v>108</v>
      </c>
      <c r="E212" s="16" t="str">
        <f t="shared" ca="1" si="16"/>
        <v>Tailevu</v>
      </c>
      <c r="F212" s="16" t="str">
        <f t="shared" ca="1" si="17"/>
        <v>FJ0104</v>
      </c>
      <c r="G212" s="16" t="str">
        <f t="shared" ca="1" si="18"/>
        <v>FJ01</v>
      </c>
      <c r="H212" s="16" t="str">
        <f t="shared" ca="1" si="19"/>
        <v>CENTRAL</v>
      </c>
      <c r="I212" s="2"/>
      <c r="J212" s="2">
        <v>0</v>
      </c>
      <c r="K212" s="2"/>
    </row>
    <row r="213" spans="1:11">
      <c r="A213" s="6" t="s">
        <v>433</v>
      </c>
      <c r="B213" s="6" t="s">
        <v>837</v>
      </c>
      <c r="C213" s="16" t="str">
        <f t="shared" ca="1" si="15"/>
        <v>Wainibuka</v>
      </c>
      <c r="D213" s="6" t="s">
        <v>111</v>
      </c>
      <c r="E213" s="16" t="str">
        <f t="shared" ca="1" si="16"/>
        <v>Tailevu</v>
      </c>
      <c r="F213" s="16" t="str">
        <f t="shared" ca="1" si="17"/>
        <v>FJ0104</v>
      </c>
      <c r="G213" s="16" t="str">
        <f t="shared" ca="1" si="18"/>
        <v>FJ01</v>
      </c>
      <c r="H213" s="16" t="str">
        <f t="shared" ca="1" si="19"/>
        <v>CENTRAL</v>
      </c>
      <c r="I213" s="2"/>
      <c r="J213" s="2">
        <v>0</v>
      </c>
      <c r="K213" s="2"/>
    </row>
    <row r="214" spans="1:11">
      <c r="A214" s="6" t="s">
        <v>434</v>
      </c>
      <c r="B214" s="6" t="s">
        <v>838</v>
      </c>
      <c r="C214" s="16" t="str">
        <f t="shared" ca="1" si="15"/>
        <v>Serua</v>
      </c>
      <c r="D214" s="6" t="s">
        <v>107</v>
      </c>
      <c r="E214" s="16" t="str">
        <f t="shared" ca="1" si="16"/>
        <v>Serua</v>
      </c>
      <c r="F214" s="16" t="str">
        <f t="shared" ca="1" si="17"/>
        <v>FJ0103</v>
      </c>
      <c r="G214" s="16" t="str">
        <f t="shared" ca="1" si="18"/>
        <v>FJ01</v>
      </c>
      <c r="H214" s="16" t="str">
        <f t="shared" ca="1" si="19"/>
        <v>CENTRAL</v>
      </c>
      <c r="I214" s="2"/>
      <c r="J214" s="2">
        <v>0</v>
      </c>
      <c r="K214" s="2"/>
    </row>
    <row r="215" spans="1:11">
      <c r="A215" s="6" t="s">
        <v>435</v>
      </c>
      <c r="B215" s="6" t="s">
        <v>839</v>
      </c>
      <c r="C215" s="16" t="str">
        <f t="shared" ca="1" si="15"/>
        <v>Sawakasa</v>
      </c>
      <c r="D215" s="6" t="s">
        <v>112</v>
      </c>
      <c r="E215" s="16" t="str">
        <f t="shared" ca="1" si="16"/>
        <v>Tailevu</v>
      </c>
      <c r="F215" s="16" t="str">
        <f t="shared" ca="1" si="17"/>
        <v>FJ0104</v>
      </c>
      <c r="G215" s="16" t="str">
        <f t="shared" ca="1" si="18"/>
        <v>FJ01</v>
      </c>
      <c r="H215" s="16" t="str">
        <f t="shared" ca="1" si="19"/>
        <v>CENTRAL</v>
      </c>
      <c r="I215" s="2"/>
      <c r="J215" s="2">
        <v>0</v>
      </c>
      <c r="K215" s="2"/>
    </row>
    <row r="216" spans="1:11">
      <c r="A216" s="6" t="s">
        <v>436</v>
      </c>
      <c r="B216" s="6" t="s">
        <v>840</v>
      </c>
      <c r="C216" s="16" t="str">
        <f t="shared" ca="1" si="15"/>
        <v>Noco</v>
      </c>
      <c r="D216" s="6" t="s">
        <v>103</v>
      </c>
      <c r="E216" s="16" t="str">
        <f t="shared" ca="1" si="16"/>
        <v>Rewa</v>
      </c>
      <c r="F216" s="16" t="str">
        <f t="shared" ca="1" si="17"/>
        <v>FJ0102</v>
      </c>
      <c r="G216" s="16" t="str">
        <f t="shared" ca="1" si="18"/>
        <v>FJ01</v>
      </c>
      <c r="H216" s="16" t="str">
        <f t="shared" ca="1" si="19"/>
        <v>CENTRAL</v>
      </c>
      <c r="I216" s="2"/>
      <c r="J216" s="2">
        <v>0</v>
      </c>
      <c r="K216" s="2"/>
    </row>
    <row r="217" spans="1:11">
      <c r="A217" s="6" t="s">
        <v>437</v>
      </c>
      <c r="B217" s="6" t="s">
        <v>841</v>
      </c>
      <c r="C217" s="16" t="str">
        <f t="shared" ca="1" si="15"/>
        <v>Rewa</v>
      </c>
      <c r="D217" s="6" t="s">
        <v>104</v>
      </c>
      <c r="E217" s="16" t="str">
        <f t="shared" ca="1" si="16"/>
        <v>Rewa</v>
      </c>
      <c r="F217" s="16" t="str">
        <f t="shared" ca="1" si="17"/>
        <v>FJ0102</v>
      </c>
      <c r="G217" s="16" t="str">
        <f t="shared" ca="1" si="18"/>
        <v>FJ01</v>
      </c>
      <c r="H217" s="16" t="str">
        <f t="shared" ca="1" si="19"/>
        <v>CENTRAL</v>
      </c>
      <c r="I217" s="2"/>
      <c r="J217" s="2">
        <v>0</v>
      </c>
      <c r="K217" s="2"/>
    </row>
    <row r="218" spans="1:11">
      <c r="A218" s="6" t="s">
        <v>438</v>
      </c>
      <c r="B218" s="6" t="s">
        <v>842</v>
      </c>
      <c r="C218" s="16" t="str">
        <f t="shared" ca="1" si="15"/>
        <v>Wainikoroiluva</v>
      </c>
      <c r="D218" s="6" t="s">
        <v>100</v>
      </c>
      <c r="E218" s="16" t="str">
        <f t="shared" ca="1" si="16"/>
        <v>Naitasiri</v>
      </c>
      <c r="F218" s="16" t="str">
        <f t="shared" ca="1" si="17"/>
        <v>FJ0101</v>
      </c>
      <c r="G218" s="16" t="str">
        <f t="shared" ca="1" si="18"/>
        <v>FJ01</v>
      </c>
      <c r="H218" s="16" t="str">
        <f t="shared" ca="1" si="19"/>
        <v>CENTRAL</v>
      </c>
      <c r="I218" s="2"/>
      <c r="J218" s="2">
        <v>0</v>
      </c>
      <c r="K218" s="2"/>
    </row>
    <row r="219" spans="1:11">
      <c r="A219" s="6" t="s">
        <v>439</v>
      </c>
      <c r="B219" s="6" t="s">
        <v>843</v>
      </c>
      <c r="C219" s="16" t="str">
        <f t="shared" ca="1" si="15"/>
        <v>Wainibuka</v>
      </c>
      <c r="D219" s="6" t="s">
        <v>111</v>
      </c>
      <c r="E219" s="16" t="str">
        <f t="shared" ca="1" si="16"/>
        <v>Tailevu</v>
      </c>
      <c r="F219" s="16" t="str">
        <f t="shared" ca="1" si="17"/>
        <v>FJ0104</v>
      </c>
      <c r="G219" s="16" t="str">
        <f t="shared" ca="1" si="18"/>
        <v>FJ01</v>
      </c>
      <c r="H219" s="16" t="str">
        <f t="shared" ca="1" si="19"/>
        <v>CENTRAL</v>
      </c>
      <c r="I219" s="2"/>
      <c r="J219" s="2">
        <v>0</v>
      </c>
      <c r="K219" s="2"/>
    </row>
    <row r="220" spans="1:11">
      <c r="A220" s="6" t="s">
        <v>440</v>
      </c>
      <c r="B220" s="6" t="s">
        <v>844</v>
      </c>
      <c r="C220" s="16" t="str">
        <f t="shared" ca="1" si="15"/>
        <v>Verata</v>
      </c>
      <c r="D220" s="6" t="s">
        <v>110</v>
      </c>
      <c r="E220" s="16" t="str">
        <f t="shared" ca="1" si="16"/>
        <v>Tailevu</v>
      </c>
      <c r="F220" s="16" t="str">
        <f t="shared" ca="1" si="17"/>
        <v>FJ0104</v>
      </c>
      <c r="G220" s="16" t="str">
        <f t="shared" ca="1" si="18"/>
        <v>FJ01</v>
      </c>
      <c r="H220" s="16" t="str">
        <f t="shared" ca="1" si="19"/>
        <v>CENTRAL</v>
      </c>
      <c r="I220" s="2"/>
      <c r="J220" s="2">
        <v>0</v>
      </c>
      <c r="K220" s="2"/>
    </row>
    <row r="221" spans="1:11">
      <c r="A221" s="6" t="s">
        <v>441</v>
      </c>
      <c r="B221" s="6" t="s">
        <v>845</v>
      </c>
      <c r="C221" s="16" t="str">
        <f t="shared" ca="1" si="15"/>
        <v>Wainibuka</v>
      </c>
      <c r="D221" s="6" t="s">
        <v>111</v>
      </c>
      <c r="E221" s="16" t="str">
        <f t="shared" ca="1" si="16"/>
        <v>Tailevu</v>
      </c>
      <c r="F221" s="16" t="str">
        <f t="shared" ca="1" si="17"/>
        <v>FJ0104</v>
      </c>
      <c r="G221" s="16" t="str">
        <f t="shared" ca="1" si="18"/>
        <v>FJ01</v>
      </c>
      <c r="H221" s="16" t="str">
        <f t="shared" ca="1" si="19"/>
        <v>CENTRAL</v>
      </c>
      <c r="I221" s="2"/>
      <c r="J221" s="2">
        <v>0</v>
      </c>
      <c r="K221" s="2"/>
    </row>
    <row r="222" spans="1:11">
      <c r="A222" s="6" t="s">
        <v>442</v>
      </c>
      <c r="B222" s="6" t="s">
        <v>846</v>
      </c>
      <c r="C222" s="16" t="str">
        <f t="shared" ca="1" si="15"/>
        <v>Verata</v>
      </c>
      <c r="D222" s="6" t="s">
        <v>110</v>
      </c>
      <c r="E222" s="16" t="str">
        <f t="shared" ca="1" si="16"/>
        <v>Tailevu</v>
      </c>
      <c r="F222" s="16" t="str">
        <f t="shared" ca="1" si="17"/>
        <v>FJ0104</v>
      </c>
      <c r="G222" s="16" t="str">
        <f t="shared" ca="1" si="18"/>
        <v>FJ01</v>
      </c>
      <c r="H222" s="16" t="str">
        <f t="shared" ca="1" si="19"/>
        <v>CENTRAL</v>
      </c>
      <c r="I222" s="2"/>
      <c r="J222" s="2">
        <v>0</v>
      </c>
      <c r="K222" s="2"/>
    </row>
    <row r="223" spans="1:11">
      <c r="A223" s="6" t="s">
        <v>443</v>
      </c>
      <c r="B223" s="6" t="s">
        <v>847</v>
      </c>
      <c r="C223" s="16" t="str">
        <f t="shared" ca="1" si="15"/>
        <v>Wainibuka</v>
      </c>
      <c r="D223" s="6" t="s">
        <v>111</v>
      </c>
      <c r="E223" s="16" t="str">
        <f t="shared" ca="1" si="16"/>
        <v>Tailevu</v>
      </c>
      <c r="F223" s="16" t="str">
        <f t="shared" ca="1" si="17"/>
        <v>FJ0104</v>
      </c>
      <c r="G223" s="16" t="str">
        <f t="shared" ca="1" si="18"/>
        <v>FJ01</v>
      </c>
      <c r="H223" s="16" t="str">
        <f t="shared" ca="1" si="19"/>
        <v>CENTRAL</v>
      </c>
      <c r="I223" s="2"/>
      <c r="J223" s="2">
        <v>0</v>
      </c>
      <c r="K223" s="2"/>
    </row>
    <row r="224" spans="1:11">
      <c r="A224" s="6" t="s">
        <v>444</v>
      </c>
      <c r="B224" s="6" t="s">
        <v>848</v>
      </c>
      <c r="C224" s="16" t="str">
        <f t="shared" ca="1" si="15"/>
        <v>Serua</v>
      </c>
      <c r="D224" s="6" t="s">
        <v>107</v>
      </c>
      <c r="E224" s="16" t="str">
        <f t="shared" ca="1" si="16"/>
        <v>Serua</v>
      </c>
      <c r="F224" s="16" t="str">
        <f t="shared" ca="1" si="17"/>
        <v>FJ0103</v>
      </c>
      <c r="G224" s="16" t="str">
        <f t="shared" ca="1" si="18"/>
        <v>FJ01</v>
      </c>
      <c r="H224" s="16" t="str">
        <f t="shared" ca="1" si="19"/>
        <v>CENTRAL</v>
      </c>
      <c r="I224" s="2"/>
      <c r="J224" s="2">
        <v>0</v>
      </c>
      <c r="K224" s="2"/>
    </row>
    <row r="225" spans="1:11">
      <c r="A225" s="6" t="s">
        <v>445</v>
      </c>
      <c r="B225" s="6" t="s">
        <v>849</v>
      </c>
      <c r="C225" s="16" t="str">
        <f t="shared" ca="1" si="15"/>
        <v>Nakelo</v>
      </c>
      <c r="D225" s="6" t="s">
        <v>109</v>
      </c>
      <c r="E225" s="16" t="str">
        <f t="shared" ca="1" si="16"/>
        <v>Tailevu</v>
      </c>
      <c r="F225" s="16" t="str">
        <f t="shared" ca="1" si="17"/>
        <v>FJ0104</v>
      </c>
      <c r="G225" s="16" t="str">
        <f t="shared" ca="1" si="18"/>
        <v>FJ01</v>
      </c>
      <c r="H225" s="16" t="str">
        <f t="shared" ca="1" si="19"/>
        <v>CENTRAL</v>
      </c>
      <c r="I225" s="2"/>
      <c r="J225" s="2">
        <v>0</v>
      </c>
      <c r="K225" s="2"/>
    </row>
    <row r="226" spans="1:11">
      <c r="A226" s="6" t="s">
        <v>446</v>
      </c>
      <c r="B226" s="6" t="s">
        <v>850</v>
      </c>
      <c r="C226" s="16" t="str">
        <f t="shared" ca="1" si="15"/>
        <v>Verata</v>
      </c>
      <c r="D226" s="6" t="s">
        <v>110</v>
      </c>
      <c r="E226" s="16" t="str">
        <f t="shared" ca="1" si="16"/>
        <v>Tailevu</v>
      </c>
      <c r="F226" s="16" t="str">
        <f t="shared" ca="1" si="17"/>
        <v>FJ0104</v>
      </c>
      <c r="G226" s="16" t="str">
        <f t="shared" ca="1" si="18"/>
        <v>FJ01</v>
      </c>
      <c r="H226" s="16" t="str">
        <f t="shared" ca="1" si="19"/>
        <v>CENTRAL</v>
      </c>
      <c r="I226" s="2"/>
      <c r="J226" s="2">
        <v>0</v>
      </c>
      <c r="K226" s="2"/>
    </row>
    <row r="227" spans="1:11">
      <c r="A227" s="6" t="s">
        <v>212</v>
      </c>
      <c r="B227" s="6" t="s">
        <v>851</v>
      </c>
      <c r="C227" s="16" t="str">
        <f t="shared" ca="1" si="15"/>
        <v>Rewa</v>
      </c>
      <c r="D227" s="6" t="s">
        <v>104</v>
      </c>
      <c r="E227" s="16" t="str">
        <f t="shared" ca="1" si="16"/>
        <v>Rewa</v>
      </c>
      <c r="F227" s="16" t="str">
        <f t="shared" ca="1" si="17"/>
        <v>FJ0102</v>
      </c>
      <c r="G227" s="16" t="str">
        <f t="shared" ca="1" si="18"/>
        <v>FJ01</v>
      </c>
      <c r="H227" s="16" t="str">
        <f t="shared" ca="1" si="19"/>
        <v>CENTRAL</v>
      </c>
      <c r="I227" s="2"/>
      <c r="J227" s="2">
        <v>0</v>
      </c>
      <c r="K227" s="2"/>
    </row>
    <row r="228" spans="1:11">
      <c r="A228" s="6" t="s">
        <v>447</v>
      </c>
      <c r="B228" s="6" t="s">
        <v>852</v>
      </c>
      <c r="C228" s="16" t="str">
        <f t="shared" ca="1" si="15"/>
        <v>Rewa</v>
      </c>
      <c r="D228" s="6" t="s">
        <v>104</v>
      </c>
      <c r="E228" s="16" t="str">
        <f t="shared" ca="1" si="16"/>
        <v>Rewa</v>
      </c>
      <c r="F228" s="16" t="str">
        <f t="shared" ca="1" si="17"/>
        <v>FJ0102</v>
      </c>
      <c r="G228" s="16" t="str">
        <f t="shared" ca="1" si="18"/>
        <v>FJ01</v>
      </c>
      <c r="H228" s="16" t="str">
        <f t="shared" ca="1" si="19"/>
        <v>CENTRAL</v>
      </c>
      <c r="I228" s="2"/>
      <c r="J228" s="2">
        <v>0</v>
      </c>
      <c r="K228" s="2"/>
    </row>
    <row r="229" spans="1:11">
      <c r="A229" s="6" t="s">
        <v>447</v>
      </c>
      <c r="B229" s="6" t="s">
        <v>853</v>
      </c>
      <c r="C229" s="16" t="str">
        <f t="shared" ca="1" si="15"/>
        <v>Nakelo</v>
      </c>
      <c r="D229" s="6" t="s">
        <v>109</v>
      </c>
      <c r="E229" s="16" t="str">
        <f t="shared" ca="1" si="16"/>
        <v>Tailevu</v>
      </c>
      <c r="F229" s="16" t="str">
        <f t="shared" ca="1" si="17"/>
        <v>FJ0104</v>
      </c>
      <c r="G229" s="16" t="str">
        <f t="shared" ca="1" si="18"/>
        <v>FJ01</v>
      </c>
      <c r="H229" s="16" t="str">
        <f t="shared" ca="1" si="19"/>
        <v>CENTRAL</v>
      </c>
      <c r="I229" s="2"/>
      <c r="J229" s="2">
        <v>0</v>
      </c>
      <c r="K229" s="2"/>
    </row>
    <row r="230" spans="1:11">
      <c r="A230" s="6" t="s">
        <v>448</v>
      </c>
      <c r="B230" s="6" t="s">
        <v>854</v>
      </c>
      <c r="C230" s="16" t="str">
        <f t="shared" ca="1" si="15"/>
        <v>Sawakasa</v>
      </c>
      <c r="D230" s="6" t="s">
        <v>112</v>
      </c>
      <c r="E230" s="16" t="str">
        <f t="shared" ca="1" si="16"/>
        <v>Tailevu</v>
      </c>
      <c r="F230" s="16" t="str">
        <f t="shared" ca="1" si="17"/>
        <v>FJ0104</v>
      </c>
      <c r="G230" s="16" t="str">
        <f t="shared" ca="1" si="18"/>
        <v>FJ01</v>
      </c>
      <c r="H230" s="16" t="str">
        <f t="shared" ca="1" si="19"/>
        <v>CENTRAL</v>
      </c>
      <c r="I230" s="2"/>
      <c r="J230" s="2">
        <v>0</v>
      </c>
      <c r="K230" s="2"/>
    </row>
    <row r="231" spans="1:11">
      <c r="A231" s="6" t="s">
        <v>449</v>
      </c>
      <c r="B231" s="6" t="s">
        <v>855</v>
      </c>
      <c r="C231" s="16" t="str">
        <f t="shared" ca="1" si="15"/>
        <v>Waimaro</v>
      </c>
      <c r="D231" s="6" t="s">
        <v>96</v>
      </c>
      <c r="E231" s="16" t="str">
        <f t="shared" ca="1" si="16"/>
        <v>Naitasiri</v>
      </c>
      <c r="F231" s="16" t="str">
        <f t="shared" ca="1" si="17"/>
        <v>FJ0101</v>
      </c>
      <c r="G231" s="16" t="str">
        <f t="shared" ca="1" si="18"/>
        <v>FJ01</v>
      </c>
      <c r="H231" s="16" t="str">
        <f t="shared" ca="1" si="19"/>
        <v>CENTRAL</v>
      </c>
      <c r="I231" s="2"/>
      <c r="J231" s="2">
        <v>0</v>
      </c>
      <c r="K231" s="2"/>
    </row>
    <row r="232" spans="1:11">
      <c r="A232" s="6" t="s">
        <v>450</v>
      </c>
      <c r="B232" s="6" t="s">
        <v>856</v>
      </c>
      <c r="C232" s="16" t="str">
        <f t="shared" ca="1" si="15"/>
        <v>Wainikoroiluva</v>
      </c>
      <c r="D232" s="6" t="s">
        <v>100</v>
      </c>
      <c r="E232" s="16" t="str">
        <f t="shared" ca="1" si="16"/>
        <v>Naitasiri</v>
      </c>
      <c r="F232" s="16" t="str">
        <f t="shared" ca="1" si="17"/>
        <v>FJ0101</v>
      </c>
      <c r="G232" s="16" t="str">
        <f t="shared" ca="1" si="18"/>
        <v>FJ01</v>
      </c>
      <c r="H232" s="16" t="str">
        <f t="shared" ca="1" si="19"/>
        <v>CENTRAL</v>
      </c>
      <c r="I232" s="2"/>
      <c r="J232" s="2">
        <v>0</v>
      </c>
      <c r="K232" s="2"/>
    </row>
    <row r="233" spans="1:11">
      <c r="A233" s="6" t="s">
        <v>451</v>
      </c>
      <c r="B233" s="6" t="s">
        <v>857</v>
      </c>
      <c r="C233" s="16" t="str">
        <f t="shared" ca="1" si="15"/>
        <v>Sawakasa</v>
      </c>
      <c r="D233" s="6" t="s">
        <v>112</v>
      </c>
      <c r="E233" s="16" t="str">
        <f t="shared" ca="1" si="16"/>
        <v>Tailevu</v>
      </c>
      <c r="F233" s="16" t="str">
        <f t="shared" ca="1" si="17"/>
        <v>FJ0104</v>
      </c>
      <c r="G233" s="16" t="str">
        <f t="shared" ca="1" si="18"/>
        <v>FJ01</v>
      </c>
      <c r="H233" s="16" t="str">
        <f t="shared" ca="1" si="19"/>
        <v>CENTRAL</v>
      </c>
      <c r="I233" s="2"/>
      <c r="J233" s="2">
        <v>0</v>
      </c>
      <c r="K233" s="2"/>
    </row>
    <row r="234" spans="1:11">
      <c r="A234" s="6" t="s">
        <v>452</v>
      </c>
      <c r="B234" s="6" t="s">
        <v>858</v>
      </c>
      <c r="C234" s="16" t="str">
        <f t="shared" ca="1" si="15"/>
        <v>Sawakasa</v>
      </c>
      <c r="D234" s="6" t="s">
        <v>112</v>
      </c>
      <c r="E234" s="16" t="str">
        <f t="shared" ca="1" si="16"/>
        <v>Tailevu</v>
      </c>
      <c r="F234" s="16" t="str">
        <f t="shared" ca="1" si="17"/>
        <v>FJ0104</v>
      </c>
      <c r="G234" s="16" t="str">
        <f t="shared" ca="1" si="18"/>
        <v>FJ01</v>
      </c>
      <c r="H234" s="16" t="str">
        <f t="shared" ca="1" si="19"/>
        <v>CENTRAL</v>
      </c>
      <c r="I234" s="2"/>
      <c r="J234" s="2">
        <v>0</v>
      </c>
      <c r="K234" s="2"/>
    </row>
    <row r="235" spans="1:11">
      <c r="A235" s="6" t="s">
        <v>453</v>
      </c>
      <c r="B235" s="6" t="s">
        <v>859</v>
      </c>
      <c r="C235" s="16" t="str">
        <f t="shared" ca="1" si="15"/>
        <v>Sawakasa</v>
      </c>
      <c r="D235" s="6" t="s">
        <v>112</v>
      </c>
      <c r="E235" s="16" t="str">
        <f t="shared" ca="1" si="16"/>
        <v>Tailevu</v>
      </c>
      <c r="F235" s="16" t="str">
        <f t="shared" ca="1" si="17"/>
        <v>FJ0104</v>
      </c>
      <c r="G235" s="16" t="str">
        <f t="shared" ca="1" si="18"/>
        <v>FJ01</v>
      </c>
      <c r="H235" s="16" t="str">
        <f t="shared" ca="1" si="19"/>
        <v>CENTRAL</v>
      </c>
      <c r="I235" s="2"/>
      <c r="J235" s="2">
        <v>3</v>
      </c>
      <c r="K235" s="2"/>
    </row>
    <row r="236" spans="1:11">
      <c r="A236" s="6" t="s">
        <v>454</v>
      </c>
      <c r="B236" s="6" t="s">
        <v>860</v>
      </c>
      <c r="C236" s="16" t="str">
        <f t="shared" ca="1" si="15"/>
        <v>Sawakasa</v>
      </c>
      <c r="D236" s="6" t="s">
        <v>112</v>
      </c>
      <c r="E236" s="16" t="str">
        <f t="shared" ca="1" si="16"/>
        <v>Tailevu</v>
      </c>
      <c r="F236" s="16" t="str">
        <f t="shared" ca="1" si="17"/>
        <v>FJ0104</v>
      </c>
      <c r="G236" s="16" t="str">
        <f t="shared" ca="1" si="18"/>
        <v>FJ01</v>
      </c>
      <c r="H236" s="16" t="str">
        <f t="shared" ca="1" si="19"/>
        <v>CENTRAL</v>
      </c>
      <c r="I236" s="2"/>
      <c r="J236" s="2">
        <v>0</v>
      </c>
      <c r="K236" s="2"/>
    </row>
    <row r="237" spans="1:11">
      <c r="A237" s="6" t="s">
        <v>455</v>
      </c>
      <c r="B237" s="6" t="s">
        <v>861</v>
      </c>
      <c r="C237" s="16" t="str">
        <f t="shared" ca="1" si="15"/>
        <v>Lomaivuna</v>
      </c>
      <c r="D237" s="6" t="s">
        <v>93</v>
      </c>
      <c r="E237" s="16" t="str">
        <f t="shared" ca="1" si="16"/>
        <v>Naitasiri</v>
      </c>
      <c r="F237" s="16" t="str">
        <f t="shared" ca="1" si="17"/>
        <v>FJ0101</v>
      </c>
      <c r="G237" s="16" t="str">
        <f t="shared" ca="1" si="18"/>
        <v>FJ01</v>
      </c>
      <c r="H237" s="16" t="str">
        <f t="shared" ca="1" si="19"/>
        <v>CENTRAL</v>
      </c>
      <c r="I237" s="2"/>
      <c r="J237" s="2">
        <v>0</v>
      </c>
      <c r="K237" s="2"/>
    </row>
    <row r="238" spans="1:11">
      <c r="A238" s="6" t="s">
        <v>456</v>
      </c>
      <c r="B238" s="6" t="s">
        <v>862</v>
      </c>
      <c r="C238" s="16" t="str">
        <f t="shared" ca="1" si="15"/>
        <v>Bau</v>
      </c>
      <c r="D238" s="6" t="s">
        <v>108</v>
      </c>
      <c r="E238" s="16" t="str">
        <f t="shared" ca="1" si="16"/>
        <v>Tailevu</v>
      </c>
      <c r="F238" s="16" t="str">
        <f t="shared" ca="1" si="17"/>
        <v>FJ0104</v>
      </c>
      <c r="G238" s="16" t="str">
        <f t="shared" ca="1" si="18"/>
        <v>FJ01</v>
      </c>
      <c r="H238" s="16" t="str">
        <f t="shared" ca="1" si="19"/>
        <v>CENTRAL</v>
      </c>
      <c r="I238" s="2"/>
      <c r="J238" s="2">
        <v>0</v>
      </c>
      <c r="K238" s="2"/>
    </row>
    <row r="239" spans="1:11">
      <c r="A239" s="6" t="s">
        <v>457</v>
      </c>
      <c r="B239" s="6" t="s">
        <v>863</v>
      </c>
      <c r="C239" s="16" t="str">
        <f t="shared" ca="1" si="15"/>
        <v>Naitasiri</v>
      </c>
      <c r="D239" s="6" t="s">
        <v>95</v>
      </c>
      <c r="E239" s="16" t="str">
        <f t="shared" ca="1" si="16"/>
        <v>Naitasiri</v>
      </c>
      <c r="F239" s="16" t="str">
        <f t="shared" ca="1" si="17"/>
        <v>FJ0101</v>
      </c>
      <c r="G239" s="16" t="str">
        <f t="shared" ca="1" si="18"/>
        <v>FJ01</v>
      </c>
      <c r="H239" s="16" t="str">
        <f t="shared" ca="1" si="19"/>
        <v>CENTRAL</v>
      </c>
      <c r="I239" s="2"/>
      <c r="J239" s="2">
        <v>0</v>
      </c>
      <c r="K239" s="2"/>
    </row>
    <row r="240" spans="1:11">
      <c r="A240" s="6" t="s">
        <v>458</v>
      </c>
      <c r="B240" s="6" t="s">
        <v>864</v>
      </c>
      <c r="C240" s="16" t="str">
        <f t="shared" ca="1" si="15"/>
        <v>Verata</v>
      </c>
      <c r="D240" s="6" t="s">
        <v>110</v>
      </c>
      <c r="E240" s="16" t="str">
        <f t="shared" ca="1" si="16"/>
        <v>Tailevu</v>
      </c>
      <c r="F240" s="16" t="str">
        <f t="shared" ca="1" si="17"/>
        <v>FJ0104</v>
      </c>
      <c r="G240" s="16" t="str">
        <f t="shared" ca="1" si="18"/>
        <v>FJ01</v>
      </c>
      <c r="H240" s="16" t="str">
        <f t="shared" ca="1" si="19"/>
        <v>CENTRAL</v>
      </c>
      <c r="I240" s="2"/>
      <c r="J240" s="2">
        <v>3</v>
      </c>
      <c r="K240" s="2"/>
    </row>
    <row r="241" spans="1:11">
      <c r="A241" s="6" t="s">
        <v>459</v>
      </c>
      <c r="B241" s="6" t="s">
        <v>865</v>
      </c>
      <c r="C241" s="16" t="str">
        <f t="shared" ca="1" si="15"/>
        <v>Nakelo</v>
      </c>
      <c r="D241" s="6" t="s">
        <v>109</v>
      </c>
      <c r="E241" s="16" t="str">
        <f t="shared" ca="1" si="16"/>
        <v>Tailevu</v>
      </c>
      <c r="F241" s="16" t="str">
        <f t="shared" ca="1" si="17"/>
        <v>FJ0104</v>
      </c>
      <c r="G241" s="16" t="str">
        <f t="shared" ca="1" si="18"/>
        <v>FJ01</v>
      </c>
      <c r="H241" s="16" t="str">
        <f t="shared" ca="1" si="19"/>
        <v>CENTRAL</v>
      </c>
      <c r="I241" s="2"/>
      <c r="J241" s="2">
        <v>0</v>
      </c>
      <c r="K241" s="2"/>
    </row>
    <row r="242" spans="1:11">
      <c r="A242" s="6" t="s">
        <v>460</v>
      </c>
      <c r="B242" s="6" t="s">
        <v>866</v>
      </c>
      <c r="C242" s="16" t="str">
        <f t="shared" ca="1" si="15"/>
        <v>Wainibuka</v>
      </c>
      <c r="D242" s="6" t="s">
        <v>111</v>
      </c>
      <c r="E242" s="16" t="str">
        <f t="shared" ca="1" si="16"/>
        <v>Tailevu</v>
      </c>
      <c r="F242" s="16" t="str">
        <f t="shared" ca="1" si="17"/>
        <v>FJ0104</v>
      </c>
      <c r="G242" s="16" t="str">
        <f t="shared" ca="1" si="18"/>
        <v>FJ01</v>
      </c>
      <c r="H242" s="16" t="str">
        <f t="shared" ca="1" si="19"/>
        <v>CENTRAL</v>
      </c>
      <c r="I242" s="2"/>
      <c r="J242" s="2">
        <v>0</v>
      </c>
      <c r="K242" s="2"/>
    </row>
    <row r="243" spans="1:11">
      <c r="A243" s="6" t="s">
        <v>461</v>
      </c>
      <c r="B243" s="6" t="s">
        <v>867</v>
      </c>
      <c r="C243" s="16" t="str">
        <f t="shared" ca="1" si="15"/>
        <v>Sawakasa</v>
      </c>
      <c r="D243" s="6" t="s">
        <v>112</v>
      </c>
      <c r="E243" s="16" t="str">
        <f t="shared" ca="1" si="16"/>
        <v>Tailevu</v>
      </c>
      <c r="F243" s="16" t="str">
        <f t="shared" ca="1" si="17"/>
        <v>FJ0104</v>
      </c>
      <c r="G243" s="16" t="str">
        <f t="shared" ca="1" si="18"/>
        <v>FJ01</v>
      </c>
      <c r="H243" s="16" t="str">
        <f t="shared" ca="1" si="19"/>
        <v>CENTRAL</v>
      </c>
      <c r="I243" s="2"/>
      <c r="J243" s="2">
        <v>0</v>
      </c>
      <c r="K243" s="2"/>
    </row>
    <row r="244" spans="1:11">
      <c r="A244" s="6" t="s">
        <v>462</v>
      </c>
      <c r="B244" s="6" t="s">
        <v>868</v>
      </c>
      <c r="C244" s="16" t="str">
        <f t="shared" ca="1" si="15"/>
        <v>Verata</v>
      </c>
      <c r="D244" s="6" t="s">
        <v>110</v>
      </c>
      <c r="E244" s="16" t="str">
        <f t="shared" ca="1" si="16"/>
        <v>Tailevu</v>
      </c>
      <c r="F244" s="16" t="str">
        <f t="shared" ca="1" si="17"/>
        <v>FJ0104</v>
      </c>
      <c r="G244" s="16" t="str">
        <f t="shared" ca="1" si="18"/>
        <v>FJ01</v>
      </c>
      <c r="H244" s="16" t="str">
        <f t="shared" ca="1" si="19"/>
        <v>CENTRAL</v>
      </c>
      <c r="I244" s="2"/>
      <c r="J244" s="2">
        <v>0</v>
      </c>
      <c r="K244" s="2"/>
    </row>
    <row r="245" spans="1:11">
      <c r="A245" s="6" t="s">
        <v>463</v>
      </c>
      <c r="B245" s="6" t="s">
        <v>869</v>
      </c>
      <c r="C245" s="16" t="str">
        <f t="shared" ca="1" si="15"/>
        <v>Rewa</v>
      </c>
      <c r="D245" s="6" t="s">
        <v>104</v>
      </c>
      <c r="E245" s="16" t="str">
        <f t="shared" ca="1" si="16"/>
        <v>Rewa</v>
      </c>
      <c r="F245" s="16" t="str">
        <f t="shared" ca="1" si="17"/>
        <v>FJ0102</v>
      </c>
      <c r="G245" s="16" t="str">
        <f t="shared" ca="1" si="18"/>
        <v>FJ01</v>
      </c>
      <c r="H245" s="16" t="str">
        <f t="shared" ca="1" si="19"/>
        <v>CENTRAL</v>
      </c>
      <c r="I245" s="2"/>
      <c r="J245" s="2">
        <v>0</v>
      </c>
      <c r="K245" s="2"/>
    </row>
    <row r="246" spans="1:11">
      <c r="A246" s="6" t="s">
        <v>464</v>
      </c>
      <c r="B246" s="6" t="s">
        <v>870</v>
      </c>
      <c r="C246" s="16" t="str">
        <f t="shared" ca="1" si="15"/>
        <v>Nakelo</v>
      </c>
      <c r="D246" s="6" t="s">
        <v>109</v>
      </c>
      <c r="E246" s="16" t="str">
        <f t="shared" ca="1" si="16"/>
        <v>Tailevu</v>
      </c>
      <c r="F246" s="16" t="str">
        <f t="shared" ca="1" si="17"/>
        <v>FJ0104</v>
      </c>
      <c r="G246" s="16" t="str">
        <f t="shared" ca="1" si="18"/>
        <v>FJ01</v>
      </c>
      <c r="H246" s="16" t="str">
        <f t="shared" ca="1" si="19"/>
        <v>CENTRAL</v>
      </c>
      <c r="I246" s="2"/>
      <c r="J246" s="2">
        <v>0</v>
      </c>
      <c r="K246" s="2"/>
    </row>
    <row r="247" spans="1:11">
      <c r="A247" s="6" t="s">
        <v>465</v>
      </c>
      <c r="B247" s="6" t="s">
        <v>871</v>
      </c>
      <c r="C247" s="16" t="str">
        <f t="shared" ca="1" si="15"/>
        <v>Bau</v>
      </c>
      <c r="D247" s="6" t="s">
        <v>108</v>
      </c>
      <c r="E247" s="16" t="str">
        <f t="shared" ca="1" si="16"/>
        <v>Tailevu</v>
      </c>
      <c r="F247" s="16" t="str">
        <f t="shared" ca="1" si="17"/>
        <v>FJ0104</v>
      </c>
      <c r="G247" s="16" t="str">
        <f t="shared" ca="1" si="18"/>
        <v>FJ01</v>
      </c>
      <c r="H247" s="16" t="str">
        <f t="shared" ca="1" si="19"/>
        <v>CENTRAL</v>
      </c>
      <c r="I247" s="2"/>
      <c r="J247" s="2">
        <v>0</v>
      </c>
      <c r="K247" s="2"/>
    </row>
    <row r="248" spans="1:11">
      <c r="A248" s="6" t="s">
        <v>465</v>
      </c>
      <c r="B248" s="6" t="s">
        <v>872</v>
      </c>
      <c r="C248" s="16" t="str">
        <f t="shared" ca="1" si="15"/>
        <v>Bau</v>
      </c>
      <c r="D248" s="6" t="s">
        <v>108</v>
      </c>
      <c r="E248" s="16" t="str">
        <f t="shared" ca="1" si="16"/>
        <v>Tailevu</v>
      </c>
      <c r="F248" s="16" t="str">
        <f t="shared" ca="1" si="17"/>
        <v>FJ0104</v>
      </c>
      <c r="G248" s="16" t="str">
        <f t="shared" ca="1" si="18"/>
        <v>FJ01</v>
      </c>
      <c r="H248" s="16" t="str">
        <f t="shared" ca="1" si="19"/>
        <v>CENTRAL</v>
      </c>
      <c r="I248" s="2"/>
      <c r="J248" s="2">
        <v>0</v>
      </c>
      <c r="K248" s="2"/>
    </row>
    <row r="249" spans="1:11">
      <c r="A249" s="6" t="s">
        <v>466</v>
      </c>
      <c r="B249" s="6" t="s">
        <v>873</v>
      </c>
      <c r="C249" s="16" t="str">
        <f t="shared" ca="1" si="15"/>
        <v>Serua</v>
      </c>
      <c r="D249" s="6" t="s">
        <v>107</v>
      </c>
      <c r="E249" s="16" t="str">
        <f t="shared" ca="1" si="16"/>
        <v>Serua</v>
      </c>
      <c r="F249" s="16" t="str">
        <f t="shared" ca="1" si="17"/>
        <v>FJ0103</v>
      </c>
      <c r="G249" s="16" t="str">
        <f t="shared" ca="1" si="18"/>
        <v>FJ01</v>
      </c>
      <c r="H249" s="16" t="str">
        <f t="shared" ca="1" si="19"/>
        <v>CENTRAL</v>
      </c>
      <c r="I249" s="2"/>
      <c r="J249" s="2">
        <v>0</v>
      </c>
      <c r="K249" s="2"/>
    </row>
    <row r="250" spans="1:11">
      <c r="A250" s="6" t="s">
        <v>466</v>
      </c>
      <c r="B250" s="6" t="s">
        <v>874</v>
      </c>
      <c r="C250" s="16" t="str">
        <f t="shared" ca="1" si="15"/>
        <v>Serua</v>
      </c>
      <c r="D250" s="6" t="s">
        <v>107</v>
      </c>
      <c r="E250" s="16" t="str">
        <f t="shared" ca="1" si="16"/>
        <v>Serua</v>
      </c>
      <c r="F250" s="16" t="str">
        <f t="shared" ca="1" si="17"/>
        <v>FJ0103</v>
      </c>
      <c r="G250" s="16" t="str">
        <f t="shared" ca="1" si="18"/>
        <v>FJ01</v>
      </c>
      <c r="H250" s="16" t="str">
        <f t="shared" ca="1" si="19"/>
        <v>CENTRAL</v>
      </c>
      <c r="I250" s="2"/>
      <c r="J250" s="2">
        <v>3</v>
      </c>
      <c r="K250" s="2"/>
    </row>
    <row r="251" spans="1:11">
      <c r="A251" s="6" t="s">
        <v>467</v>
      </c>
      <c r="B251" s="6" t="s">
        <v>875</v>
      </c>
      <c r="C251" s="16" t="str">
        <f t="shared" ca="1" si="15"/>
        <v>Noco</v>
      </c>
      <c r="D251" s="6" t="s">
        <v>103</v>
      </c>
      <c r="E251" s="16" t="str">
        <f t="shared" ca="1" si="16"/>
        <v>Rewa</v>
      </c>
      <c r="F251" s="16" t="str">
        <f t="shared" ca="1" si="17"/>
        <v>FJ0102</v>
      </c>
      <c r="G251" s="16" t="str">
        <f t="shared" ca="1" si="18"/>
        <v>FJ01</v>
      </c>
      <c r="H251" s="16" t="str">
        <f t="shared" ca="1" si="19"/>
        <v>CENTRAL</v>
      </c>
      <c r="I251" s="2"/>
      <c r="J251" s="2">
        <v>0</v>
      </c>
      <c r="K251" s="2"/>
    </row>
    <row r="252" spans="1:11">
      <c r="A252" s="6" t="s">
        <v>468</v>
      </c>
      <c r="B252" s="6" t="s">
        <v>876</v>
      </c>
      <c r="C252" s="16" t="str">
        <f t="shared" ca="1" si="15"/>
        <v>Naitasiri</v>
      </c>
      <c r="D252" s="6" t="s">
        <v>95</v>
      </c>
      <c r="E252" s="16" t="str">
        <f t="shared" ca="1" si="16"/>
        <v>Naitasiri</v>
      </c>
      <c r="F252" s="16" t="str">
        <f t="shared" ca="1" si="17"/>
        <v>FJ0101</v>
      </c>
      <c r="G252" s="16" t="str">
        <f t="shared" ca="1" si="18"/>
        <v>FJ01</v>
      </c>
      <c r="H252" s="16" t="str">
        <f t="shared" ca="1" si="19"/>
        <v>CENTRAL</v>
      </c>
      <c r="I252" s="2"/>
      <c r="J252" s="2">
        <v>0</v>
      </c>
      <c r="K252" s="2"/>
    </row>
    <row r="253" spans="1:11">
      <c r="A253" s="6" t="s">
        <v>469</v>
      </c>
      <c r="B253" s="6" t="s">
        <v>877</v>
      </c>
      <c r="C253" s="16" t="str">
        <f t="shared" ca="1" si="15"/>
        <v>Rewa</v>
      </c>
      <c r="D253" s="6" t="s">
        <v>104</v>
      </c>
      <c r="E253" s="16" t="str">
        <f t="shared" ca="1" si="16"/>
        <v>Rewa</v>
      </c>
      <c r="F253" s="16" t="str">
        <f t="shared" ca="1" si="17"/>
        <v>FJ0102</v>
      </c>
      <c r="G253" s="16" t="str">
        <f t="shared" ca="1" si="18"/>
        <v>FJ01</v>
      </c>
      <c r="H253" s="16" t="str">
        <f t="shared" ca="1" si="19"/>
        <v>CENTRAL</v>
      </c>
      <c r="I253" s="2"/>
      <c r="J253" s="2">
        <v>0</v>
      </c>
      <c r="K253" s="2"/>
    </row>
    <row r="254" spans="1:11">
      <c r="A254" s="6" t="s">
        <v>470</v>
      </c>
      <c r="B254" s="6" t="s">
        <v>878</v>
      </c>
      <c r="C254" s="16" t="str">
        <f t="shared" ca="1" si="15"/>
        <v>Waimaro</v>
      </c>
      <c r="D254" s="6" t="s">
        <v>96</v>
      </c>
      <c r="E254" s="16" t="str">
        <f t="shared" ca="1" si="16"/>
        <v>Naitasiri</v>
      </c>
      <c r="F254" s="16" t="str">
        <f t="shared" ca="1" si="17"/>
        <v>FJ0101</v>
      </c>
      <c r="G254" s="16" t="str">
        <f t="shared" ca="1" si="18"/>
        <v>FJ01</v>
      </c>
      <c r="H254" s="16" t="str">
        <f t="shared" ca="1" si="19"/>
        <v>CENTRAL</v>
      </c>
      <c r="I254" s="2"/>
      <c r="J254" s="2">
        <v>0</v>
      </c>
      <c r="K254" s="2"/>
    </row>
    <row r="255" spans="1:11">
      <c r="A255" s="6" t="s">
        <v>471</v>
      </c>
      <c r="B255" s="6" t="s">
        <v>879</v>
      </c>
      <c r="C255" s="16" t="str">
        <f t="shared" ca="1" si="15"/>
        <v>Wainibuka</v>
      </c>
      <c r="D255" s="6" t="s">
        <v>111</v>
      </c>
      <c r="E255" s="16" t="str">
        <f t="shared" ca="1" si="16"/>
        <v>Tailevu</v>
      </c>
      <c r="F255" s="16" t="str">
        <f t="shared" ca="1" si="17"/>
        <v>FJ0104</v>
      </c>
      <c r="G255" s="16" t="str">
        <f t="shared" ca="1" si="18"/>
        <v>FJ01</v>
      </c>
      <c r="H255" s="16" t="str">
        <f t="shared" ca="1" si="19"/>
        <v>CENTRAL</v>
      </c>
      <c r="I255" s="2"/>
      <c r="J255" s="2">
        <v>0</v>
      </c>
      <c r="K255" s="2"/>
    </row>
    <row r="256" spans="1:11">
      <c r="A256" s="6" t="s">
        <v>472</v>
      </c>
      <c r="B256" s="6" t="s">
        <v>880</v>
      </c>
      <c r="C256" s="16" t="str">
        <f t="shared" ca="1" si="15"/>
        <v>Noco</v>
      </c>
      <c r="D256" s="6" t="s">
        <v>103</v>
      </c>
      <c r="E256" s="16" t="str">
        <f t="shared" ca="1" si="16"/>
        <v>Rewa</v>
      </c>
      <c r="F256" s="16" t="str">
        <f t="shared" ca="1" si="17"/>
        <v>FJ0102</v>
      </c>
      <c r="G256" s="16" t="str">
        <f t="shared" ca="1" si="18"/>
        <v>FJ01</v>
      </c>
      <c r="H256" s="16" t="str">
        <f t="shared" ca="1" si="19"/>
        <v>CENTRAL</v>
      </c>
      <c r="I256" s="2"/>
      <c r="J256" s="2">
        <v>0</v>
      </c>
      <c r="K256" s="2"/>
    </row>
    <row r="257" spans="1:11">
      <c r="A257" s="6" t="s">
        <v>473</v>
      </c>
      <c r="B257" s="6" t="s">
        <v>881</v>
      </c>
      <c r="C257" s="16" t="str">
        <f t="shared" ca="1" si="15"/>
        <v>Sawakasa</v>
      </c>
      <c r="D257" s="6" t="s">
        <v>112</v>
      </c>
      <c r="E257" s="16" t="str">
        <f t="shared" ca="1" si="16"/>
        <v>Tailevu</v>
      </c>
      <c r="F257" s="16" t="str">
        <f t="shared" ca="1" si="17"/>
        <v>FJ0104</v>
      </c>
      <c r="G257" s="16" t="str">
        <f t="shared" ca="1" si="18"/>
        <v>FJ01</v>
      </c>
      <c r="H257" s="16" t="str">
        <f t="shared" ca="1" si="19"/>
        <v>CENTRAL</v>
      </c>
      <c r="I257" s="2"/>
      <c r="J257" s="2">
        <v>0</v>
      </c>
      <c r="K257" s="2"/>
    </row>
    <row r="258" spans="1:11">
      <c r="A258" s="6" t="s">
        <v>474</v>
      </c>
      <c r="B258" s="6" t="s">
        <v>882</v>
      </c>
      <c r="C258" s="16" t="str">
        <f t="shared" ref="C258:C321" ca="1" si="20">OFFSET(OffsetRefAdm3,MATCH(D258,MatchAdm3_Code,0)-1,0)</f>
        <v>Verata</v>
      </c>
      <c r="D258" s="6" t="s">
        <v>110</v>
      </c>
      <c r="E258" s="16" t="str">
        <f t="shared" ref="E258:E321" ca="1" si="21">OFFSET(OffsetRefAdm3,MATCH(D258,MatchAdm3_Code,0)-1,2)</f>
        <v>Tailevu</v>
      </c>
      <c r="F258" s="16" t="str">
        <f t="shared" ref="F258:F321" ca="1" si="22">OFFSET(OffsetRefAdm3,MATCH(D258,MatchAdm3_Code,0)-1,3)</f>
        <v>FJ0104</v>
      </c>
      <c r="G258" s="16" t="str">
        <f t="shared" ref="G258:G321" ca="1" si="23">OFFSET(OffsetRefAdm3,MATCH(D258,MatchAdm3_Code,0)-1,5)</f>
        <v>FJ01</v>
      </c>
      <c r="H258" s="16" t="str">
        <f t="shared" ref="H258:H321" ca="1" si="24">OFFSET(OffsetRefAdm3,MATCH(D258,MatchAdm3_Code,0)-1,4)</f>
        <v>CENTRAL</v>
      </c>
      <c r="I258" s="2"/>
      <c r="J258" s="2">
        <v>0</v>
      </c>
      <c r="K258" s="2"/>
    </row>
    <row r="259" spans="1:11">
      <c r="A259" s="6" t="s">
        <v>475</v>
      </c>
      <c r="B259" s="6" t="s">
        <v>883</v>
      </c>
      <c r="C259" s="16" t="str">
        <f t="shared" ca="1" si="20"/>
        <v>Lomaivuna</v>
      </c>
      <c r="D259" s="6" t="s">
        <v>93</v>
      </c>
      <c r="E259" s="16" t="str">
        <f t="shared" ca="1" si="21"/>
        <v>Naitasiri</v>
      </c>
      <c r="F259" s="16" t="str">
        <f t="shared" ca="1" si="22"/>
        <v>FJ0101</v>
      </c>
      <c r="G259" s="16" t="str">
        <f t="shared" ca="1" si="23"/>
        <v>FJ01</v>
      </c>
      <c r="H259" s="16" t="str">
        <f t="shared" ca="1" si="24"/>
        <v>CENTRAL</v>
      </c>
      <c r="I259" s="2"/>
      <c r="J259" s="2">
        <v>0</v>
      </c>
      <c r="K259" s="2"/>
    </row>
    <row r="260" spans="1:11">
      <c r="A260" s="6" t="s">
        <v>476</v>
      </c>
      <c r="B260" s="6" t="s">
        <v>884</v>
      </c>
      <c r="C260" s="16" t="str">
        <f t="shared" ca="1" si="20"/>
        <v>Serua</v>
      </c>
      <c r="D260" s="6" t="s">
        <v>107</v>
      </c>
      <c r="E260" s="16" t="str">
        <f t="shared" ca="1" si="21"/>
        <v>Serua</v>
      </c>
      <c r="F260" s="16" t="str">
        <f t="shared" ca="1" si="22"/>
        <v>FJ0103</v>
      </c>
      <c r="G260" s="16" t="str">
        <f t="shared" ca="1" si="23"/>
        <v>FJ01</v>
      </c>
      <c r="H260" s="16" t="str">
        <f t="shared" ca="1" si="24"/>
        <v>CENTRAL</v>
      </c>
      <c r="I260" s="2"/>
      <c r="J260" s="2">
        <v>0</v>
      </c>
      <c r="K260" s="2"/>
    </row>
    <row r="261" spans="1:11">
      <c r="A261" s="6" t="s">
        <v>477</v>
      </c>
      <c r="B261" s="6" t="s">
        <v>885</v>
      </c>
      <c r="C261" s="16" t="str">
        <f t="shared" ca="1" si="20"/>
        <v>Sawakasa</v>
      </c>
      <c r="D261" s="6" t="s">
        <v>112</v>
      </c>
      <c r="E261" s="16" t="str">
        <f t="shared" ca="1" si="21"/>
        <v>Tailevu</v>
      </c>
      <c r="F261" s="16" t="str">
        <f t="shared" ca="1" si="22"/>
        <v>FJ0104</v>
      </c>
      <c r="G261" s="16" t="str">
        <f t="shared" ca="1" si="23"/>
        <v>FJ01</v>
      </c>
      <c r="H261" s="16" t="str">
        <f t="shared" ca="1" si="24"/>
        <v>CENTRAL</v>
      </c>
      <c r="I261" s="2"/>
      <c r="J261" s="2">
        <v>0</v>
      </c>
      <c r="K261" s="2"/>
    </row>
    <row r="262" spans="1:11">
      <c r="A262" s="6" t="s">
        <v>478</v>
      </c>
      <c r="B262" s="6" t="s">
        <v>886</v>
      </c>
      <c r="C262" s="16" t="str">
        <f t="shared" ca="1" si="20"/>
        <v>Veivatuloa</v>
      </c>
      <c r="D262" s="6" t="s">
        <v>99</v>
      </c>
      <c r="E262" s="16" t="str">
        <f t="shared" ca="1" si="21"/>
        <v>Naitasiri</v>
      </c>
      <c r="F262" s="16" t="str">
        <f t="shared" ca="1" si="22"/>
        <v>FJ0101</v>
      </c>
      <c r="G262" s="16" t="str">
        <f t="shared" ca="1" si="23"/>
        <v>FJ01</v>
      </c>
      <c r="H262" s="16" t="str">
        <f t="shared" ca="1" si="24"/>
        <v>CENTRAL</v>
      </c>
      <c r="I262" s="2"/>
      <c r="J262" s="2">
        <v>0</v>
      </c>
      <c r="K262" s="2"/>
    </row>
    <row r="263" spans="1:11">
      <c r="A263" s="6" t="s">
        <v>479</v>
      </c>
      <c r="B263" s="6" t="s">
        <v>887</v>
      </c>
      <c r="C263" s="16" t="str">
        <f t="shared" ca="1" si="20"/>
        <v>Verata</v>
      </c>
      <c r="D263" s="6" t="s">
        <v>110</v>
      </c>
      <c r="E263" s="16" t="str">
        <f t="shared" ca="1" si="21"/>
        <v>Tailevu</v>
      </c>
      <c r="F263" s="16" t="str">
        <f t="shared" ca="1" si="22"/>
        <v>FJ0104</v>
      </c>
      <c r="G263" s="16" t="str">
        <f t="shared" ca="1" si="23"/>
        <v>FJ01</v>
      </c>
      <c r="H263" s="16" t="str">
        <f t="shared" ca="1" si="24"/>
        <v>CENTRAL</v>
      </c>
      <c r="I263" s="2"/>
      <c r="J263" s="2">
        <v>0</v>
      </c>
      <c r="K263" s="2"/>
    </row>
    <row r="264" spans="1:11">
      <c r="A264" s="6" t="s">
        <v>480</v>
      </c>
      <c r="B264" s="6" t="s">
        <v>888</v>
      </c>
      <c r="C264" s="16" t="str">
        <f t="shared" ca="1" si="20"/>
        <v>Wainibuka</v>
      </c>
      <c r="D264" s="6" t="s">
        <v>111</v>
      </c>
      <c r="E264" s="16" t="str">
        <f t="shared" ca="1" si="21"/>
        <v>Tailevu</v>
      </c>
      <c r="F264" s="16" t="str">
        <f t="shared" ca="1" si="22"/>
        <v>FJ0104</v>
      </c>
      <c r="G264" s="16" t="str">
        <f t="shared" ca="1" si="23"/>
        <v>FJ01</v>
      </c>
      <c r="H264" s="16" t="str">
        <f t="shared" ca="1" si="24"/>
        <v>CENTRAL</v>
      </c>
      <c r="I264" s="2"/>
      <c r="J264" s="2">
        <v>0</v>
      </c>
      <c r="K264" s="2"/>
    </row>
    <row r="265" spans="1:11">
      <c r="A265" s="6" t="s">
        <v>481</v>
      </c>
      <c r="B265" s="6" t="s">
        <v>889</v>
      </c>
      <c r="C265" s="16" t="str">
        <f t="shared" ca="1" si="20"/>
        <v>Verata</v>
      </c>
      <c r="D265" s="6" t="s">
        <v>110</v>
      </c>
      <c r="E265" s="16" t="str">
        <f t="shared" ca="1" si="21"/>
        <v>Tailevu</v>
      </c>
      <c r="F265" s="16" t="str">
        <f t="shared" ca="1" si="22"/>
        <v>FJ0104</v>
      </c>
      <c r="G265" s="16" t="str">
        <f t="shared" ca="1" si="23"/>
        <v>FJ01</v>
      </c>
      <c r="H265" s="16" t="str">
        <f t="shared" ca="1" si="24"/>
        <v>CENTRAL</v>
      </c>
      <c r="I265" s="2"/>
      <c r="J265" s="2">
        <v>0</v>
      </c>
      <c r="K265" s="2"/>
    </row>
    <row r="266" spans="1:11">
      <c r="A266" s="6" t="s">
        <v>482</v>
      </c>
      <c r="B266" s="6" t="s">
        <v>890</v>
      </c>
      <c r="C266" s="16" t="str">
        <f t="shared" ca="1" si="20"/>
        <v>Verata</v>
      </c>
      <c r="D266" s="6" t="s">
        <v>110</v>
      </c>
      <c r="E266" s="16" t="str">
        <f t="shared" ca="1" si="21"/>
        <v>Tailevu</v>
      </c>
      <c r="F266" s="16" t="str">
        <f t="shared" ca="1" si="22"/>
        <v>FJ0104</v>
      </c>
      <c r="G266" s="16" t="str">
        <f t="shared" ca="1" si="23"/>
        <v>FJ01</v>
      </c>
      <c r="H266" s="16" t="str">
        <f t="shared" ca="1" si="24"/>
        <v>CENTRAL</v>
      </c>
      <c r="I266" s="2"/>
      <c r="J266" s="2">
        <v>0</v>
      </c>
      <c r="K266" s="2"/>
    </row>
    <row r="267" spans="1:11">
      <c r="A267" s="6" t="s">
        <v>482</v>
      </c>
      <c r="B267" s="6" t="s">
        <v>891</v>
      </c>
      <c r="C267" s="16" t="str">
        <f t="shared" ca="1" si="20"/>
        <v>Verata</v>
      </c>
      <c r="D267" s="6" t="s">
        <v>110</v>
      </c>
      <c r="E267" s="16" t="str">
        <f t="shared" ca="1" si="21"/>
        <v>Tailevu</v>
      </c>
      <c r="F267" s="16" t="str">
        <f t="shared" ca="1" si="22"/>
        <v>FJ0104</v>
      </c>
      <c r="G267" s="16" t="str">
        <f t="shared" ca="1" si="23"/>
        <v>FJ01</v>
      </c>
      <c r="H267" s="16" t="str">
        <f t="shared" ca="1" si="24"/>
        <v>CENTRAL</v>
      </c>
      <c r="I267" s="2"/>
      <c r="J267" s="2">
        <v>0</v>
      </c>
      <c r="K267" s="2"/>
    </row>
    <row r="268" spans="1:11">
      <c r="A268" s="6" t="s">
        <v>483</v>
      </c>
      <c r="B268" s="6" t="s">
        <v>892</v>
      </c>
      <c r="C268" s="16" t="str">
        <f t="shared" ca="1" si="20"/>
        <v>Matailobau</v>
      </c>
      <c r="D268" s="6" t="s">
        <v>94</v>
      </c>
      <c r="E268" s="16" t="str">
        <f t="shared" ca="1" si="21"/>
        <v>Naitasiri</v>
      </c>
      <c r="F268" s="16" t="str">
        <f t="shared" ca="1" si="22"/>
        <v>FJ0101</v>
      </c>
      <c r="G268" s="16" t="str">
        <f t="shared" ca="1" si="23"/>
        <v>FJ01</v>
      </c>
      <c r="H268" s="16" t="str">
        <f t="shared" ca="1" si="24"/>
        <v>CENTRAL</v>
      </c>
      <c r="I268" s="2"/>
      <c r="J268" s="2">
        <v>0</v>
      </c>
      <c r="K268" s="2"/>
    </row>
    <row r="269" spans="1:11">
      <c r="A269" s="6" t="s">
        <v>483</v>
      </c>
      <c r="B269" s="6" t="s">
        <v>893</v>
      </c>
      <c r="C269" s="16" t="str">
        <f t="shared" ca="1" si="20"/>
        <v>Naitasiri</v>
      </c>
      <c r="D269" s="6" t="s">
        <v>95</v>
      </c>
      <c r="E269" s="16" t="str">
        <f t="shared" ca="1" si="21"/>
        <v>Naitasiri</v>
      </c>
      <c r="F269" s="16" t="str">
        <f t="shared" ca="1" si="22"/>
        <v>FJ0101</v>
      </c>
      <c r="G269" s="16" t="str">
        <f t="shared" ca="1" si="23"/>
        <v>FJ01</v>
      </c>
      <c r="H269" s="16" t="str">
        <f t="shared" ca="1" si="24"/>
        <v>CENTRAL</v>
      </c>
      <c r="I269" s="2"/>
      <c r="J269" s="2">
        <v>0</v>
      </c>
      <c r="K269" s="2"/>
    </row>
    <row r="270" spans="1:11">
      <c r="A270" s="6" t="s">
        <v>473</v>
      </c>
      <c r="B270" s="6" t="s">
        <v>894</v>
      </c>
      <c r="C270" s="16" t="str">
        <f t="shared" ca="1" si="20"/>
        <v>Lomaivuna</v>
      </c>
      <c r="D270" s="6" t="s">
        <v>93</v>
      </c>
      <c r="E270" s="16" t="str">
        <f t="shared" ca="1" si="21"/>
        <v>Naitasiri</v>
      </c>
      <c r="F270" s="16" t="str">
        <f t="shared" ca="1" si="22"/>
        <v>FJ0101</v>
      </c>
      <c r="G270" s="16" t="str">
        <f t="shared" ca="1" si="23"/>
        <v>FJ01</v>
      </c>
      <c r="H270" s="16" t="str">
        <f t="shared" ca="1" si="24"/>
        <v>CENTRAL</v>
      </c>
      <c r="I270" s="2"/>
      <c r="J270" s="2">
        <v>0</v>
      </c>
      <c r="K270" s="2"/>
    </row>
    <row r="271" spans="1:11">
      <c r="A271" s="6" t="s">
        <v>484</v>
      </c>
      <c r="B271" s="6" t="s">
        <v>895</v>
      </c>
      <c r="C271" s="16" t="str">
        <f t="shared" ca="1" si="20"/>
        <v>Sawakasa</v>
      </c>
      <c r="D271" s="6" t="s">
        <v>112</v>
      </c>
      <c r="E271" s="16" t="str">
        <f t="shared" ca="1" si="21"/>
        <v>Tailevu</v>
      </c>
      <c r="F271" s="16" t="str">
        <f t="shared" ca="1" si="22"/>
        <v>FJ0104</v>
      </c>
      <c r="G271" s="16" t="str">
        <f t="shared" ca="1" si="23"/>
        <v>FJ01</v>
      </c>
      <c r="H271" s="16" t="str">
        <f t="shared" ca="1" si="24"/>
        <v>CENTRAL</v>
      </c>
      <c r="I271" s="2"/>
      <c r="J271" s="2">
        <v>0</v>
      </c>
      <c r="K271" s="2"/>
    </row>
    <row r="272" spans="1:11">
      <c r="A272" s="6" t="s">
        <v>485</v>
      </c>
      <c r="B272" s="6" t="s">
        <v>896</v>
      </c>
      <c r="C272" s="16" t="str">
        <f t="shared" ca="1" si="20"/>
        <v>Serua</v>
      </c>
      <c r="D272" s="6" t="s">
        <v>107</v>
      </c>
      <c r="E272" s="16" t="str">
        <f t="shared" ca="1" si="21"/>
        <v>Serua</v>
      </c>
      <c r="F272" s="16" t="str">
        <f t="shared" ca="1" si="22"/>
        <v>FJ0103</v>
      </c>
      <c r="G272" s="16" t="str">
        <f t="shared" ca="1" si="23"/>
        <v>FJ01</v>
      </c>
      <c r="H272" s="16" t="str">
        <f t="shared" ca="1" si="24"/>
        <v>CENTRAL</v>
      </c>
      <c r="I272" s="2"/>
      <c r="J272" s="2">
        <v>0</v>
      </c>
      <c r="K272" s="2"/>
    </row>
    <row r="273" spans="1:11">
      <c r="A273" s="6" t="s">
        <v>486</v>
      </c>
      <c r="B273" s="6" t="s">
        <v>897</v>
      </c>
      <c r="C273" s="16" t="str">
        <f t="shared" ca="1" si="20"/>
        <v>Wainibuka</v>
      </c>
      <c r="D273" s="6" t="s">
        <v>111</v>
      </c>
      <c r="E273" s="16" t="str">
        <f t="shared" ca="1" si="21"/>
        <v>Tailevu</v>
      </c>
      <c r="F273" s="16" t="str">
        <f t="shared" ca="1" si="22"/>
        <v>FJ0104</v>
      </c>
      <c r="G273" s="16" t="str">
        <f t="shared" ca="1" si="23"/>
        <v>FJ01</v>
      </c>
      <c r="H273" s="16" t="str">
        <f t="shared" ca="1" si="24"/>
        <v>CENTRAL</v>
      </c>
      <c r="I273" s="2"/>
      <c r="J273" s="2">
        <v>0</v>
      </c>
      <c r="K273" s="2"/>
    </row>
    <row r="274" spans="1:11">
      <c r="A274" s="6" t="s">
        <v>87</v>
      </c>
      <c r="B274" s="6" t="s">
        <v>898</v>
      </c>
      <c r="C274" s="16" t="str">
        <f t="shared" ca="1" si="20"/>
        <v>Nuku</v>
      </c>
      <c r="D274" s="6" t="s">
        <v>106</v>
      </c>
      <c r="E274" s="16" t="str">
        <f t="shared" ca="1" si="21"/>
        <v>Serua</v>
      </c>
      <c r="F274" s="16" t="str">
        <f t="shared" ca="1" si="22"/>
        <v>FJ0103</v>
      </c>
      <c r="G274" s="16" t="str">
        <f t="shared" ca="1" si="23"/>
        <v>FJ01</v>
      </c>
      <c r="H274" s="16" t="str">
        <f t="shared" ca="1" si="24"/>
        <v>CENTRAL</v>
      </c>
      <c r="I274" s="2"/>
      <c r="J274" s="2">
        <v>0</v>
      </c>
      <c r="K274" s="2"/>
    </row>
    <row r="275" spans="1:11">
      <c r="A275" s="6" t="s">
        <v>487</v>
      </c>
      <c r="B275" s="6" t="s">
        <v>899</v>
      </c>
      <c r="C275" s="16" t="str">
        <f t="shared" ca="1" si="20"/>
        <v>Serua</v>
      </c>
      <c r="D275" s="6" t="s">
        <v>107</v>
      </c>
      <c r="E275" s="16" t="str">
        <f t="shared" ca="1" si="21"/>
        <v>Serua</v>
      </c>
      <c r="F275" s="16" t="str">
        <f t="shared" ca="1" si="22"/>
        <v>FJ0103</v>
      </c>
      <c r="G275" s="16" t="str">
        <f t="shared" ca="1" si="23"/>
        <v>FJ01</v>
      </c>
      <c r="H275" s="16" t="str">
        <f t="shared" ca="1" si="24"/>
        <v>CENTRAL</v>
      </c>
      <c r="I275" s="2"/>
      <c r="J275" s="2">
        <v>0</v>
      </c>
      <c r="K275" s="2"/>
    </row>
    <row r="276" spans="1:11">
      <c r="A276" s="6" t="s">
        <v>487</v>
      </c>
      <c r="B276" s="6" t="s">
        <v>900</v>
      </c>
      <c r="C276" s="16" t="str">
        <f t="shared" ca="1" si="20"/>
        <v>Serua</v>
      </c>
      <c r="D276" s="6" t="s">
        <v>107</v>
      </c>
      <c r="E276" s="16" t="str">
        <f t="shared" ca="1" si="21"/>
        <v>Serua</v>
      </c>
      <c r="F276" s="16" t="str">
        <f t="shared" ca="1" si="22"/>
        <v>FJ0103</v>
      </c>
      <c r="G276" s="16" t="str">
        <f t="shared" ca="1" si="23"/>
        <v>FJ01</v>
      </c>
      <c r="H276" s="16" t="str">
        <f t="shared" ca="1" si="24"/>
        <v>CENTRAL</v>
      </c>
      <c r="I276" s="2"/>
      <c r="J276" s="2">
        <v>0</v>
      </c>
      <c r="K276" s="2"/>
    </row>
    <row r="277" spans="1:11">
      <c r="A277" s="6" t="s">
        <v>487</v>
      </c>
      <c r="B277" s="6" t="s">
        <v>901</v>
      </c>
      <c r="C277" s="16" t="str">
        <f t="shared" ca="1" si="20"/>
        <v>Serua</v>
      </c>
      <c r="D277" s="6" t="s">
        <v>107</v>
      </c>
      <c r="E277" s="16" t="str">
        <f t="shared" ca="1" si="21"/>
        <v>Serua</v>
      </c>
      <c r="F277" s="16" t="str">
        <f t="shared" ca="1" si="22"/>
        <v>FJ0103</v>
      </c>
      <c r="G277" s="16" t="str">
        <f t="shared" ca="1" si="23"/>
        <v>FJ01</v>
      </c>
      <c r="H277" s="16" t="str">
        <f t="shared" ca="1" si="24"/>
        <v>CENTRAL</v>
      </c>
      <c r="I277" s="2"/>
      <c r="J277" s="2">
        <v>0</v>
      </c>
      <c r="K277" s="2"/>
    </row>
    <row r="278" spans="1:11">
      <c r="A278" s="6" t="s">
        <v>488</v>
      </c>
      <c r="B278" s="6" t="s">
        <v>902</v>
      </c>
      <c r="C278" s="16" t="str">
        <f t="shared" ca="1" si="20"/>
        <v>Wainibuka</v>
      </c>
      <c r="D278" s="6" t="s">
        <v>111</v>
      </c>
      <c r="E278" s="16" t="str">
        <f t="shared" ca="1" si="21"/>
        <v>Tailevu</v>
      </c>
      <c r="F278" s="16" t="str">
        <f t="shared" ca="1" si="22"/>
        <v>FJ0104</v>
      </c>
      <c r="G278" s="16" t="str">
        <f t="shared" ca="1" si="23"/>
        <v>FJ01</v>
      </c>
      <c r="H278" s="16" t="str">
        <f t="shared" ca="1" si="24"/>
        <v>CENTRAL</v>
      </c>
      <c r="I278" s="2"/>
      <c r="J278" s="2">
        <v>0</v>
      </c>
      <c r="K278" s="2"/>
    </row>
    <row r="279" spans="1:11">
      <c r="A279" s="6" t="s">
        <v>489</v>
      </c>
      <c r="B279" s="6" t="s">
        <v>903</v>
      </c>
      <c r="C279" s="16" t="str">
        <f t="shared" ca="1" si="20"/>
        <v>Verata</v>
      </c>
      <c r="D279" s="6" t="s">
        <v>110</v>
      </c>
      <c r="E279" s="16" t="str">
        <f t="shared" ca="1" si="21"/>
        <v>Tailevu</v>
      </c>
      <c r="F279" s="16" t="str">
        <f t="shared" ca="1" si="22"/>
        <v>FJ0104</v>
      </c>
      <c r="G279" s="16" t="str">
        <f t="shared" ca="1" si="23"/>
        <v>FJ01</v>
      </c>
      <c r="H279" s="16" t="str">
        <f t="shared" ca="1" si="24"/>
        <v>CENTRAL</v>
      </c>
      <c r="I279" s="2"/>
      <c r="J279" s="2">
        <v>0</v>
      </c>
      <c r="K279" s="2"/>
    </row>
    <row r="280" spans="1:11">
      <c r="A280" s="6" t="s">
        <v>490</v>
      </c>
      <c r="B280" s="6" t="s">
        <v>904</v>
      </c>
      <c r="C280" s="16" t="str">
        <f t="shared" ca="1" si="20"/>
        <v>Rewa</v>
      </c>
      <c r="D280" s="6" t="s">
        <v>104</v>
      </c>
      <c r="E280" s="16" t="str">
        <f t="shared" ca="1" si="21"/>
        <v>Rewa</v>
      </c>
      <c r="F280" s="16" t="str">
        <f t="shared" ca="1" si="22"/>
        <v>FJ0102</v>
      </c>
      <c r="G280" s="16" t="str">
        <f t="shared" ca="1" si="23"/>
        <v>FJ01</v>
      </c>
      <c r="H280" s="16" t="str">
        <f t="shared" ca="1" si="24"/>
        <v>CENTRAL</v>
      </c>
      <c r="I280" s="2"/>
      <c r="J280" s="2">
        <v>0</v>
      </c>
      <c r="K280" s="2"/>
    </row>
    <row r="281" spans="1:11">
      <c r="A281" s="6" t="s">
        <v>491</v>
      </c>
      <c r="B281" s="6" t="s">
        <v>905</v>
      </c>
      <c r="C281" s="16" t="str">
        <f t="shared" ca="1" si="20"/>
        <v>Bau</v>
      </c>
      <c r="D281" s="6" t="s">
        <v>108</v>
      </c>
      <c r="E281" s="16" t="str">
        <f t="shared" ca="1" si="21"/>
        <v>Tailevu</v>
      </c>
      <c r="F281" s="16" t="str">
        <f t="shared" ca="1" si="22"/>
        <v>FJ0104</v>
      </c>
      <c r="G281" s="16" t="str">
        <f t="shared" ca="1" si="23"/>
        <v>FJ01</v>
      </c>
      <c r="H281" s="16" t="str">
        <f t="shared" ca="1" si="24"/>
        <v>CENTRAL</v>
      </c>
      <c r="I281" s="2"/>
      <c r="J281" s="2">
        <v>3</v>
      </c>
      <c r="K281" s="2"/>
    </row>
    <row r="282" spans="1:11">
      <c r="A282" s="6" t="s">
        <v>492</v>
      </c>
      <c r="B282" s="6" t="s">
        <v>906</v>
      </c>
      <c r="C282" s="16" t="str">
        <f t="shared" ca="1" si="20"/>
        <v>Lami</v>
      </c>
      <c r="D282" s="6" t="s">
        <v>102</v>
      </c>
      <c r="E282" s="16" t="str">
        <f t="shared" ca="1" si="21"/>
        <v>Rewa</v>
      </c>
      <c r="F282" s="16" t="str">
        <f t="shared" ca="1" si="22"/>
        <v>FJ0102</v>
      </c>
      <c r="G282" s="16" t="str">
        <f t="shared" ca="1" si="23"/>
        <v>FJ01</v>
      </c>
      <c r="H282" s="16" t="str">
        <f t="shared" ca="1" si="24"/>
        <v>CENTRAL</v>
      </c>
      <c r="I282" s="2"/>
      <c r="J282" s="2">
        <v>0</v>
      </c>
      <c r="K282" s="2"/>
    </row>
    <row r="283" spans="1:11">
      <c r="A283" s="6" t="s">
        <v>493</v>
      </c>
      <c r="B283" s="6" t="s">
        <v>907</v>
      </c>
      <c r="C283" s="16" t="str">
        <f t="shared" ca="1" si="20"/>
        <v>Sawakasa</v>
      </c>
      <c r="D283" s="6" t="s">
        <v>112</v>
      </c>
      <c r="E283" s="16" t="str">
        <f t="shared" ca="1" si="21"/>
        <v>Tailevu</v>
      </c>
      <c r="F283" s="16" t="str">
        <f t="shared" ca="1" si="22"/>
        <v>FJ0104</v>
      </c>
      <c r="G283" s="16" t="str">
        <f t="shared" ca="1" si="23"/>
        <v>FJ01</v>
      </c>
      <c r="H283" s="16" t="str">
        <f t="shared" ca="1" si="24"/>
        <v>CENTRAL</v>
      </c>
      <c r="I283" s="2"/>
      <c r="J283" s="2">
        <v>0</v>
      </c>
      <c r="K283" s="2"/>
    </row>
    <row r="284" spans="1:11">
      <c r="A284" s="6" t="s">
        <v>494</v>
      </c>
      <c r="B284" s="6" t="s">
        <v>908</v>
      </c>
      <c r="C284" s="16" t="str">
        <f t="shared" ca="1" si="20"/>
        <v>Veivatuloa</v>
      </c>
      <c r="D284" s="6" t="s">
        <v>99</v>
      </c>
      <c r="E284" s="16" t="str">
        <f t="shared" ca="1" si="21"/>
        <v>Naitasiri</v>
      </c>
      <c r="F284" s="16" t="str">
        <f t="shared" ca="1" si="22"/>
        <v>FJ0101</v>
      </c>
      <c r="G284" s="16" t="str">
        <f t="shared" ca="1" si="23"/>
        <v>FJ01</v>
      </c>
      <c r="H284" s="16" t="str">
        <f t="shared" ca="1" si="24"/>
        <v>CENTRAL</v>
      </c>
      <c r="I284" s="2"/>
      <c r="J284" s="2">
        <v>0</v>
      </c>
      <c r="K284" s="2"/>
    </row>
    <row r="285" spans="1:11">
      <c r="A285" s="6" t="s">
        <v>495</v>
      </c>
      <c r="B285" s="6" t="s">
        <v>909</v>
      </c>
      <c r="C285" s="16" t="str">
        <f t="shared" ca="1" si="20"/>
        <v>Sawakasa</v>
      </c>
      <c r="D285" s="6" t="s">
        <v>112</v>
      </c>
      <c r="E285" s="16" t="str">
        <f t="shared" ca="1" si="21"/>
        <v>Tailevu</v>
      </c>
      <c r="F285" s="16" t="str">
        <f t="shared" ca="1" si="22"/>
        <v>FJ0104</v>
      </c>
      <c r="G285" s="16" t="str">
        <f t="shared" ca="1" si="23"/>
        <v>FJ01</v>
      </c>
      <c r="H285" s="16" t="str">
        <f t="shared" ca="1" si="24"/>
        <v>CENTRAL</v>
      </c>
      <c r="I285" s="2"/>
      <c r="J285" s="2">
        <v>0</v>
      </c>
      <c r="K285" s="2"/>
    </row>
    <row r="286" spans="1:11">
      <c r="A286" s="6" t="s">
        <v>496</v>
      </c>
      <c r="B286" s="6" t="s">
        <v>910</v>
      </c>
      <c r="C286" s="16" t="str">
        <f t="shared" ca="1" si="20"/>
        <v>Serua</v>
      </c>
      <c r="D286" s="6" t="s">
        <v>107</v>
      </c>
      <c r="E286" s="16" t="str">
        <f t="shared" ca="1" si="21"/>
        <v>Serua</v>
      </c>
      <c r="F286" s="16" t="str">
        <f t="shared" ca="1" si="22"/>
        <v>FJ0103</v>
      </c>
      <c r="G286" s="16" t="str">
        <f t="shared" ca="1" si="23"/>
        <v>FJ01</v>
      </c>
      <c r="H286" s="16" t="str">
        <f t="shared" ca="1" si="24"/>
        <v>CENTRAL</v>
      </c>
      <c r="I286" s="2"/>
      <c r="J286" s="2">
        <v>0</v>
      </c>
      <c r="K286" s="2"/>
    </row>
    <row r="287" spans="1:11">
      <c r="A287" s="6" t="s">
        <v>497</v>
      </c>
      <c r="B287" s="6" t="s">
        <v>911</v>
      </c>
      <c r="C287" s="16" t="str">
        <f t="shared" ca="1" si="20"/>
        <v>Bau</v>
      </c>
      <c r="D287" s="6" t="s">
        <v>108</v>
      </c>
      <c r="E287" s="16" t="str">
        <f t="shared" ca="1" si="21"/>
        <v>Tailevu</v>
      </c>
      <c r="F287" s="16" t="str">
        <f t="shared" ca="1" si="22"/>
        <v>FJ0104</v>
      </c>
      <c r="G287" s="16" t="str">
        <f t="shared" ca="1" si="23"/>
        <v>FJ01</v>
      </c>
      <c r="H287" s="16" t="str">
        <f t="shared" ca="1" si="24"/>
        <v>CENTRAL</v>
      </c>
      <c r="I287" s="2"/>
      <c r="J287" s="2">
        <v>0</v>
      </c>
      <c r="K287" s="2"/>
    </row>
    <row r="288" spans="1:11">
      <c r="A288" s="6" t="s">
        <v>498</v>
      </c>
      <c r="B288" s="6" t="s">
        <v>912</v>
      </c>
      <c r="C288" s="16" t="str">
        <f t="shared" ca="1" si="20"/>
        <v>Serua</v>
      </c>
      <c r="D288" s="6" t="s">
        <v>107</v>
      </c>
      <c r="E288" s="16" t="str">
        <f t="shared" ca="1" si="21"/>
        <v>Serua</v>
      </c>
      <c r="F288" s="16" t="str">
        <f t="shared" ca="1" si="22"/>
        <v>FJ0103</v>
      </c>
      <c r="G288" s="16" t="str">
        <f t="shared" ca="1" si="23"/>
        <v>FJ01</v>
      </c>
      <c r="H288" s="16" t="str">
        <f t="shared" ca="1" si="24"/>
        <v>CENTRAL</v>
      </c>
      <c r="I288" s="2"/>
      <c r="J288" s="2">
        <v>0</v>
      </c>
      <c r="K288" s="2"/>
    </row>
    <row r="289" spans="1:11">
      <c r="A289" s="6" t="s">
        <v>499</v>
      </c>
      <c r="B289" s="6" t="s">
        <v>913</v>
      </c>
      <c r="C289" s="16" t="str">
        <f t="shared" ca="1" si="20"/>
        <v>Serua</v>
      </c>
      <c r="D289" s="6" t="s">
        <v>107</v>
      </c>
      <c r="E289" s="16" t="str">
        <f t="shared" ca="1" si="21"/>
        <v>Serua</v>
      </c>
      <c r="F289" s="16" t="str">
        <f t="shared" ca="1" si="22"/>
        <v>FJ0103</v>
      </c>
      <c r="G289" s="16" t="str">
        <f t="shared" ca="1" si="23"/>
        <v>FJ01</v>
      </c>
      <c r="H289" s="16" t="str">
        <f t="shared" ca="1" si="24"/>
        <v>CENTRAL</v>
      </c>
      <c r="I289" s="2"/>
      <c r="J289" s="2">
        <v>0</v>
      </c>
      <c r="K289" s="2"/>
    </row>
    <row r="290" spans="1:11">
      <c r="A290" s="6" t="s">
        <v>500</v>
      </c>
      <c r="B290" s="6" t="s">
        <v>914</v>
      </c>
      <c r="C290" s="16" t="str">
        <f t="shared" ca="1" si="20"/>
        <v>Sawakasa</v>
      </c>
      <c r="D290" s="6" t="s">
        <v>112</v>
      </c>
      <c r="E290" s="16" t="str">
        <f t="shared" ca="1" si="21"/>
        <v>Tailevu</v>
      </c>
      <c r="F290" s="16" t="str">
        <f t="shared" ca="1" si="22"/>
        <v>FJ0104</v>
      </c>
      <c r="G290" s="16" t="str">
        <f t="shared" ca="1" si="23"/>
        <v>FJ01</v>
      </c>
      <c r="H290" s="16" t="str">
        <f t="shared" ca="1" si="24"/>
        <v>CENTRAL</v>
      </c>
      <c r="I290" s="2"/>
      <c r="J290" s="2">
        <v>0</v>
      </c>
      <c r="K290" s="2"/>
    </row>
    <row r="291" spans="1:11">
      <c r="A291" s="6" t="s">
        <v>501</v>
      </c>
      <c r="B291" s="6" t="s">
        <v>915</v>
      </c>
      <c r="C291" s="16" t="str">
        <f t="shared" ca="1" si="20"/>
        <v>Serua</v>
      </c>
      <c r="D291" s="6" t="s">
        <v>107</v>
      </c>
      <c r="E291" s="16" t="str">
        <f t="shared" ca="1" si="21"/>
        <v>Serua</v>
      </c>
      <c r="F291" s="16" t="str">
        <f t="shared" ca="1" si="22"/>
        <v>FJ0103</v>
      </c>
      <c r="G291" s="16" t="str">
        <f t="shared" ca="1" si="23"/>
        <v>FJ01</v>
      </c>
      <c r="H291" s="16" t="str">
        <f t="shared" ca="1" si="24"/>
        <v>CENTRAL</v>
      </c>
      <c r="I291" s="2"/>
      <c r="J291" s="2">
        <v>0</v>
      </c>
      <c r="K291" s="2"/>
    </row>
    <row r="292" spans="1:11">
      <c r="A292" s="6" t="s">
        <v>502</v>
      </c>
      <c r="B292" s="6" t="s">
        <v>916</v>
      </c>
      <c r="C292" s="16" t="str">
        <f t="shared" ca="1" si="20"/>
        <v>Nuku</v>
      </c>
      <c r="D292" s="6" t="s">
        <v>106</v>
      </c>
      <c r="E292" s="16" t="str">
        <f t="shared" ca="1" si="21"/>
        <v>Serua</v>
      </c>
      <c r="F292" s="16" t="str">
        <f t="shared" ca="1" si="22"/>
        <v>FJ0103</v>
      </c>
      <c r="G292" s="16" t="str">
        <f t="shared" ca="1" si="23"/>
        <v>FJ01</v>
      </c>
      <c r="H292" s="16" t="str">
        <f t="shared" ca="1" si="24"/>
        <v>CENTRAL</v>
      </c>
      <c r="I292" s="2"/>
      <c r="J292" s="2">
        <v>0</v>
      </c>
      <c r="K292" s="2"/>
    </row>
    <row r="293" spans="1:11">
      <c r="A293" s="6" t="s">
        <v>503</v>
      </c>
      <c r="B293" s="6" t="s">
        <v>917</v>
      </c>
      <c r="C293" s="16" t="str">
        <f t="shared" ca="1" si="20"/>
        <v>Lomaivuna</v>
      </c>
      <c r="D293" s="6" t="s">
        <v>93</v>
      </c>
      <c r="E293" s="16" t="str">
        <f t="shared" ca="1" si="21"/>
        <v>Naitasiri</v>
      </c>
      <c r="F293" s="16" t="str">
        <f t="shared" ca="1" si="22"/>
        <v>FJ0101</v>
      </c>
      <c r="G293" s="16" t="str">
        <f t="shared" ca="1" si="23"/>
        <v>FJ01</v>
      </c>
      <c r="H293" s="16" t="str">
        <f t="shared" ca="1" si="24"/>
        <v>CENTRAL</v>
      </c>
      <c r="I293" s="2"/>
      <c r="J293" s="2">
        <v>0</v>
      </c>
      <c r="K293" s="2"/>
    </row>
    <row r="294" spans="1:11">
      <c r="A294" s="6" t="s">
        <v>503</v>
      </c>
      <c r="B294" s="6" t="s">
        <v>918</v>
      </c>
      <c r="C294" s="16" t="str">
        <f t="shared" ca="1" si="20"/>
        <v>Verata</v>
      </c>
      <c r="D294" s="6" t="s">
        <v>110</v>
      </c>
      <c r="E294" s="16" t="str">
        <f t="shared" ca="1" si="21"/>
        <v>Tailevu</v>
      </c>
      <c r="F294" s="16" t="str">
        <f t="shared" ca="1" si="22"/>
        <v>FJ0104</v>
      </c>
      <c r="G294" s="16" t="str">
        <f t="shared" ca="1" si="23"/>
        <v>FJ01</v>
      </c>
      <c r="H294" s="16" t="str">
        <f t="shared" ca="1" si="24"/>
        <v>CENTRAL</v>
      </c>
      <c r="I294" s="2"/>
      <c r="J294" s="2">
        <v>0</v>
      </c>
      <c r="K294" s="2"/>
    </row>
    <row r="295" spans="1:11">
      <c r="A295" s="6" t="s">
        <v>504</v>
      </c>
      <c r="B295" s="6" t="s">
        <v>919</v>
      </c>
      <c r="C295" s="16" t="str">
        <f t="shared" ca="1" si="20"/>
        <v>Naitasiri</v>
      </c>
      <c r="D295" s="6" t="s">
        <v>95</v>
      </c>
      <c r="E295" s="16" t="str">
        <f t="shared" ca="1" si="21"/>
        <v>Naitasiri</v>
      </c>
      <c r="F295" s="16" t="str">
        <f t="shared" ca="1" si="22"/>
        <v>FJ0101</v>
      </c>
      <c r="G295" s="16" t="str">
        <f t="shared" ca="1" si="23"/>
        <v>FJ01</v>
      </c>
      <c r="H295" s="16" t="str">
        <f t="shared" ca="1" si="24"/>
        <v>CENTRAL</v>
      </c>
      <c r="I295" s="2"/>
      <c r="J295" s="2">
        <v>0</v>
      </c>
      <c r="K295" s="2"/>
    </row>
    <row r="296" spans="1:11">
      <c r="A296" s="6" t="s">
        <v>505</v>
      </c>
      <c r="B296" s="6" t="s">
        <v>920</v>
      </c>
      <c r="C296" s="16" t="str">
        <f t="shared" ca="1" si="20"/>
        <v>Verata</v>
      </c>
      <c r="D296" s="6" t="s">
        <v>110</v>
      </c>
      <c r="E296" s="16" t="str">
        <f t="shared" ca="1" si="21"/>
        <v>Tailevu</v>
      </c>
      <c r="F296" s="16" t="str">
        <f t="shared" ca="1" si="22"/>
        <v>FJ0104</v>
      </c>
      <c r="G296" s="16" t="str">
        <f t="shared" ca="1" si="23"/>
        <v>FJ01</v>
      </c>
      <c r="H296" s="16" t="str">
        <f t="shared" ca="1" si="24"/>
        <v>CENTRAL</v>
      </c>
      <c r="I296" s="2"/>
      <c r="J296" s="2">
        <v>0</v>
      </c>
      <c r="K296" s="2"/>
    </row>
    <row r="297" spans="1:11">
      <c r="A297" s="6" t="s">
        <v>506</v>
      </c>
      <c r="B297" s="6" t="s">
        <v>921</v>
      </c>
      <c r="C297" s="16" t="str">
        <f t="shared" ca="1" si="20"/>
        <v>Sawakasa</v>
      </c>
      <c r="D297" s="6" t="s">
        <v>112</v>
      </c>
      <c r="E297" s="16" t="str">
        <f t="shared" ca="1" si="21"/>
        <v>Tailevu</v>
      </c>
      <c r="F297" s="16" t="str">
        <f t="shared" ca="1" si="22"/>
        <v>FJ0104</v>
      </c>
      <c r="G297" s="16" t="str">
        <f t="shared" ca="1" si="23"/>
        <v>FJ01</v>
      </c>
      <c r="H297" s="16" t="str">
        <f t="shared" ca="1" si="24"/>
        <v>CENTRAL</v>
      </c>
      <c r="I297" s="2"/>
      <c r="J297" s="2">
        <v>0</v>
      </c>
      <c r="K297" s="2"/>
    </row>
    <row r="298" spans="1:11">
      <c r="A298" s="6" t="s">
        <v>507</v>
      </c>
      <c r="B298" s="6" t="s">
        <v>922</v>
      </c>
      <c r="C298" s="16" t="str">
        <f t="shared" ca="1" si="20"/>
        <v>Naitasiri</v>
      </c>
      <c r="D298" s="6" t="s">
        <v>95</v>
      </c>
      <c r="E298" s="16" t="str">
        <f t="shared" ca="1" si="21"/>
        <v>Naitasiri</v>
      </c>
      <c r="F298" s="16" t="str">
        <f t="shared" ca="1" si="22"/>
        <v>FJ0101</v>
      </c>
      <c r="G298" s="16" t="str">
        <f t="shared" ca="1" si="23"/>
        <v>FJ01</v>
      </c>
      <c r="H298" s="16" t="str">
        <f t="shared" ca="1" si="24"/>
        <v>CENTRAL</v>
      </c>
      <c r="I298" s="2"/>
      <c r="J298" s="2">
        <v>0</v>
      </c>
      <c r="K298" s="2"/>
    </row>
    <row r="299" spans="1:11">
      <c r="A299" s="6" t="s">
        <v>51</v>
      </c>
      <c r="B299" s="6" t="s">
        <v>923</v>
      </c>
      <c r="C299" s="16" t="str">
        <f t="shared" ca="1" si="20"/>
        <v>Serua</v>
      </c>
      <c r="D299" s="6" t="s">
        <v>107</v>
      </c>
      <c r="E299" s="16" t="str">
        <f t="shared" ca="1" si="21"/>
        <v>Serua</v>
      </c>
      <c r="F299" s="16" t="str">
        <f t="shared" ca="1" si="22"/>
        <v>FJ0103</v>
      </c>
      <c r="G299" s="16" t="str">
        <f t="shared" ca="1" si="23"/>
        <v>FJ01</v>
      </c>
      <c r="H299" s="16" t="str">
        <f t="shared" ca="1" si="24"/>
        <v>CENTRAL</v>
      </c>
      <c r="I299" s="2"/>
      <c r="J299" s="2">
        <v>0</v>
      </c>
      <c r="K299" s="2"/>
    </row>
    <row r="300" spans="1:11">
      <c r="A300" s="6" t="s">
        <v>508</v>
      </c>
      <c r="B300" s="6" t="s">
        <v>924</v>
      </c>
      <c r="C300" s="16" t="str">
        <f t="shared" ca="1" si="20"/>
        <v>Sawakasa</v>
      </c>
      <c r="D300" s="6" t="s">
        <v>112</v>
      </c>
      <c r="E300" s="16" t="str">
        <f t="shared" ca="1" si="21"/>
        <v>Tailevu</v>
      </c>
      <c r="F300" s="16" t="str">
        <f t="shared" ca="1" si="22"/>
        <v>FJ0104</v>
      </c>
      <c r="G300" s="16" t="str">
        <f t="shared" ca="1" si="23"/>
        <v>FJ01</v>
      </c>
      <c r="H300" s="16" t="str">
        <f t="shared" ca="1" si="24"/>
        <v>CENTRAL</v>
      </c>
      <c r="I300" s="2"/>
      <c r="J300" s="2">
        <v>0</v>
      </c>
      <c r="K300" s="2"/>
    </row>
    <row r="301" spans="1:11">
      <c r="A301" s="6" t="s">
        <v>509</v>
      </c>
      <c r="B301" s="6" t="s">
        <v>925</v>
      </c>
      <c r="C301" s="16" t="str">
        <f t="shared" ca="1" si="20"/>
        <v>Serua</v>
      </c>
      <c r="D301" s="6" t="s">
        <v>107</v>
      </c>
      <c r="E301" s="16" t="str">
        <f t="shared" ca="1" si="21"/>
        <v>Serua</v>
      </c>
      <c r="F301" s="16" t="str">
        <f t="shared" ca="1" si="22"/>
        <v>FJ0103</v>
      </c>
      <c r="G301" s="16" t="str">
        <f t="shared" ca="1" si="23"/>
        <v>FJ01</v>
      </c>
      <c r="H301" s="16" t="str">
        <f t="shared" ca="1" si="24"/>
        <v>CENTRAL</v>
      </c>
      <c r="I301" s="2"/>
      <c r="J301" s="2">
        <v>0</v>
      </c>
      <c r="K301" s="2"/>
    </row>
    <row r="302" spans="1:11">
      <c r="A302" s="6" t="s">
        <v>510</v>
      </c>
      <c r="B302" s="6" t="s">
        <v>926</v>
      </c>
      <c r="C302" s="16" t="str">
        <f t="shared" ca="1" si="20"/>
        <v>Wainibuka</v>
      </c>
      <c r="D302" s="6" t="s">
        <v>111</v>
      </c>
      <c r="E302" s="16" t="str">
        <f t="shared" ca="1" si="21"/>
        <v>Tailevu</v>
      </c>
      <c r="F302" s="16" t="str">
        <f t="shared" ca="1" si="22"/>
        <v>FJ0104</v>
      </c>
      <c r="G302" s="16" t="str">
        <f t="shared" ca="1" si="23"/>
        <v>FJ01</v>
      </c>
      <c r="H302" s="16" t="str">
        <f t="shared" ca="1" si="24"/>
        <v>CENTRAL</v>
      </c>
      <c r="I302" s="2"/>
      <c r="J302" s="2">
        <v>0</v>
      </c>
      <c r="K302" s="2"/>
    </row>
    <row r="303" spans="1:11">
      <c r="A303" s="6" t="s">
        <v>508</v>
      </c>
      <c r="B303" s="6" t="s">
        <v>927</v>
      </c>
      <c r="C303" s="16" t="str">
        <f t="shared" ca="1" si="20"/>
        <v>Sawakasa</v>
      </c>
      <c r="D303" s="6" t="s">
        <v>112</v>
      </c>
      <c r="E303" s="16" t="str">
        <f t="shared" ca="1" si="21"/>
        <v>Tailevu</v>
      </c>
      <c r="F303" s="16" t="str">
        <f t="shared" ca="1" si="22"/>
        <v>FJ0104</v>
      </c>
      <c r="G303" s="16" t="str">
        <f t="shared" ca="1" si="23"/>
        <v>FJ01</v>
      </c>
      <c r="H303" s="16" t="str">
        <f t="shared" ca="1" si="24"/>
        <v>CENTRAL</v>
      </c>
      <c r="I303" s="2"/>
      <c r="J303" s="2">
        <v>0</v>
      </c>
      <c r="K303" s="2"/>
    </row>
    <row r="304" spans="1:11">
      <c r="A304" s="6" t="s">
        <v>511</v>
      </c>
      <c r="B304" s="6" t="s">
        <v>928</v>
      </c>
      <c r="C304" s="16" t="str">
        <f t="shared" ca="1" si="20"/>
        <v>Verata</v>
      </c>
      <c r="D304" s="6" t="s">
        <v>110</v>
      </c>
      <c r="E304" s="16" t="str">
        <f t="shared" ca="1" si="21"/>
        <v>Tailevu</v>
      </c>
      <c r="F304" s="16" t="str">
        <f t="shared" ca="1" si="22"/>
        <v>FJ0104</v>
      </c>
      <c r="G304" s="16" t="str">
        <f t="shared" ca="1" si="23"/>
        <v>FJ01</v>
      </c>
      <c r="H304" s="16" t="str">
        <f t="shared" ca="1" si="24"/>
        <v>CENTRAL</v>
      </c>
      <c r="I304" s="2"/>
      <c r="J304" s="2">
        <v>0</v>
      </c>
      <c r="K304" s="2"/>
    </row>
    <row r="305" spans="1:11">
      <c r="A305" s="6" t="s">
        <v>86</v>
      </c>
      <c r="B305" s="6" t="s">
        <v>929</v>
      </c>
      <c r="C305" s="16" t="str">
        <f t="shared" ca="1" si="20"/>
        <v>Suva</v>
      </c>
      <c r="D305" s="6" t="s">
        <v>105</v>
      </c>
      <c r="E305" s="16" t="str">
        <f t="shared" ca="1" si="21"/>
        <v>Rewa</v>
      </c>
      <c r="F305" s="16" t="str">
        <f t="shared" ca="1" si="22"/>
        <v>FJ0102</v>
      </c>
      <c r="G305" s="16" t="str">
        <f t="shared" ca="1" si="23"/>
        <v>FJ01</v>
      </c>
      <c r="H305" s="16" t="str">
        <f t="shared" ca="1" si="24"/>
        <v>CENTRAL</v>
      </c>
      <c r="I305" s="2"/>
      <c r="J305" s="2">
        <v>0</v>
      </c>
      <c r="K305" s="2"/>
    </row>
    <row r="306" spans="1:11">
      <c r="A306" s="6" t="s">
        <v>512</v>
      </c>
      <c r="B306" s="6" t="s">
        <v>930</v>
      </c>
      <c r="C306" s="16" t="str">
        <f t="shared" ca="1" si="20"/>
        <v>Noco</v>
      </c>
      <c r="D306" s="6" t="s">
        <v>103</v>
      </c>
      <c r="E306" s="16" t="str">
        <f t="shared" ca="1" si="21"/>
        <v>Rewa</v>
      </c>
      <c r="F306" s="16" t="str">
        <f t="shared" ca="1" si="22"/>
        <v>FJ0102</v>
      </c>
      <c r="G306" s="16" t="str">
        <f t="shared" ca="1" si="23"/>
        <v>FJ01</v>
      </c>
      <c r="H306" s="16" t="str">
        <f t="shared" ca="1" si="24"/>
        <v>CENTRAL</v>
      </c>
      <c r="I306" s="2"/>
      <c r="J306" s="2">
        <v>0</v>
      </c>
      <c r="K306" s="2"/>
    </row>
    <row r="307" spans="1:11">
      <c r="A307" s="6" t="s">
        <v>513</v>
      </c>
      <c r="B307" s="6" t="s">
        <v>931</v>
      </c>
      <c r="C307" s="16" t="str">
        <f t="shared" ca="1" si="20"/>
        <v>Lami</v>
      </c>
      <c r="D307" s="6" t="s">
        <v>102</v>
      </c>
      <c r="E307" s="16" t="str">
        <f t="shared" ca="1" si="21"/>
        <v>Rewa</v>
      </c>
      <c r="F307" s="16" t="str">
        <f t="shared" ca="1" si="22"/>
        <v>FJ0102</v>
      </c>
      <c r="G307" s="16" t="str">
        <f t="shared" ca="1" si="23"/>
        <v>FJ01</v>
      </c>
      <c r="H307" s="16" t="str">
        <f t="shared" ca="1" si="24"/>
        <v>CENTRAL</v>
      </c>
      <c r="I307" s="2"/>
      <c r="J307" s="2">
        <v>0</v>
      </c>
      <c r="K307" s="2"/>
    </row>
    <row r="308" spans="1:11">
      <c r="A308" s="6" t="s">
        <v>514</v>
      </c>
      <c r="B308" s="6" t="s">
        <v>932</v>
      </c>
      <c r="C308" s="16" t="str">
        <f t="shared" ca="1" si="20"/>
        <v>Sawakasa</v>
      </c>
      <c r="D308" s="6" t="s">
        <v>112</v>
      </c>
      <c r="E308" s="16" t="str">
        <f t="shared" ca="1" si="21"/>
        <v>Tailevu</v>
      </c>
      <c r="F308" s="16" t="str">
        <f t="shared" ca="1" si="22"/>
        <v>FJ0104</v>
      </c>
      <c r="G308" s="16" t="str">
        <f t="shared" ca="1" si="23"/>
        <v>FJ01</v>
      </c>
      <c r="H308" s="16" t="str">
        <f t="shared" ca="1" si="24"/>
        <v>CENTRAL</v>
      </c>
      <c r="I308" s="2"/>
      <c r="J308" s="2">
        <v>0</v>
      </c>
      <c r="K308" s="2"/>
    </row>
    <row r="309" spans="1:11">
      <c r="A309" s="6" t="s">
        <v>515</v>
      </c>
      <c r="B309" s="6" t="s">
        <v>933</v>
      </c>
      <c r="C309" s="16" t="str">
        <f t="shared" ca="1" si="20"/>
        <v>Noco</v>
      </c>
      <c r="D309" s="6" t="s">
        <v>103</v>
      </c>
      <c r="E309" s="16" t="str">
        <f t="shared" ca="1" si="21"/>
        <v>Rewa</v>
      </c>
      <c r="F309" s="16" t="str">
        <f t="shared" ca="1" si="22"/>
        <v>FJ0102</v>
      </c>
      <c r="G309" s="16" t="str">
        <f t="shared" ca="1" si="23"/>
        <v>FJ01</v>
      </c>
      <c r="H309" s="16" t="str">
        <f t="shared" ca="1" si="24"/>
        <v>CENTRAL</v>
      </c>
      <c r="I309" s="2"/>
      <c r="J309" s="2">
        <v>0</v>
      </c>
      <c r="K309" s="2"/>
    </row>
    <row r="310" spans="1:11">
      <c r="A310" s="6" t="s">
        <v>516</v>
      </c>
      <c r="B310" s="6" t="s">
        <v>934</v>
      </c>
      <c r="C310" s="16" t="str">
        <f t="shared" ca="1" si="20"/>
        <v>Wainibuka</v>
      </c>
      <c r="D310" s="6" t="s">
        <v>111</v>
      </c>
      <c r="E310" s="16" t="str">
        <f t="shared" ca="1" si="21"/>
        <v>Tailevu</v>
      </c>
      <c r="F310" s="16" t="str">
        <f t="shared" ca="1" si="22"/>
        <v>FJ0104</v>
      </c>
      <c r="G310" s="16" t="str">
        <f t="shared" ca="1" si="23"/>
        <v>FJ01</v>
      </c>
      <c r="H310" s="16" t="str">
        <f t="shared" ca="1" si="24"/>
        <v>CENTRAL</v>
      </c>
      <c r="I310" s="2"/>
      <c r="J310" s="2">
        <v>0</v>
      </c>
      <c r="K310" s="2"/>
    </row>
    <row r="311" spans="1:11">
      <c r="A311" s="6" t="s">
        <v>517</v>
      </c>
      <c r="B311" s="6" t="s">
        <v>935</v>
      </c>
      <c r="C311" s="16" t="str">
        <f t="shared" ca="1" si="20"/>
        <v>Matailobau</v>
      </c>
      <c r="D311" s="6" t="s">
        <v>94</v>
      </c>
      <c r="E311" s="16" t="str">
        <f t="shared" ca="1" si="21"/>
        <v>Naitasiri</v>
      </c>
      <c r="F311" s="16" t="str">
        <f t="shared" ca="1" si="22"/>
        <v>FJ0101</v>
      </c>
      <c r="G311" s="16" t="str">
        <f t="shared" ca="1" si="23"/>
        <v>FJ01</v>
      </c>
      <c r="H311" s="16" t="str">
        <f t="shared" ca="1" si="24"/>
        <v>CENTRAL</v>
      </c>
      <c r="I311" s="2"/>
      <c r="J311" s="2">
        <v>3</v>
      </c>
      <c r="K311" s="2"/>
    </row>
    <row r="312" spans="1:11">
      <c r="A312" s="6" t="s">
        <v>518</v>
      </c>
      <c r="B312" s="6" t="s">
        <v>936</v>
      </c>
      <c r="C312" s="16" t="str">
        <f t="shared" ca="1" si="20"/>
        <v>Serua</v>
      </c>
      <c r="D312" s="6" t="s">
        <v>107</v>
      </c>
      <c r="E312" s="16" t="str">
        <f t="shared" ca="1" si="21"/>
        <v>Serua</v>
      </c>
      <c r="F312" s="16" t="str">
        <f t="shared" ca="1" si="22"/>
        <v>FJ0103</v>
      </c>
      <c r="G312" s="16" t="str">
        <f t="shared" ca="1" si="23"/>
        <v>FJ01</v>
      </c>
      <c r="H312" s="16" t="str">
        <f t="shared" ca="1" si="24"/>
        <v>CENTRAL</v>
      </c>
      <c r="I312" s="2"/>
      <c r="J312" s="2">
        <v>0</v>
      </c>
      <c r="K312" s="2"/>
    </row>
    <row r="313" spans="1:11">
      <c r="A313" s="6" t="s">
        <v>519</v>
      </c>
      <c r="B313" s="6" t="s">
        <v>937</v>
      </c>
      <c r="C313" s="16" t="str">
        <f t="shared" ca="1" si="20"/>
        <v>Naitasiri</v>
      </c>
      <c r="D313" s="6" t="s">
        <v>95</v>
      </c>
      <c r="E313" s="16" t="str">
        <f t="shared" ca="1" si="21"/>
        <v>Naitasiri</v>
      </c>
      <c r="F313" s="16" t="str">
        <f t="shared" ca="1" si="22"/>
        <v>FJ0101</v>
      </c>
      <c r="G313" s="16" t="str">
        <f t="shared" ca="1" si="23"/>
        <v>FJ01</v>
      </c>
      <c r="H313" s="16" t="str">
        <f t="shared" ca="1" si="24"/>
        <v>CENTRAL</v>
      </c>
      <c r="I313" s="2"/>
      <c r="J313" s="2">
        <v>0</v>
      </c>
      <c r="K313" s="2"/>
    </row>
    <row r="314" spans="1:11">
      <c r="A314" s="6" t="s">
        <v>520</v>
      </c>
      <c r="B314" s="6" t="s">
        <v>938</v>
      </c>
      <c r="C314" s="16" t="str">
        <f t="shared" ca="1" si="20"/>
        <v>Naitasiri</v>
      </c>
      <c r="D314" s="6" t="s">
        <v>95</v>
      </c>
      <c r="E314" s="16" t="str">
        <f t="shared" ca="1" si="21"/>
        <v>Naitasiri</v>
      </c>
      <c r="F314" s="16" t="str">
        <f t="shared" ca="1" si="22"/>
        <v>FJ0101</v>
      </c>
      <c r="G314" s="16" t="str">
        <f t="shared" ca="1" si="23"/>
        <v>FJ01</v>
      </c>
      <c r="H314" s="16" t="str">
        <f t="shared" ca="1" si="24"/>
        <v>CENTRAL</v>
      </c>
      <c r="I314" s="2"/>
      <c r="J314" s="2">
        <v>0</v>
      </c>
      <c r="K314" s="2"/>
    </row>
    <row r="315" spans="1:11">
      <c r="A315" s="6" t="s">
        <v>521</v>
      </c>
      <c r="B315" s="6" t="s">
        <v>939</v>
      </c>
      <c r="C315" s="16" t="str">
        <f t="shared" ca="1" si="20"/>
        <v>Suva</v>
      </c>
      <c r="D315" s="6" t="s">
        <v>105</v>
      </c>
      <c r="E315" s="16" t="str">
        <f t="shared" ca="1" si="21"/>
        <v>Rewa</v>
      </c>
      <c r="F315" s="16" t="str">
        <f t="shared" ca="1" si="22"/>
        <v>FJ0102</v>
      </c>
      <c r="G315" s="16" t="str">
        <f t="shared" ca="1" si="23"/>
        <v>FJ01</v>
      </c>
      <c r="H315" s="16" t="str">
        <f t="shared" ca="1" si="24"/>
        <v>CENTRAL</v>
      </c>
      <c r="I315" s="2"/>
      <c r="J315" s="2">
        <v>0</v>
      </c>
      <c r="K315" s="2"/>
    </row>
    <row r="316" spans="1:11">
      <c r="A316" s="6" t="s">
        <v>522</v>
      </c>
      <c r="B316" s="6" t="s">
        <v>940</v>
      </c>
      <c r="C316" s="16" t="str">
        <f t="shared" ca="1" si="20"/>
        <v>Nuku</v>
      </c>
      <c r="D316" s="6" t="s">
        <v>106</v>
      </c>
      <c r="E316" s="16" t="str">
        <f t="shared" ca="1" si="21"/>
        <v>Serua</v>
      </c>
      <c r="F316" s="16" t="str">
        <f t="shared" ca="1" si="22"/>
        <v>FJ0103</v>
      </c>
      <c r="G316" s="16" t="str">
        <f t="shared" ca="1" si="23"/>
        <v>FJ01</v>
      </c>
      <c r="H316" s="16" t="str">
        <f t="shared" ca="1" si="24"/>
        <v>CENTRAL</v>
      </c>
      <c r="I316" s="2"/>
      <c r="J316" s="2">
        <v>0</v>
      </c>
      <c r="K316" s="2"/>
    </row>
    <row r="317" spans="1:11">
      <c r="A317" s="6" t="s">
        <v>523</v>
      </c>
      <c r="B317" s="6" t="s">
        <v>941</v>
      </c>
      <c r="C317" s="16" t="str">
        <f t="shared" ca="1" si="20"/>
        <v>Bau</v>
      </c>
      <c r="D317" s="6" t="s">
        <v>108</v>
      </c>
      <c r="E317" s="16" t="str">
        <f t="shared" ca="1" si="21"/>
        <v>Tailevu</v>
      </c>
      <c r="F317" s="16" t="str">
        <f t="shared" ca="1" si="22"/>
        <v>FJ0104</v>
      </c>
      <c r="G317" s="16" t="str">
        <f t="shared" ca="1" si="23"/>
        <v>FJ01</v>
      </c>
      <c r="H317" s="16" t="str">
        <f t="shared" ca="1" si="24"/>
        <v>CENTRAL</v>
      </c>
      <c r="I317" s="2"/>
      <c r="J317" s="2">
        <v>0</v>
      </c>
      <c r="K317" s="2"/>
    </row>
    <row r="318" spans="1:11">
      <c r="A318" s="6" t="s">
        <v>524</v>
      </c>
      <c r="B318" s="6" t="s">
        <v>942</v>
      </c>
      <c r="C318" s="16" t="str">
        <f t="shared" ca="1" si="20"/>
        <v>Nuku</v>
      </c>
      <c r="D318" s="6" t="s">
        <v>106</v>
      </c>
      <c r="E318" s="16" t="str">
        <f t="shared" ca="1" si="21"/>
        <v>Serua</v>
      </c>
      <c r="F318" s="16" t="str">
        <f t="shared" ca="1" si="22"/>
        <v>FJ0103</v>
      </c>
      <c r="G318" s="16" t="str">
        <f t="shared" ca="1" si="23"/>
        <v>FJ01</v>
      </c>
      <c r="H318" s="16" t="str">
        <f t="shared" ca="1" si="24"/>
        <v>CENTRAL</v>
      </c>
      <c r="I318" s="2"/>
      <c r="J318" s="2">
        <v>0</v>
      </c>
      <c r="K318" s="2"/>
    </row>
    <row r="319" spans="1:11">
      <c r="A319" s="6" t="s">
        <v>525</v>
      </c>
      <c r="B319" s="6" t="s">
        <v>943</v>
      </c>
      <c r="C319" s="16" t="str">
        <f t="shared" ca="1" si="20"/>
        <v>Rewa</v>
      </c>
      <c r="D319" s="6" t="s">
        <v>104</v>
      </c>
      <c r="E319" s="16" t="str">
        <f t="shared" ca="1" si="21"/>
        <v>Rewa</v>
      </c>
      <c r="F319" s="16" t="str">
        <f t="shared" ca="1" si="22"/>
        <v>FJ0102</v>
      </c>
      <c r="G319" s="16" t="str">
        <f t="shared" ca="1" si="23"/>
        <v>FJ01</v>
      </c>
      <c r="H319" s="16" t="str">
        <f t="shared" ca="1" si="24"/>
        <v>CENTRAL</v>
      </c>
      <c r="I319" s="2"/>
      <c r="J319" s="2">
        <v>0</v>
      </c>
      <c r="K319" s="2"/>
    </row>
    <row r="320" spans="1:11">
      <c r="A320" s="6" t="s">
        <v>526</v>
      </c>
      <c r="B320" s="6" t="s">
        <v>944</v>
      </c>
      <c r="C320" s="16" t="str">
        <f t="shared" ca="1" si="20"/>
        <v>Suva</v>
      </c>
      <c r="D320" s="6" t="s">
        <v>105</v>
      </c>
      <c r="E320" s="16" t="str">
        <f t="shared" ca="1" si="21"/>
        <v>Rewa</v>
      </c>
      <c r="F320" s="16" t="str">
        <f t="shared" ca="1" si="22"/>
        <v>FJ0102</v>
      </c>
      <c r="G320" s="16" t="str">
        <f t="shared" ca="1" si="23"/>
        <v>FJ01</v>
      </c>
      <c r="H320" s="16" t="str">
        <f t="shared" ca="1" si="24"/>
        <v>CENTRAL</v>
      </c>
      <c r="I320" s="2"/>
      <c r="J320" s="2">
        <v>0</v>
      </c>
      <c r="K320" s="2"/>
    </row>
    <row r="321" spans="1:11">
      <c r="A321" s="6" t="s">
        <v>527</v>
      </c>
      <c r="B321" s="6" t="s">
        <v>945</v>
      </c>
      <c r="C321" s="16" t="str">
        <f t="shared" ca="1" si="20"/>
        <v>Serua</v>
      </c>
      <c r="D321" s="6" t="s">
        <v>107</v>
      </c>
      <c r="E321" s="16" t="str">
        <f t="shared" ca="1" si="21"/>
        <v>Serua</v>
      </c>
      <c r="F321" s="16" t="str">
        <f t="shared" ca="1" si="22"/>
        <v>FJ0103</v>
      </c>
      <c r="G321" s="16" t="str">
        <f t="shared" ca="1" si="23"/>
        <v>FJ01</v>
      </c>
      <c r="H321" s="16" t="str">
        <f t="shared" ca="1" si="24"/>
        <v>CENTRAL</v>
      </c>
      <c r="I321" s="2"/>
      <c r="J321" s="2">
        <v>0</v>
      </c>
      <c r="K321" s="2"/>
    </row>
    <row r="322" spans="1:11">
      <c r="A322" s="6" t="s">
        <v>528</v>
      </c>
      <c r="B322" s="6" t="s">
        <v>946</v>
      </c>
      <c r="C322" s="16" t="str">
        <f t="shared" ref="C322:C385" ca="1" si="25">OFFSET(OffsetRefAdm3,MATCH(D322,MatchAdm3_Code,0)-1,0)</f>
        <v>Naitasiri</v>
      </c>
      <c r="D322" s="6" t="s">
        <v>95</v>
      </c>
      <c r="E322" s="16" t="str">
        <f t="shared" ref="E322:E385" ca="1" si="26">OFFSET(OffsetRefAdm3,MATCH(D322,MatchAdm3_Code,0)-1,2)</f>
        <v>Naitasiri</v>
      </c>
      <c r="F322" s="16" t="str">
        <f t="shared" ref="F322:F385" ca="1" si="27">OFFSET(OffsetRefAdm3,MATCH(D322,MatchAdm3_Code,0)-1,3)</f>
        <v>FJ0101</v>
      </c>
      <c r="G322" s="16" t="str">
        <f t="shared" ref="G322:G385" ca="1" si="28">OFFSET(OffsetRefAdm3,MATCH(D322,MatchAdm3_Code,0)-1,5)</f>
        <v>FJ01</v>
      </c>
      <c r="H322" s="16" t="str">
        <f t="shared" ref="H322:H385" ca="1" si="29">OFFSET(OffsetRefAdm3,MATCH(D322,MatchAdm3_Code,0)-1,4)</f>
        <v>CENTRAL</v>
      </c>
      <c r="I322" s="2"/>
      <c r="J322" s="2">
        <v>0</v>
      </c>
      <c r="K322" s="2"/>
    </row>
    <row r="323" spans="1:11">
      <c r="A323" s="6" t="s">
        <v>529</v>
      </c>
      <c r="B323" s="6" t="s">
        <v>947</v>
      </c>
      <c r="C323" s="16" t="str">
        <f t="shared" ca="1" si="25"/>
        <v>Lami</v>
      </c>
      <c r="D323" s="6" t="s">
        <v>102</v>
      </c>
      <c r="E323" s="16" t="str">
        <f t="shared" ca="1" si="26"/>
        <v>Rewa</v>
      </c>
      <c r="F323" s="16" t="str">
        <f t="shared" ca="1" si="27"/>
        <v>FJ0102</v>
      </c>
      <c r="G323" s="16" t="str">
        <f t="shared" ca="1" si="28"/>
        <v>FJ01</v>
      </c>
      <c r="H323" s="16" t="str">
        <f t="shared" ca="1" si="29"/>
        <v>CENTRAL</v>
      </c>
      <c r="I323" s="2"/>
      <c r="J323" s="2">
        <v>0</v>
      </c>
      <c r="K323" s="2"/>
    </row>
    <row r="324" spans="1:11">
      <c r="A324" s="6" t="s">
        <v>530</v>
      </c>
      <c r="B324" s="6" t="s">
        <v>948</v>
      </c>
      <c r="C324" s="16" t="str">
        <f t="shared" ca="1" si="25"/>
        <v>Bau</v>
      </c>
      <c r="D324" s="6" t="s">
        <v>108</v>
      </c>
      <c r="E324" s="16" t="str">
        <f t="shared" ca="1" si="26"/>
        <v>Tailevu</v>
      </c>
      <c r="F324" s="16" t="str">
        <f t="shared" ca="1" si="27"/>
        <v>FJ0104</v>
      </c>
      <c r="G324" s="16" t="str">
        <f t="shared" ca="1" si="28"/>
        <v>FJ01</v>
      </c>
      <c r="H324" s="16" t="str">
        <f t="shared" ca="1" si="29"/>
        <v>CENTRAL</v>
      </c>
      <c r="I324" s="2"/>
      <c r="J324" s="2">
        <v>0</v>
      </c>
      <c r="K324" s="2"/>
    </row>
    <row r="325" spans="1:11">
      <c r="A325" s="6" t="s">
        <v>531</v>
      </c>
      <c r="B325" s="6" t="s">
        <v>949</v>
      </c>
      <c r="C325" s="16" t="str">
        <f t="shared" ca="1" si="25"/>
        <v>Nuku</v>
      </c>
      <c r="D325" s="6" t="s">
        <v>106</v>
      </c>
      <c r="E325" s="16" t="str">
        <f t="shared" ca="1" si="26"/>
        <v>Serua</v>
      </c>
      <c r="F325" s="16" t="str">
        <f t="shared" ca="1" si="27"/>
        <v>FJ0103</v>
      </c>
      <c r="G325" s="16" t="str">
        <f t="shared" ca="1" si="28"/>
        <v>FJ01</v>
      </c>
      <c r="H325" s="16" t="str">
        <f t="shared" ca="1" si="29"/>
        <v>CENTRAL</v>
      </c>
      <c r="I325" s="2"/>
      <c r="J325" s="2">
        <v>0</v>
      </c>
      <c r="K325" s="2"/>
    </row>
    <row r="326" spans="1:11">
      <c r="A326" s="6" t="s">
        <v>532</v>
      </c>
      <c r="B326" s="6" t="s">
        <v>950</v>
      </c>
      <c r="C326" s="16" t="str">
        <f t="shared" ca="1" si="25"/>
        <v>Nakelo</v>
      </c>
      <c r="D326" s="6" t="s">
        <v>109</v>
      </c>
      <c r="E326" s="16" t="str">
        <f t="shared" ca="1" si="26"/>
        <v>Tailevu</v>
      </c>
      <c r="F326" s="16" t="str">
        <f t="shared" ca="1" si="27"/>
        <v>FJ0104</v>
      </c>
      <c r="G326" s="16" t="str">
        <f t="shared" ca="1" si="28"/>
        <v>FJ01</v>
      </c>
      <c r="H326" s="16" t="str">
        <f t="shared" ca="1" si="29"/>
        <v>CENTRAL</v>
      </c>
      <c r="I326" s="2"/>
      <c r="J326" s="2">
        <v>0</v>
      </c>
      <c r="K326" s="2"/>
    </row>
    <row r="327" spans="1:11">
      <c r="A327" s="6" t="s">
        <v>533</v>
      </c>
      <c r="B327" s="6" t="s">
        <v>951</v>
      </c>
      <c r="C327" s="16" t="str">
        <f t="shared" ca="1" si="25"/>
        <v>Verata</v>
      </c>
      <c r="D327" s="6" t="s">
        <v>110</v>
      </c>
      <c r="E327" s="16" t="str">
        <f t="shared" ca="1" si="26"/>
        <v>Tailevu</v>
      </c>
      <c r="F327" s="16" t="str">
        <f t="shared" ca="1" si="27"/>
        <v>FJ0104</v>
      </c>
      <c r="G327" s="16" t="str">
        <f t="shared" ca="1" si="28"/>
        <v>FJ01</v>
      </c>
      <c r="H327" s="16" t="str">
        <f t="shared" ca="1" si="29"/>
        <v>CENTRAL</v>
      </c>
      <c r="I327" s="2"/>
      <c r="J327" s="2">
        <v>0</v>
      </c>
      <c r="K327" s="2"/>
    </row>
    <row r="328" spans="1:11">
      <c r="A328" s="6" t="s">
        <v>534</v>
      </c>
      <c r="B328" s="6" t="s">
        <v>952</v>
      </c>
      <c r="C328" s="16" t="str">
        <f t="shared" ca="1" si="25"/>
        <v>Sawakasa</v>
      </c>
      <c r="D328" s="6" t="s">
        <v>112</v>
      </c>
      <c r="E328" s="16" t="str">
        <f t="shared" ca="1" si="26"/>
        <v>Tailevu</v>
      </c>
      <c r="F328" s="16" t="str">
        <f t="shared" ca="1" si="27"/>
        <v>FJ0104</v>
      </c>
      <c r="G328" s="16" t="str">
        <f t="shared" ca="1" si="28"/>
        <v>FJ01</v>
      </c>
      <c r="H328" s="16" t="str">
        <f t="shared" ca="1" si="29"/>
        <v>CENTRAL</v>
      </c>
      <c r="I328" s="2"/>
      <c r="J328" s="2">
        <v>0</v>
      </c>
      <c r="K328" s="2"/>
    </row>
    <row r="329" spans="1:11">
      <c r="A329" s="6" t="s">
        <v>535</v>
      </c>
      <c r="B329" s="6" t="s">
        <v>953</v>
      </c>
      <c r="C329" s="16" t="str">
        <f t="shared" ca="1" si="25"/>
        <v>Wainibuka</v>
      </c>
      <c r="D329" s="6" t="s">
        <v>111</v>
      </c>
      <c r="E329" s="16" t="str">
        <f t="shared" ca="1" si="26"/>
        <v>Tailevu</v>
      </c>
      <c r="F329" s="16" t="str">
        <f t="shared" ca="1" si="27"/>
        <v>FJ0104</v>
      </c>
      <c r="G329" s="16" t="str">
        <f t="shared" ca="1" si="28"/>
        <v>FJ01</v>
      </c>
      <c r="H329" s="16" t="str">
        <f t="shared" ca="1" si="29"/>
        <v>CENTRAL</v>
      </c>
      <c r="I329" s="2"/>
      <c r="J329" s="2">
        <v>0</v>
      </c>
      <c r="K329" s="2"/>
    </row>
    <row r="330" spans="1:11">
      <c r="A330" s="6" t="s">
        <v>536</v>
      </c>
      <c r="B330" s="6" t="s">
        <v>954</v>
      </c>
      <c r="C330" s="16" t="str">
        <f t="shared" ca="1" si="25"/>
        <v>Nakelo</v>
      </c>
      <c r="D330" s="6" t="s">
        <v>109</v>
      </c>
      <c r="E330" s="16" t="str">
        <f t="shared" ca="1" si="26"/>
        <v>Tailevu</v>
      </c>
      <c r="F330" s="16" t="str">
        <f t="shared" ca="1" si="27"/>
        <v>FJ0104</v>
      </c>
      <c r="G330" s="16" t="str">
        <f t="shared" ca="1" si="28"/>
        <v>FJ01</v>
      </c>
      <c r="H330" s="16" t="str">
        <f t="shared" ca="1" si="29"/>
        <v>CENTRAL</v>
      </c>
      <c r="I330" s="2"/>
      <c r="J330" s="2">
        <v>0</v>
      </c>
      <c r="K330" s="2"/>
    </row>
    <row r="331" spans="1:11">
      <c r="A331" s="6" t="s">
        <v>537</v>
      </c>
      <c r="B331" s="6" t="s">
        <v>955</v>
      </c>
      <c r="C331" s="16" t="str">
        <f t="shared" ca="1" si="25"/>
        <v>Verata</v>
      </c>
      <c r="D331" s="6" t="s">
        <v>110</v>
      </c>
      <c r="E331" s="16" t="str">
        <f t="shared" ca="1" si="26"/>
        <v>Tailevu</v>
      </c>
      <c r="F331" s="16" t="str">
        <f t="shared" ca="1" si="27"/>
        <v>FJ0104</v>
      </c>
      <c r="G331" s="16" t="str">
        <f t="shared" ca="1" si="28"/>
        <v>FJ01</v>
      </c>
      <c r="H331" s="16" t="str">
        <f t="shared" ca="1" si="29"/>
        <v>CENTRAL</v>
      </c>
      <c r="I331" s="2"/>
      <c r="J331" s="2">
        <v>0</v>
      </c>
      <c r="K331" s="2"/>
    </row>
    <row r="332" spans="1:11">
      <c r="A332" s="6" t="s">
        <v>538</v>
      </c>
      <c r="B332" s="6" t="s">
        <v>956</v>
      </c>
      <c r="C332" s="16" t="str">
        <f t="shared" ca="1" si="25"/>
        <v>Serua</v>
      </c>
      <c r="D332" s="6" t="s">
        <v>107</v>
      </c>
      <c r="E332" s="16" t="str">
        <f t="shared" ca="1" si="26"/>
        <v>Serua</v>
      </c>
      <c r="F332" s="16" t="str">
        <f t="shared" ca="1" si="27"/>
        <v>FJ0103</v>
      </c>
      <c r="G332" s="16" t="str">
        <f t="shared" ca="1" si="28"/>
        <v>FJ01</v>
      </c>
      <c r="H332" s="16" t="str">
        <f t="shared" ca="1" si="29"/>
        <v>CENTRAL</v>
      </c>
      <c r="I332" s="2"/>
      <c r="J332" s="2">
        <v>0</v>
      </c>
      <c r="K332" s="2"/>
    </row>
    <row r="333" spans="1:11">
      <c r="A333" s="6" t="s">
        <v>539</v>
      </c>
      <c r="B333" s="6" t="s">
        <v>957</v>
      </c>
      <c r="C333" s="16" t="str">
        <f t="shared" ca="1" si="25"/>
        <v>Nakelo</v>
      </c>
      <c r="D333" s="6" t="s">
        <v>109</v>
      </c>
      <c r="E333" s="16" t="str">
        <f t="shared" ca="1" si="26"/>
        <v>Tailevu</v>
      </c>
      <c r="F333" s="16" t="str">
        <f t="shared" ca="1" si="27"/>
        <v>FJ0104</v>
      </c>
      <c r="G333" s="16" t="str">
        <f t="shared" ca="1" si="28"/>
        <v>FJ01</v>
      </c>
      <c r="H333" s="16" t="str">
        <f t="shared" ca="1" si="29"/>
        <v>CENTRAL</v>
      </c>
      <c r="I333" s="2"/>
      <c r="J333" s="2">
        <v>0</v>
      </c>
      <c r="K333" s="2"/>
    </row>
    <row r="334" spans="1:11">
      <c r="A334" s="6" t="s">
        <v>540</v>
      </c>
      <c r="B334" s="6" t="s">
        <v>958</v>
      </c>
      <c r="C334" s="16" t="str">
        <f t="shared" ca="1" si="25"/>
        <v>Noco</v>
      </c>
      <c r="D334" s="6" t="s">
        <v>103</v>
      </c>
      <c r="E334" s="16" t="str">
        <f t="shared" ca="1" si="26"/>
        <v>Rewa</v>
      </c>
      <c r="F334" s="16" t="str">
        <f t="shared" ca="1" si="27"/>
        <v>FJ0102</v>
      </c>
      <c r="G334" s="16" t="str">
        <f t="shared" ca="1" si="28"/>
        <v>FJ01</v>
      </c>
      <c r="H334" s="16" t="str">
        <f t="shared" ca="1" si="29"/>
        <v>CENTRAL</v>
      </c>
      <c r="I334" s="2"/>
      <c r="J334" s="2">
        <v>0</v>
      </c>
      <c r="K334" s="2"/>
    </row>
    <row r="335" spans="1:11">
      <c r="A335" s="6" t="s">
        <v>541</v>
      </c>
      <c r="B335" s="6" t="s">
        <v>959</v>
      </c>
      <c r="C335" s="16" t="str">
        <f t="shared" ca="1" si="25"/>
        <v>Bau</v>
      </c>
      <c r="D335" s="6" t="s">
        <v>108</v>
      </c>
      <c r="E335" s="16" t="str">
        <f t="shared" ca="1" si="26"/>
        <v>Tailevu</v>
      </c>
      <c r="F335" s="16" t="str">
        <f t="shared" ca="1" si="27"/>
        <v>FJ0104</v>
      </c>
      <c r="G335" s="16" t="str">
        <f t="shared" ca="1" si="28"/>
        <v>FJ01</v>
      </c>
      <c r="H335" s="16" t="str">
        <f t="shared" ca="1" si="29"/>
        <v>CENTRAL</v>
      </c>
      <c r="I335" s="2"/>
      <c r="J335" s="2">
        <v>0</v>
      </c>
      <c r="K335" s="2"/>
    </row>
    <row r="336" spans="1:11">
      <c r="A336" s="6" t="s">
        <v>542</v>
      </c>
      <c r="B336" s="6" t="s">
        <v>960</v>
      </c>
      <c r="C336" s="16" t="str">
        <f t="shared" ca="1" si="25"/>
        <v>Bau</v>
      </c>
      <c r="D336" s="6" t="s">
        <v>108</v>
      </c>
      <c r="E336" s="16" t="str">
        <f t="shared" ca="1" si="26"/>
        <v>Tailevu</v>
      </c>
      <c r="F336" s="16" t="str">
        <f t="shared" ca="1" si="27"/>
        <v>FJ0104</v>
      </c>
      <c r="G336" s="16" t="str">
        <f t="shared" ca="1" si="28"/>
        <v>FJ01</v>
      </c>
      <c r="H336" s="16" t="str">
        <f t="shared" ca="1" si="29"/>
        <v>CENTRAL</v>
      </c>
      <c r="I336" s="2"/>
      <c r="J336" s="2">
        <v>0</v>
      </c>
      <c r="K336" s="2"/>
    </row>
    <row r="337" spans="1:11">
      <c r="A337" s="6" t="s">
        <v>543</v>
      </c>
      <c r="B337" s="6" t="s">
        <v>961</v>
      </c>
      <c r="C337" s="16" t="str">
        <f t="shared" ca="1" si="25"/>
        <v>Verata</v>
      </c>
      <c r="D337" s="6" t="s">
        <v>110</v>
      </c>
      <c r="E337" s="16" t="str">
        <f t="shared" ca="1" si="26"/>
        <v>Tailevu</v>
      </c>
      <c r="F337" s="16" t="str">
        <f t="shared" ca="1" si="27"/>
        <v>FJ0104</v>
      </c>
      <c r="G337" s="16" t="str">
        <f t="shared" ca="1" si="28"/>
        <v>FJ01</v>
      </c>
      <c r="H337" s="16" t="str">
        <f t="shared" ca="1" si="29"/>
        <v>CENTRAL</v>
      </c>
      <c r="I337" s="2"/>
      <c r="J337" s="2">
        <v>0</v>
      </c>
      <c r="K337" s="2"/>
    </row>
    <row r="338" spans="1:11">
      <c r="A338" s="6" t="s">
        <v>544</v>
      </c>
      <c r="B338" s="6" t="s">
        <v>962</v>
      </c>
      <c r="C338" s="16" t="str">
        <f t="shared" ca="1" si="25"/>
        <v>Serua</v>
      </c>
      <c r="D338" s="6" t="s">
        <v>107</v>
      </c>
      <c r="E338" s="16" t="str">
        <f t="shared" ca="1" si="26"/>
        <v>Serua</v>
      </c>
      <c r="F338" s="16" t="str">
        <f t="shared" ca="1" si="27"/>
        <v>FJ0103</v>
      </c>
      <c r="G338" s="16" t="str">
        <f t="shared" ca="1" si="28"/>
        <v>FJ01</v>
      </c>
      <c r="H338" s="16" t="str">
        <f t="shared" ca="1" si="29"/>
        <v>CENTRAL</v>
      </c>
      <c r="I338" s="2"/>
      <c r="J338" s="2">
        <v>0</v>
      </c>
      <c r="K338" s="2"/>
    </row>
    <row r="339" spans="1:11">
      <c r="A339" s="6" t="s">
        <v>545</v>
      </c>
      <c r="B339" s="6" t="s">
        <v>963</v>
      </c>
      <c r="C339" s="16" t="str">
        <f t="shared" ca="1" si="25"/>
        <v>Nakelo</v>
      </c>
      <c r="D339" s="6" t="s">
        <v>109</v>
      </c>
      <c r="E339" s="16" t="str">
        <f t="shared" ca="1" si="26"/>
        <v>Tailevu</v>
      </c>
      <c r="F339" s="16" t="str">
        <f t="shared" ca="1" si="27"/>
        <v>FJ0104</v>
      </c>
      <c r="G339" s="16" t="str">
        <f t="shared" ca="1" si="28"/>
        <v>FJ01</v>
      </c>
      <c r="H339" s="16" t="str">
        <f t="shared" ca="1" si="29"/>
        <v>CENTRAL</v>
      </c>
      <c r="I339" s="2"/>
      <c r="J339" s="2">
        <v>0</v>
      </c>
      <c r="K339" s="2"/>
    </row>
    <row r="340" spans="1:11">
      <c r="A340" s="6" t="s">
        <v>546</v>
      </c>
      <c r="B340" s="6" t="s">
        <v>964</v>
      </c>
      <c r="C340" s="16" t="str">
        <f t="shared" ca="1" si="25"/>
        <v>Wainibuka</v>
      </c>
      <c r="D340" s="6" t="s">
        <v>111</v>
      </c>
      <c r="E340" s="16" t="str">
        <f t="shared" ca="1" si="26"/>
        <v>Tailevu</v>
      </c>
      <c r="F340" s="16" t="str">
        <f t="shared" ca="1" si="27"/>
        <v>FJ0104</v>
      </c>
      <c r="G340" s="16" t="str">
        <f t="shared" ca="1" si="28"/>
        <v>FJ01</v>
      </c>
      <c r="H340" s="16" t="str">
        <f t="shared" ca="1" si="29"/>
        <v>CENTRAL</v>
      </c>
      <c r="I340" s="2"/>
      <c r="J340" s="2">
        <v>0</v>
      </c>
      <c r="K340" s="2"/>
    </row>
    <row r="341" spans="1:11">
      <c r="A341" s="6" t="s">
        <v>547</v>
      </c>
      <c r="B341" s="6" t="s">
        <v>965</v>
      </c>
      <c r="C341" s="16" t="str">
        <f t="shared" ca="1" si="25"/>
        <v>Sawakasa</v>
      </c>
      <c r="D341" s="6" t="s">
        <v>112</v>
      </c>
      <c r="E341" s="16" t="str">
        <f t="shared" ca="1" si="26"/>
        <v>Tailevu</v>
      </c>
      <c r="F341" s="16" t="str">
        <f t="shared" ca="1" si="27"/>
        <v>FJ0104</v>
      </c>
      <c r="G341" s="16" t="str">
        <f t="shared" ca="1" si="28"/>
        <v>FJ01</v>
      </c>
      <c r="H341" s="16" t="str">
        <f t="shared" ca="1" si="29"/>
        <v>CENTRAL</v>
      </c>
      <c r="I341" s="2"/>
      <c r="J341" s="2">
        <v>0</v>
      </c>
      <c r="K341" s="2"/>
    </row>
    <row r="342" spans="1:11">
      <c r="A342" s="6" t="s">
        <v>548</v>
      </c>
      <c r="B342" s="6" t="s">
        <v>966</v>
      </c>
      <c r="C342" s="16" t="str">
        <f t="shared" ca="1" si="25"/>
        <v>Sawakasa</v>
      </c>
      <c r="D342" s="6" t="s">
        <v>112</v>
      </c>
      <c r="E342" s="16" t="str">
        <f t="shared" ca="1" si="26"/>
        <v>Tailevu</v>
      </c>
      <c r="F342" s="16" t="str">
        <f t="shared" ca="1" si="27"/>
        <v>FJ0104</v>
      </c>
      <c r="G342" s="16" t="str">
        <f t="shared" ca="1" si="28"/>
        <v>FJ01</v>
      </c>
      <c r="H342" s="16" t="str">
        <f t="shared" ca="1" si="29"/>
        <v>CENTRAL</v>
      </c>
      <c r="I342" s="2"/>
      <c r="J342" s="2">
        <v>3</v>
      </c>
      <c r="K342" s="2"/>
    </row>
    <row r="343" spans="1:11">
      <c r="A343" s="6" t="s">
        <v>549</v>
      </c>
      <c r="B343" s="6" t="s">
        <v>967</v>
      </c>
      <c r="C343" s="16" t="str">
        <f t="shared" ca="1" si="25"/>
        <v>Verata</v>
      </c>
      <c r="D343" s="6" t="s">
        <v>110</v>
      </c>
      <c r="E343" s="16" t="str">
        <f t="shared" ca="1" si="26"/>
        <v>Tailevu</v>
      </c>
      <c r="F343" s="16" t="str">
        <f t="shared" ca="1" si="27"/>
        <v>FJ0104</v>
      </c>
      <c r="G343" s="16" t="str">
        <f t="shared" ca="1" si="28"/>
        <v>FJ01</v>
      </c>
      <c r="H343" s="16" t="str">
        <f t="shared" ca="1" si="29"/>
        <v>CENTRAL</v>
      </c>
      <c r="I343" s="2"/>
      <c r="J343" s="2">
        <v>0</v>
      </c>
      <c r="K343" s="2"/>
    </row>
    <row r="344" spans="1:11">
      <c r="A344" s="6" t="s">
        <v>550</v>
      </c>
      <c r="B344" s="6" t="s">
        <v>968</v>
      </c>
      <c r="C344" s="16" t="str">
        <f t="shared" ca="1" si="25"/>
        <v>Wainibuka</v>
      </c>
      <c r="D344" s="6" t="s">
        <v>111</v>
      </c>
      <c r="E344" s="16" t="str">
        <f t="shared" ca="1" si="26"/>
        <v>Tailevu</v>
      </c>
      <c r="F344" s="16" t="str">
        <f t="shared" ca="1" si="27"/>
        <v>FJ0104</v>
      </c>
      <c r="G344" s="16" t="str">
        <f t="shared" ca="1" si="28"/>
        <v>FJ01</v>
      </c>
      <c r="H344" s="16" t="str">
        <f t="shared" ca="1" si="29"/>
        <v>CENTRAL</v>
      </c>
      <c r="I344" s="2"/>
      <c r="J344" s="2">
        <v>0</v>
      </c>
      <c r="K344" s="2"/>
    </row>
    <row r="345" spans="1:11">
      <c r="A345" s="6" t="s">
        <v>551</v>
      </c>
      <c r="B345" s="6" t="s">
        <v>969</v>
      </c>
      <c r="C345" s="16" t="str">
        <f t="shared" ca="1" si="25"/>
        <v>Lami</v>
      </c>
      <c r="D345" s="6" t="s">
        <v>102</v>
      </c>
      <c r="E345" s="16" t="str">
        <f t="shared" ca="1" si="26"/>
        <v>Rewa</v>
      </c>
      <c r="F345" s="16" t="str">
        <f t="shared" ca="1" si="27"/>
        <v>FJ0102</v>
      </c>
      <c r="G345" s="16" t="str">
        <f t="shared" ca="1" si="28"/>
        <v>FJ01</v>
      </c>
      <c r="H345" s="16" t="str">
        <f t="shared" ca="1" si="29"/>
        <v>CENTRAL</v>
      </c>
      <c r="I345" s="2"/>
      <c r="J345" s="2">
        <v>0</v>
      </c>
      <c r="K345" s="2"/>
    </row>
    <row r="346" spans="1:11">
      <c r="A346" s="6" t="s">
        <v>81</v>
      </c>
      <c r="B346" s="6" t="s">
        <v>970</v>
      </c>
      <c r="C346" s="16" t="str">
        <f t="shared" ca="1" si="25"/>
        <v>Veivatuloa</v>
      </c>
      <c r="D346" s="6" t="s">
        <v>99</v>
      </c>
      <c r="E346" s="16" t="str">
        <f t="shared" ca="1" si="26"/>
        <v>Naitasiri</v>
      </c>
      <c r="F346" s="16" t="str">
        <f t="shared" ca="1" si="27"/>
        <v>FJ0101</v>
      </c>
      <c r="G346" s="16" t="str">
        <f t="shared" ca="1" si="28"/>
        <v>FJ01</v>
      </c>
      <c r="H346" s="16" t="str">
        <f t="shared" ca="1" si="29"/>
        <v>CENTRAL</v>
      </c>
      <c r="I346" s="2"/>
      <c r="J346" s="2">
        <v>0</v>
      </c>
      <c r="K346" s="2"/>
    </row>
    <row r="347" spans="1:11">
      <c r="A347" s="6" t="s">
        <v>90</v>
      </c>
      <c r="B347" s="6" t="s">
        <v>971</v>
      </c>
      <c r="C347" s="16" t="str">
        <f t="shared" ca="1" si="25"/>
        <v>Bau</v>
      </c>
      <c r="D347" s="6" t="s">
        <v>108</v>
      </c>
      <c r="E347" s="16" t="str">
        <f t="shared" ca="1" si="26"/>
        <v>Tailevu</v>
      </c>
      <c r="F347" s="16" t="str">
        <f t="shared" ca="1" si="27"/>
        <v>FJ0104</v>
      </c>
      <c r="G347" s="16" t="str">
        <f t="shared" ca="1" si="28"/>
        <v>FJ01</v>
      </c>
      <c r="H347" s="16" t="str">
        <f t="shared" ca="1" si="29"/>
        <v>CENTRAL</v>
      </c>
      <c r="I347" s="2"/>
      <c r="J347" s="2">
        <v>0</v>
      </c>
      <c r="K347" s="2"/>
    </row>
    <row r="348" spans="1:11">
      <c r="A348" s="6" t="s">
        <v>552</v>
      </c>
      <c r="B348" s="6" t="s">
        <v>972</v>
      </c>
      <c r="C348" s="16" t="str">
        <f t="shared" ca="1" si="25"/>
        <v>Naitasiri</v>
      </c>
      <c r="D348" s="6" t="s">
        <v>95</v>
      </c>
      <c r="E348" s="16" t="str">
        <f t="shared" ca="1" si="26"/>
        <v>Naitasiri</v>
      </c>
      <c r="F348" s="16" t="str">
        <f t="shared" ca="1" si="27"/>
        <v>FJ0101</v>
      </c>
      <c r="G348" s="16" t="str">
        <f t="shared" ca="1" si="28"/>
        <v>FJ01</v>
      </c>
      <c r="H348" s="16" t="str">
        <f t="shared" ca="1" si="29"/>
        <v>CENTRAL</v>
      </c>
      <c r="I348" s="2"/>
      <c r="J348" s="2">
        <v>0</v>
      </c>
      <c r="K348" s="2"/>
    </row>
    <row r="349" spans="1:11">
      <c r="A349" s="6" t="s">
        <v>553</v>
      </c>
      <c r="B349" s="6" t="s">
        <v>973</v>
      </c>
      <c r="C349" s="16" t="str">
        <f t="shared" ca="1" si="25"/>
        <v>Lomaivuna</v>
      </c>
      <c r="D349" s="6" t="s">
        <v>93</v>
      </c>
      <c r="E349" s="16" t="str">
        <f t="shared" ca="1" si="26"/>
        <v>Naitasiri</v>
      </c>
      <c r="F349" s="16" t="str">
        <f t="shared" ca="1" si="27"/>
        <v>FJ0101</v>
      </c>
      <c r="G349" s="16" t="str">
        <f t="shared" ca="1" si="28"/>
        <v>FJ01</v>
      </c>
      <c r="H349" s="16" t="str">
        <f t="shared" ca="1" si="29"/>
        <v>CENTRAL</v>
      </c>
      <c r="I349" s="2"/>
      <c r="J349" s="2">
        <v>0</v>
      </c>
      <c r="K349" s="2"/>
    </row>
    <row r="350" spans="1:11">
      <c r="A350" s="6" t="s">
        <v>554</v>
      </c>
      <c r="B350" s="6" t="s">
        <v>974</v>
      </c>
      <c r="C350" s="16" t="str">
        <f t="shared" ca="1" si="25"/>
        <v>Verata</v>
      </c>
      <c r="D350" s="6" t="s">
        <v>110</v>
      </c>
      <c r="E350" s="16" t="str">
        <f t="shared" ca="1" si="26"/>
        <v>Tailevu</v>
      </c>
      <c r="F350" s="16" t="str">
        <f t="shared" ca="1" si="27"/>
        <v>FJ0104</v>
      </c>
      <c r="G350" s="16" t="str">
        <f t="shared" ca="1" si="28"/>
        <v>FJ01</v>
      </c>
      <c r="H350" s="16" t="str">
        <f t="shared" ca="1" si="29"/>
        <v>CENTRAL</v>
      </c>
      <c r="I350" s="2"/>
      <c r="J350" s="2">
        <v>0</v>
      </c>
      <c r="K350" s="2"/>
    </row>
    <row r="351" spans="1:11">
      <c r="A351" s="6" t="s">
        <v>555</v>
      </c>
      <c r="B351" s="6" t="s">
        <v>975</v>
      </c>
      <c r="C351" s="16" t="str">
        <f t="shared" ca="1" si="25"/>
        <v>Nakelo</v>
      </c>
      <c r="D351" s="6" t="s">
        <v>109</v>
      </c>
      <c r="E351" s="16" t="str">
        <f t="shared" ca="1" si="26"/>
        <v>Tailevu</v>
      </c>
      <c r="F351" s="16" t="str">
        <f t="shared" ca="1" si="27"/>
        <v>FJ0104</v>
      </c>
      <c r="G351" s="16" t="str">
        <f t="shared" ca="1" si="28"/>
        <v>FJ01</v>
      </c>
      <c r="H351" s="16" t="str">
        <f t="shared" ca="1" si="29"/>
        <v>CENTRAL</v>
      </c>
      <c r="I351" s="2"/>
      <c r="J351" s="2">
        <v>0</v>
      </c>
      <c r="K351" s="2"/>
    </row>
    <row r="352" spans="1:11">
      <c r="A352" s="6" t="s">
        <v>556</v>
      </c>
      <c r="B352" s="6" t="s">
        <v>976</v>
      </c>
      <c r="C352" s="16" t="str">
        <f t="shared" ca="1" si="25"/>
        <v>Sawakasa</v>
      </c>
      <c r="D352" s="6" t="s">
        <v>112</v>
      </c>
      <c r="E352" s="16" t="str">
        <f t="shared" ca="1" si="26"/>
        <v>Tailevu</v>
      </c>
      <c r="F352" s="16" t="str">
        <f t="shared" ca="1" si="27"/>
        <v>FJ0104</v>
      </c>
      <c r="G352" s="16" t="str">
        <f t="shared" ca="1" si="28"/>
        <v>FJ01</v>
      </c>
      <c r="H352" s="16" t="str">
        <f t="shared" ca="1" si="29"/>
        <v>CENTRAL</v>
      </c>
      <c r="I352" s="2"/>
      <c r="J352" s="2">
        <v>0</v>
      </c>
      <c r="K352" s="2"/>
    </row>
    <row r="353" spans="1:11">
      <c r="A353" s="6" t="s">
        <v>557</v>
      </c>
      <c r="B353" s="6" t="s">
        <v>977</v>
      </c>
      <c r="C353" s="16" t="str">
        <f t="shared" ca="1" si="25"/>
        <v>Sawakasa</v>
      </c>
      <c r="D353" s="6" t="s">
        <v>112</v>
      </c>
      <c r="E353" s="16" t="str">
        <f t="shared" ca="1" si="26"/>
        <v>Tailevu</v>
      </c>
      <c r="F353" s="16" t="str">
        <f t="shared" ca="1" si="27"/>
        <v>FJ0104</v>
      </c>
      <c r="G353" s="16" t="str">
        <f t="shared" ca="1" si="28"/>
        <v>FJ01</v>
      </c>
      <c r="H353" s="16" t="str">
        <f t="shared" ca="1" si="29"/>
        <v>CENTRAL</v>
      </c>
      <c r="I353" s="2"/>
      <c r="J353" s="2">
        <v>2</v>
      </c>
      <c r="K353" s="2"/>
    </row>
    <row r="354" spans="1:11">
      <c r="A354" s="6" t="s">
        <v>558</v>
      </c>
      <c r="B354" s="6" t="s">
        <v>978</v>
      </c>
      <c r="C354" s="16" t="str">
        <f t="shared" ca="1" si="25"/>
        <v>Nakelo</v>
      </c>
      <c r="D354" s="6" t="s">
        <v>109</v>
      </c>
      <c r="E354" s="16" t="str">
        <f t="shared" ca="1" si="26"/>
        <v>Tailevu</v>
      </c>
      <c r="F354" s="16" t="str">
        <f t="shared" ca="1" si="27"/>
        <v>FJ0104</v>
      </c>
      <c r="G354" s="16" t="str">
        <f t="shared" ca="1" si="28"/>
        <v>FJ01</v>
      </c>
      <c r="H354" s="16" t="str">
        <f t="shared" ca="1" si="29"/>
        <v>CENTRAL</v>
      </c>
      <c r="I354" s="2"/>
      <c r="J354" s="2">
        <v>0</v>
      </c>
      <c r="K354" s="2"/>
    </row>
    <row r="355" spans="1:11">
      <c r="A355" s="6" t="s">
        <v>559</v>
      </c>
      <c r="B355" s="6" t="s">
        <v>979</v>
      </c>
      <c r="C355" s="16" t="str">
        <f t="shared" ca="1" si="25"/>
        <v>Serua</v>
      </c>
      <c r="D355" s="6" t="s">
        <v>107</v>
      </c>
      <c r="E355" s="16" t="str">
        <f t="shared" ca="1" si="26"/>
        <v>Serua</v>
      </c>
      <c r="F355" s="16" t="str">
        <f t="shared" ca="1" si="27"/>
        <v>FJ0103</v>
      </c>
      <c r="G355" s="16" t="str">
        <f t="shared" ca="1" si="28"/>
        <v>FJ01</v>
      </c>
      <c r="H355" s="16" t="str">
        <f t="shared" ca="1" si="29"/>
        <v>CENTRAL</v>
      </c>
      <c r="I355" s="2"/>
      <c r="J355" s="2">
        <v>0</v>
      </c>
      <c r="K355" s="2"/>
    </row>
    <row r="356" spans="1:11">
      <c r="A356" s="6" t="s">
        <v>560</v>
      </c>
      <c r="B356" s="6" t="s">
        <v>980</v>
      </c>
      <c r="C356" s="16" t="str">
        <f t="shared" ca="1" si="25"/>
        <v>Serua</v>
      </c>
      <c r="D356" s="6" t="s">
        <v>107</v>
      </c>
      <c r="E356" s="16" t="str">
        <f t="shared" ca="1" si="26"/>
        <v>Serua</v>
      </c>
      <c r="F356" s="16" t="str">
        <f t="shared" ca="1" si="27"/>
        <v>FJ0103</v>
      </c>
      <c r="G356" s="16" t="str">
        <f t="shared" ca="1" si="28"/>
        <v>FJ01</v>
      </c>
      <c r="H356" s="16" t="str">
        <f t="shared" ca="1" si="29"/>
        <v>CENTRAL</v>
      </c>
      <c r="I356" s="2"/>
      <c r="J356" s="2">
        <v>0</v>
      </c>
      <c r="K356" s="2"/>
    </row>
    <row r="357" spans="1:11">
      <c r="A357" s="6" t="s">
        <v>561</v>
      </c>
      <c r="B357" s="6" t="s">
        <v>981</v>
      </c>
      <c r="C357" s="16" t="str">
        <f t="shared" ca="1" si="25"/>
        <v>Serua</v>
      </c>
      <c r="D357" s="6" t="s">
        <v>107</v>
      </c>
      <c r="E357" s="16" t="str">
        <f t="shared" ca="1" si="26"/>
        <v>Serua</v>
      </c>
      <c r="F357" s="16" t="str">
        <f t="shared" ca="1" si="27"/>
        <v>FJ0103</v>
      </c>
      <c r="G357" s="16" t="str">
        <f t="shared" ca="1" si="28"/>
        <v>FJ01</v>
      </c>
      <c r="H357" s="16" t="str">
        <f t="shared" ca="1" si="29"/>
        <v>CENTRAL</v>
      </c>
      <c r="I357" s="2"/>
      <c r="J357" s="2">
        <v>0</v>
      </c>
      <c r="K357" s="2"/>
    </row>
    <row r="358" spans="1:11">
      <c r="A358" s="6" t="s">
        <v>562</v>
      </c>
      <c r="B358" s="6" t="s">
        <v>982</v>
      </c>
      <c r="C358" s="16" t="str">
        <f t="shared" ca="1" si="25"/>
        <v>Wainikoroiluva</v>
      </c>
      <c r="D358" s="6" t="s">
        <v>100</v>
      </c>
      <c r="E358" s="16" t="str">
        <f t="shared" ca="1" si="26"/>
        <v>Naitasiri</v>
      </c>
      <c r="F358" s="16" t="str">
        <f t="shared" ca="1" si="27"/>
        <v>FJ0101</v>
      </c>
      <c r="G358" s="16" t="str">
        <f t="shared" ca="1" si="28"/>
        <v>FJ01</v>
      </c>
      <c r="H358" s="16" t="str">
        <f t="shared" ca="1" si="29"/>
        <v>CENTRAL</v>
      </c>
      <c r="I358" s="2"/>
      <c r="J358" s="2">
        <v>0</v>
      </c>
      <c r="K358" s="2"/>
    </row>
    <row r="359" spans="1:11">
      <c r="A359" s="6" t="s">
        <v>563</v>
      </c>
      <c r="B359" s="6" t="s">
        <v>983</v>
      </c>
      <c r="C359" s="16" t="str">
        <f t="shared" ca="1" si="25"/>
        <v>Rewa</v>
      </c>
      <c r="D359" s="6" t="s">
        <v>104</v>
      </c>
      <c r="E359" s="16" t="str">
        <f t="shared" ca="1" si="26"/>
        <v>Rewa</v>
      </c>
      <c r="F359" s="16" t="str">
        <f t="shared" ca="1" si="27"/>
        <v>FJ0102</v>
      </c>
      <c r="G359" s="16" t="str">
        <f t="shared" ca="1" si="28"/>
        <v>FJ01</v>
      </c>
      <c r="H359" s="16" t="str">
        <f t="shared" ca="1" si="29"/>
        <v>CENTRAL</v>
      </c>
      <c r="I359" s="2"/>
      <c r="J359" s="2">
        <v>0</v>
      </c>
      <c r="K359" s="2"/>
    </row>
    <row r="360" spans="1:11">
      <c r="A360" s="6" t="s">
        <v>564</v>
      </c>
      <c r="B360" s="6" t="s">
        <v>984</v>
      </c>
      <c r="C360" s="16" t="str">
        <f t="shared" ca="1" si="25"/>
        <v>Nuku</v>
      </c>
      <c r="D360" s="6" t="s">
        <v>106</v>
      </c>
      <c r="E360" s="16" t="str">
        <f t="shared" ca="1" si="26"/>
        <v>Serua</v>
      </c>
      <c r="F360" s="16" t="str">
        <f t="shared" ca="1" si="27"/>
        <v>FJ0103</v>
      </c>
      <c r="G360" s="16" t="str">
        <f t="shared" ca="1" si="28"/>
        <v>FJ01</v>
      </c>
      <c r="H360" s="16" t="str">
        <f t="shared" ca="1" si="29"/>
        <v>CENTRAL</v>
      </c>
      <c r="I360" s="2"/>
      <c r="J360" s="2">
        <v>0</v>
      </c>
      <c r="K360" s="2"/>
    </row>
    <row r="361" spans="1:11">
      <c r="A361" s="6" t="s">
        <v>565</v>
      </c>
      <c r="B361" s="6" t="s">
        <v>985</v>
      </c>
      <c r="C361" s="16" t="str">
        <f t="shared" ca="1" si="25"/>
        <v>Naitasiri</v>
      </c>
      <c r="D361" s="6" t="s">
        <v>95</v>
      </c>
      <c r="E361" s="16" t="str">
        <f t="shared" ca="1" si="26"/>
        <v>Naitasiri</v>
      </c>
      <c r="F361" s="16" t="str">
        <f t="shared" ca="1" si="27"/>
        <v>FJ0101</v>
      </c>
      <c r="G361" s="16" t="str">
        <f t="shared" ca="1" si="28"/>
        <v>FJ01</v>
      </c>
      <c r="H361" s="16" t="str">
        <f t="shared" ca="1" si="29"/>
        <v>CENTRAL</v>
      </c>
      <c r="I361" s="2"/>
      <c r="J361" s="2">
        <v>0</v>
      </c>
      <c r="K361" s="2"/>
    </row>
    <row r="362" spans="1:11">
      <c r="A362" s="6" t="s">
        <v>566</v>
      </c>
      <c r="B362" s="6" t="s">
        <v>986</v>
      </c>
      <c r="C362" s="16" t="str">
        <f t="shared" ca="1" si="25"/>
        <v>Rewa</v>
      </c>
      <c r="D362" s="6" t="s">
        <v>104</v>
      </c>
      <c r="E362" s="16" t="str">
        <f t="shared" ca="1" si="26"/>
        <v>Rewa</v>
      </c>
      <c r="F362" s="16" t="str">
        <f t="shared" ca="1" si="27"/>
        <v>FJ0102</v>
      </c>
      <c r="G362" s="16" t="str">
        <f t="shared" ca="1" si="28"/>
        <v>FJ01</v>
      </c>
      <c r="H362" s="16" t="str">
        <f t="shared" ca="1" si="29"/>
        <v>CENTRAL</v>
      </c>
      <c r="I362" s="2"/>
      <c r="J362" s="2">
        <v>0</v>
      </c>
      <c r="K362" s="2"/>
    </row>
    <row r="363" spans="1:11">
      <c r="A363" s="6" t="s">
        <v>567</v>
      </c>
      <c r="B363" s="6" t="s">
        <v>987</v>
      </c>
      <c r="C363" s="16" t="str">
        <f t="shared" ca="1" si="25"/>
        <v>Noco</v>
      </c>
      <c r="D363" s="6" t="s">
        <v>103</v>
      </c>
      <c r="E363" s="16" t="str">
        <f t="shared" ca="1" si="26"/>
        <v>Rewa</v>
      </c>
      <c r="F363" s="16" t="str">
        <f t="shared" ca="1" si="27"/>
        <v>FJ0102</v>
      </c>
      <c r="G363" s="16" t="str">
        <f t="shared" ca="1" si="28"/>
        <v>FJ01</v>
      </c>
      <c r="H363" s="16" t="str">
        <f t="shared" ca="1" si="29"/>
        <v>CENTRAL</v>
      </c>
      <c r="I363" s="2"/>
      <c r="J363" s="2">
        <v>0</v>
      </c>
      <c r="K363" s="2"/>
    </row>
    <row r="364" spans="1:11">
      <c r="A364" s="6" t="s">
        <v>568</v>
      </c>
      <c r="B364" s="6" t="s">
        <v>988</v>
      </c>
      <c r="C364" s="16" t="str">
        <f t="shared" ca="1" si="25"/>
        <v>Nakelo</v>
      </c>
      <c r="D364" s="6" t="s">
        <v>109</v>
      </c>
      <c r="E364" s="16" t="str">
        <f t="shared" ca="1" si="26"/>
        <v>Tailevu</v>
      </c>
      <c r="F364" s="16" t="str">
        <f t="shared" ca="1" si="27"/>
        <v>FJ0104</v>
      </c>
      <c r="G364" s="16" t="str">
        <f t="shared" ca="1" si="28"/>
        <v>FJ01</v>
      </c>
      <c r="H364" s="16" t="str">
        <f t="shared" ca="1" si="29"/>
        <v>CENTRAL</v>
      </c>
      <c r="I364" s="2"/>
      <c r="J364" s="2">
        <v>0</v>
      </c>
      <c r="K364" s="2"/>
    </row>
    <row r="365" spans="1:11">
      <c r="A365" s="6" t="s">
        <v>569</v>
      </c>
      <c r="B365" s="6" t="s">
        <v>54</v>
      </c>
      <c r="C365" s="16" t="str">
        <f t="shared" ca="1" si="25"/>
        <v>Sawakasa</v>
      </c>
      <c r="D365" s="6" t="s">
        <v>112</v>
      </c>
      <c r="E365" s="16" t="str">
        <f t="shared" ca="1" si="26"/>
        <v>Tailevu</v>
      </c>
      <c r="F365" s="16" t="str">
        <f t="shared" ca="1" si="27"/>
        <v>FJ0104</v>
      </c>
      <c r="G365" s="16" t="str">
        <f t="shared" ca="1" si="28"/>
        <v>FJ01</v>
      </c>
      <c r="H365" s="16" t="str">
        <f t="shared" ca="1" si="29"/>
        <v>CENTRAL</v>
      </c>
      <c r="I365" s="2"/>
      <c r="J365" s="2">
        <v>0</v>
      </c>
      <c r="K365" s="2"/>
    </row>
    <row r="366" spans="1:11">
      <c r="A366" s="6" t="s">
        <v>570</v>
      </c>
      <c r="B366" s="6" t="s">
        <v>68</v>
      </c>
      <c r="C366" s="16" t="str">
        <f t="shared" ca="1" si="25"/>
        <v>Sawakasa</v>
      </c>
      <c r="D366" s="6" t="s">
        <v>112</v>
      </c>
      <c r="E366" s="16" t="str">
        <f t="shared" ca="1" si="26"/>
        <v>Tailevu</v>
      </c>
      <c r="F366" s="16" t="str">
        <f t="shared" ca="1" si="27"/>
        <v>FJ0104</v>
      </c>
      <c r="G366" s="16" t="str">
        <f t="shared" ca="1" si="28"/>
        <v>FJ01</v>
      </c>
      <c r="H366" s="16" t="str">
        <f t="shared" ca="1" si="29"/>
        <v>CENTRAL</v>
      </c>
      <c r="I366" s="2"/>
      <c r="J366" s="2">
        <v>0</v>
      </c>
      <c r="K366" s="2"/>
    </row>
    <row r="367" spans="1:11">
      <c r="A367" s="6" t="s">
        <v>508</v>
      </c>
      <c r="B367" s="6" t="s">
        <v>989</v>
      </c>
      <c r="C367" s="16" t="str">
        <f t="shared" ca="1" si="25"/>
        <v>Wainibuka</v>
      </c>
      <c r="D367" s="6" t="s">
        <v>111</v>
      </c>
      <c r="E367" s="16" t="str">
        <f t="shared" ca="1" si="26"/>
        <v>Tailevu</v>
      </c>
      <c r="F367" s="16" t="str">
        <f t="shared" ca="1" si="27"/>
        <v>FJ0104</v>
      </c>
      <c r="G367" s="16" t="str">
        <f t="shared" ca="1" si="28"/>
        <v>FJ01</v>
      </c>
      <c r="H367" s="16" t="str">
        <f t="shared" ca="1" si="29"/>
        <v>CENTRAL</v>
      </c>
      <c r="I367" s="2"/>
      <c r="J367" s="2">
        <v>0</v>
      </c>
      <c r="K367" s="2"/>
    </row>
    <row r="368" spans="1:11">
      <c r="A368" s="6" t="s">
        <v>571</v>
      </c>
      <c r="B368" s="6" t="s">
        <v>990</v>
      </c>
      <c r="C368" s="16" t="str">
        <f t="shared" ca="1" si="25"/>
        <v>Lami</v>
      </c>
      <c r="D368" s="6" t="s">
        <v>102</v>
      </c>
      <c r="E368" s="16" t="str">
        <f t="shared" ca="1" si="26"/>
        <v>Rewa</v>
      </c>
      <c r="F368" s="16" t="str">
        <f t="shared" ca="1" si="27"/>
        <v>FJ0102</v>
      </c>
      <c r="G368" s="16" t="str">
        <f t="shared" ca="1" si="28"/>
        <v>FJ01</v>
      </c>
      <c r="H368" s="16" t="str">
        <f t="shared" ca="1" si="29"/>
        <v>CENTRAL</v>
      </c>
      <c r="I368" s="2"/>
      <c r="J368" s="2">
        <v>0</v>
      </c>
      <c r="K368" s="2"/>
    </row>
    <row r="369" spans="1:11">
      <c r="A369" s="6" t="s">
        <v>572</v>
      </c>
      <c r="B369" s="6" t="s">
        <v>991</v>
      </c>
      <c r="C369" s="16" t="str">
        <f t="shared" ca="1" si="25"/>
        <v>Bau</v>
      </c>
      <c r="D369" s="6" t="s">
        <v>108</v>
      </c>
      <c r="E369" s="16" t="str">
        <f t="shared" ca="1" si="26"/>
        <v>Tailevu</v>
      </c>
      <c r="F369" s="16" t="str">
        <f t="shared" ca="1" si="27"/>
        <v>FJ0104</v>
      </c>
      <c r="G369" s="16" t="str">
        <f t="shared" ca="1" si="28"/>
        <v>FJ01</v>
      </c>
      <c r="H369" s="16" t="str">
        <f t="shared" ca="1" si="29"/>
        <v>CENTRAL</v>
      </c>
      <c r="I369" s="2"/>
      <c r="J369" s="2">
        <v>0</v>
      </c>
      <c r="K369" s="2"/>
    </row>
    <row r="370" spans="1:11">
      <c r="A370" s="6" t="s">
        <v>573</v>
      </c>
      <c r="B370" s="6" t="s">
        <v>992</v>
      </c>
      <c r="C370" s="16" t="str">
        <f t="shared" ca="1" si="25"/>
        <v>Verata</v>
      </c>
      <c r="D370" s="6" t="s">
        <v>110</v>
      </c>
      <c r="E370" s="16" t="str">
        <f t="shared" ca="1" si="26"/>
        <v>Tailevu</v>
      </c>
      <c r="F370" s="16" t="str">
        <f t="shared" ca="1" si="27"/>
        <v>FJ0104</v>
      </c>
      <c r="G370" s="16" t="str">
        <f t="shared" ca="1" si="28"/>
        <v>FJ01</v>
      </c>
      <c r="H370" s="16" t="str">
        <f t="shared" ca="1" si="29"/>
        <v>CENTRAL</v>
      </c>
      <c r="I370" s="2"/>
      <c r="J370" s="2">
        <v>0</v>
      </c>
      <c r="K370" s="2"/>
    </row>
    <row r="371" spans="1:11">
      <c r="A371" s="6" t="s">
        <v>574</v>
      </c>
      <c r="B371" s="6" t="s">
        <v>993</v>
      </c>
      <c r="C371" s="16" t="str">
        <f t="shared" ca="1" si="25"/>
        <v>Rewa</v>
      </c>
      <c r="D371" s="6" t="s">
        <v>104</v>
      </c>
      <c r="E371" s="16" t="str">
        <f t="shared" ca="1" si="26"/>
        <v>Rewa</v>
      </c>
      <c r="F371" s="16" t="str">
        <f t="shared" ca="1" si="27"/>
        <v>FJ0102</v>
      </c>
      <c r="G371" s="16" t="str">
        <f t="shared" ca="1" si="28"/>
        <v>FJ01</v>
      </c>
      <c r="H371" s="16" t="str">
        <f t="shared" ca="1" si="29"/>
        <v>CENTRAL</v>
      </c>
      <c r="I371" s="2"/>
      <c r="J371" s="2">
        <v>0</v>
      </c>
      <c r="K371" s="2"/>
    </row>
    <row r="372" spans="1:11">
      <c r="A372" s="6" t="s">
        <v>575</v>
      </c>
      <c r="B372" s="6" t="s">
        <v>994</v>
      </c>
      <c r="C372" s="16" t="str">
        <f t="shared" ca="1" si="25"/>
        <v>Serua</v>
      </c>
      <c r="D372" s="6" t="s">
        <v>107</v>
      </c>
      <c r="E372" s="16" t="str">
        <f t="shared" ca="1" si="26"/>
        <v>Serua</v>
      </c>
      <c r="F372" s="16" t="str">
        <f t="shared" ca="1" si="27"/>
        <v>FJ0103</v>
      </c>
      <c r="G372" s="16" t="str">
        <f t="shared" ca="1" si="28"/>
        <v>FJ01</v>
      </c>
      <c r="H372" s="16" t="str">
        <f t="shared" ca="1" si="29"/>
        <v>CENTRAL</v>
      </c>
      <c r="I372" s="2"/>
      <c r="J372" s="2">
        <v>0</v>
      </c>
      <c r="K372" s="2"/>
    </row>
    <row r="373" spans="1:11">
      <c r="A373" s="6" t="s">
        <v>575</v>
      </c>
      <c r="B373" s="6" t="s">
        <v>995</v>
      </c>
      <c r="C373" s="16" t="str">
        <f t="shared" ca="1" si="25"/>
        <v>Serua</v>
      </c>
      <c r="D373" s="6" t="s">
        <v>107</v>
      </c>
      <c r="E373" s="16" t="str">
        <f t="shared" ca="1" si="26"/>
        <v>Serua</v>
      </c>
      <c r="F373" s="16" t="str">
        <f t="shared" ca="1" si="27"/>
        <v>FJ0103</v>
      </c>
      <c r="G373" s="16" t="str">
        <f t="shared" ca="1" si="28"/>
        <v>FJ01</v>
      </c>
      <c r="H373" s="16" t="str">
        <f t="shared" ca="1" si="29"/>
        <v>CENTRAL</v>
      </c>
      <c r="I373" s="2"/>
      <c r="J373" s="2">
        <v>0</v>
      </c>
      <c r="K373" s="2"/>
    </row>
    <row r="374" spans="1:11">
      <c r="A374" s="6" t="s">
        <v>576</v>
      </c>
      <c r="B374" s="6" t="s">
        <v>996</v>
      </c>
      <c r="C374" s="16" t="str">
        <f t="shared" ca="1" si="25"/>
        <v>Wainimala</v>
      </c>
      <c r="D374" s="6" t="s">
        <v>97</v>
      </c>
      <c r="E374" s="16" t="str">
        <f t="shared" ca="1" si="26"/>
        <v>Naitasiri</v>
      </c>
      <c r="F374" s="16" t="str">
        <f t="shared" ca="1" si="27"/>
        <v>FJ0101</v>
      </c>
      <c r="G374" s="16" t="str">
        <f t="shared" ca="1" si="28"/>
        <v>FJ01</v>
      </c>
      <c r="H374" s="16" t="str">
        <f t="shared" ca="1" si="29"/>
        <v>CENTRAL</v>
      </c>
      <c r="I374" s="2"/>
      <c r="J374" s="2">
        <v>0</v>
      </c>
      <c r="K374" s="2"/>
    </row>
    <row r="375" spans="1:11">
      <c r="A375" s="6" t="s">
        <v>577</v>
      </c>
      <c r="B375" s="6" t="s">
        <v>997</v>
      </c>
      <c r="C375" s="16" t="str">
        <f t="shared" ca="1" si="25"/>
        <v>Nuku</v>
      </c>
      <c r="D375" s="6" t="s">
        <v>106</v>
      </c>
      <c r="E375" s="16" t="str">
        <f t="shared" ca="1" si="26"/>
        <v>Serua</v>
      </c>
      <c r="F375" s="16" t="str">
        <f t="shared" ca="1" si="27"/>
        <v>FJ0103</v>
      </c>
      <c r="G375" s="16" t="str">
        <f t="shared" ca="1" si="28"/>
        <v>FJ01</v>
      </c>
      <c r="H375" s="16" t="str">
        <f t="shared" ca="1" si="29"/>
        <v>CENTRAL</v>
      </c>
      <c r="I375" s="2"/>
      <c r="J375" s="2">
        <v>0</v>
      </c>
      <c r="K375" s="2"/>
    </row>
    <row r="376" spans="1:11">
      <c r="A376" s="6" t="s">
        <v>578</v>
      </c>
      <c r="B376" s="6" t="s">
        <v>998</v>
      </c>
      <c r="C376" s="16" t="str">
        <f t="shared" ca="1" si="25"/>
        <v>Bau</v>
      </c>
      <c r="D376" s="6" t="s">
        <v>108</v>
      </c>
      <c r="E376" s="16" t="str">
        <f t="shared" ca="1" si="26"/>
        <v>Tailevu</v>
      </c>
      <c r="F376" s="16" t="str">
        <f t="shared" ca="1" si="27"/>
        <v>FJ0104</v>
      </c>
      <c r="G376" s="16" t="str">
        <f t="shared" ca="1" si="28"/>
        <v>FJ01</v>
      </c>
      <c r="H376" s="16" t="str">
        <f t="shared" ca="1" si="29"/>
        <v>CENTRAL</v>
      </c>
      <c r="I376" s="2"/>
      <c r="J376" s="2">
        <v>0</v>
      </c>
      <c r="K376" s="2"/>
    </row>
    <row r="377" spans="1:11">
      <c r="A377" s="6" t="s">
        <v>579</v>
      </c>
      <c r="B377" s="6" t="s">
        <v>999</v>
      </c>
      <c r="C377" s="16" t="str">
        <f t="shared" ca="1" si="25"/>
        <v>Sawakasa</v>
      </c>
      <c r="D377" s="6" t="s">
        <v>112</v>
      </c>
      <c r="E377" s="16" t="str">
        <f t="shared" ca="1" si="26"/>
        <v>Tailevu</v>
      </c>
      <c r="F377" s="16" t="str">
        <f t="shared" ca="1" si="27"/>
        <v>FJ0104</v>
      </c>
      <c r="G377" s="16" t="str">
        <f t="shared" ca="1" si="28"/>
        <v>FJ01</v>
      </c>
      <c r="H377" s="16" t="str">
        <f t="shared" ca="1" si="29"/>
        <v>CENTRAL</v>
      </c>
      <c r="I377" s="2"/>
      <c r="J377" s="2">
        <v>0</v>
      </c>
      <c r="K377" s="2"/>
    </row>
    <row r="378" spans="1:11">
      <c r="A378" s="6" t="s">
        <v>580</v>
      </c>
      <c r="B378" s="6" t="s">
        <v>1000</v>
      </c>
      <c r="C378" s="16" t="str">
        <f t="shared" ca="1" si="25"/>
        <v>Verata</v>
      </c>
      <c r="D378" s="6" t="s">
        <v>110</v>
      </c>
      <c r="E378" s="16" t="str">
        <f t="shared" ca="1" si="26"/>
        <v>Tailevu</v>
      </c>
      <c r="F378" s="16" t="str">
        <f t="shared" ca="1" si="27"/>
        <v>FJ0104</v>
      </c>
      <c r="G378" s="16" t="str">
        <f t="shared" ca="1" si="28"/>
        <v>FJ01</v>
      </c>
      <c r="H378" s="16" t="str">
        <f t="shared" ca="1" si="29"/>
        <v>CENTRAL</v>
      </c>
      <c r="I378" s="2"/>
      <c r="J378" s="2">
        <v>0</v>
      </c>
      <c r="K378" s="2"/>
    </row>
    <row r="379" spans="1:11">
      <c r="A379" s="6" t="s">
        <v>581</v>
      </c>
      <c r="B379" s="6" t="s">
        <v>1001</v>
      </c>
      <c r="C379" s="16" t="str">
        <f t="shared" ca="1" si="25"/>
        <v>Serua</v>
      </c>
      <c r="D379" s="6" t="s">
        <v>107</v>
      </c>
      <c r="E379" s="16" t="str">
        <f t="shared" ca="1" si="26"/>
        <v>Serua</v>
      </c>
      <c r="F379" s="16" t="str">
        <f t="shared" ca="1" si="27"/>
        <v>FJ0103</v>
      </c>
      <c r="G379" s="16" t="str">
        <f t="shared" ca="1" si="28"/>
        <v>FJ01</v>
      </c>
      <c r="H379" s="16" t="str">
        <f t="shared" ca="1" si="29"/>
        <v>CENTRAL</v>
      </c>
      <c r="I379" s="2"/>
      <c r="J379" s="2">
        <v>0</v>
      </c>
      <c r="K379" s="2"/>
    </row>
    <row r="380" spans="1:11">
      <c r="A380" s="6" t="s">
        <v>582</v>
      </c>
      <c r="B380" s="6" t="s">
        <v>1002</v>
      </c>
      <c r="C380" s="16" t="str">
        <f t="shared" ca="1" si="25"/>
        <v>Naitasiri</v>
      </c>
      <c r="D380" s="6" t="s">
        <v>95</v>
      </c>
      <c r="E380" s="16" t="str">
        <f t="shared" ca="1" si="26"/>
        <v>Naitasiri</v>
      </c>
      <c r="F380" s="16" t="str">
        <f t="shared" ca="1" si="27"/>
        <v>FJ0101</v>
      </c>
      <c r="G380" s="16" t="str">
        <f t="shared" ca="1" si="28"/>
        <v>FJ01</v>
      </c>
      <c r="H380" s="16" t="str">
        <f t="shared" ca="1" si="29"/>
        <v>CENTRAL</v>
      </c>
      <c r="I380" s="2"/>
      <c r="J380" s="2">
        <v>0</v>
      </c>
      <c r="K380" s="2"/>
    </row>
    <row r="381" spans="1:11">
      <c r="A381" s="6" t="s">
        <v>583</v>
      </c>
      <c r="B381" s="6" t="s">
        <v>1003</v>
      </c>
      <c r="C381" s="16" t="str">
        <f t="shared" ca="1" si="25"/>
        <v>Nakelo</v>
      </c>
      <c r="D381" s="6" t="s">
        <v>109</v>
      </c>
      <c r="E381" s="16" t="str">
        <f t="shared" ca="1" si="26"/>
        <v>Tailevu</v>
      </c>
      <c r="F381" s="16" t="str">
        <f t="shared" ca="1" si="27"/>
        <v>FJ0104</v>
      </c>
      <c r="G381" s="16" t="str">
        <f t="shared" ca="1" si="28"/>
        <v>FJ01</v>
      </c>
      <c r="H381" s="16" t="str">
        <f t="shared" ca="1" si="29"/>
        <v>CENTRAL</v>
      </c>
      <c r="I381" s="2"/>
      <c r="J381" s="2">
        <v>0</v>
      </c>
      <c r="K381" s="2"/>
    </row>
    <row r="382" spans="1:11">
      <c r="A382" s="6" t="s">
        <v>584</v>
      </c>
      <c r="B382" s="6" t="s">
        <v>1004</v>
      </c>
      <c r="C382" s="16" t="str">
        <f t="shared" ca="1" si="25"/>
        <v>Sawakasa</v>
      </c>
      <c r="D382" s="6" t="s">
        <v>112</v>
      </c>
      <c r="E382" s="16" t="str">
        <f t="shared" ca="1" si="26"/>
        <v>Tailevu</v>
      </c>
      <c r="F382" s="16" t="str">
        <f t="shared" ca="1" si="27"/>
        <v>FJ0104</v>
      </c>
      <c r="G382" s="16" t="str">
        <f t="shared" ca="1" si="28"/>
        <v>FJ01</v>
      </c>
      <c r="H382" s="16" t="str">
        <f t="shared" ca="1" si="29"/>
        <v>CENTRAL</v>
      </c>
      <c r="I382" s="2"/>
      <c r="J382" s="2">
        <v>0</v>
      </c>
      <c r="K382" s="2"/>
    </row>
    <row r="383" spans="1:11">
      <c r="A383" s="6" t="s">
        <v>585</v>
      </c>
      <c r="B383" s="6" t="s">
        <v>1005</v>
      </c>
      <c r="C383" s="16" t="str">
        <f t="shared" ca="1" si="25"/>
        <v>Veivatuloa</v>
      </c>
      <c r="D383" s="6" t="s">
        <v>99</v>
      </c>
      <c r="E383" s="16" t="str">
        <f t="shared" ca="1" si="26"/>
        <v>Naitasiri</v>
      </c>
      <c r="F383" s="16" t="str">
        <f t="shared" ca="1" si="27"/>
        <v>FJ0101</v>
      </c>
      <c r="G383" s="16" t="str">
        <f t="shared" ca="1" si="28"/>
        <v>FJ01</v>
      </c>
      <c r="H383" s="16" t="str">
        <f t="shared" ca="1" si="29"/>
        <v>CENTRAL</v>
      </c>
      <c r="I383" s="2"/>
      <c r="J383" s="2">
        <v>0</v>
      </c>
      <c r="K383" s="2"/>
    </row>
    <row r="384" spans="1:11">
      <c r="A384" s="6" t="s">
        <v>586</v>
      </c>
      <c r="B384" s="6" t="s">
        <v>1006</v>
      </c>
      <c r="C384" s="16" t="str">
        <f t="shared" ca="1" si="25"/>
        <v>Naitasiri</v>
      </c>
      <c r="D384" s="6" t="s">
        <v>95</v>
      </c>
      <c r="E384" s="16" t="str">
        <f t="shared" ca="1" si="26"/>
        <v>Naitasiri</v>
      </c>
      <c r="F384" s="16" t="str">
        <f t="shared" ca="1" si="27"/>
        <v>FJ0101</v>
      </c>
      <c r="G384" s="16" t="str">
        <f t="shared" ca="1" si="28"/>
        <v>FJ01</v>
      </c>
      <c r="H384" s="16" t="str">
        <f t="shared" ca="1" si="29"/>
        <v>CENTRAL</v>
      </c>
      <c r="I384" s="2"/>
      <c r="J384" s="2">
        <v>0</v>
      </c>
      <c r="K384" s="2"/>
    </row>
    <row r="385" spans="1:11">
      <c r="A385" s="6" t="s">
        <v>587</v>
      </c>
      <c r="B385" s="6" t="s">
        <v>1007</v>
      </c>
      <c r="C385" s="16" t="str">
        <f t="shared" ca="1" si="25"/>
        <v>Sawakasa</v>
      </c>
      <c r="D385" s="6" t="s">
        <v>112</v>
      </c>
      <c r="E385" s="16" t="str">
        <f t="shared" ca="1" si="26"/>
        <v>Tailevu</v>
      </c>
      <c r="F385" s="16" t="str">
        <f t="shared" ca="1" si="27"/>
        <v>FJ0104</v>
      </c>
      <c r="G385" s="16" t="str">
        <f t="shared" ca="1" si="28"/>
        <v>FJ01</v>
      </c>
      <c r="H385" s="16" t="str">
        <f t="shared" ca="1" si="29"/>
        <v>CENTRAL</v>
      </c>
      <c r="I385" s="2"/>
      <c r="J385" s="2">
        <v>0</v>
      </c>
      <c r="K385" s="2"/>
    </row>
    <row r="386" spans="1:11">
      <c r="A386" s="6" t="s">
        <v>588</v>
      </c>
      <c r="B386" s="6" t="s">
        <v>1008</v>
      </c>
      <c r="C386" s="16" t="str">
        <f t="shared" ref="C386:C449" ca="1" si="30">OFFSET(OffsetRefAdm3,MATCH(D386,MatchAdm3_Code,0)-1,0)</f>
        <v>Wainibuka</v>
      </c>
      <c r="D386" s="6" t="s">
        <v>111</v>
      </c>
      <c r="E386" s="16" t="str">
        <f t="shared" ref="E386:E449" ca="1" si="31">OFFSET(OffsetRefAdm3,MATCH(D386,MatchAdm3_Code,0)-1,2)</f>
        <v>Tailevu</v>
      </c>
      <c r="F386" s="16" t="str">
        <f t="shared" ref="F386:F449" ca="1" si="32">OFFSET(OffsetRefAdm3,MATCH(D386,MatchAdm3_Code,0)-1,3)</f>
        <v>FJ0104</v>
      </c>
      <c r="G386" s="16" t="str">
        <f t="shared" ref="G386:G449" ca="1" si="33">OFFSET(OffsetRefAdm3,MATCH(D386,MatchAdm3_Code,0)-1,5)</f>
        <v>FJ01</v>
      </c>
      <c r="H386" s="16" t="str">
        <f t="shared" ref="H386:H449" ca="1" si="34">OFFSET(OffsetRefAdm3,MATCH(D386,MatchAdm3_Code,0)-1,4)</f>
        <v>CENTRAL</v>
      </c>
      <c r="I386" s="2"/>
      <c r="J386" s="2">
        <v>0</v>
      </c>
      <c r="K386" s="2"/>
    </row>
    <row r="387" spans="1:11">
      <c r="A387" s="6" t="s">
        <v>589</v>
      </c>
      <c r="B387" s="6" t="s">
        <v>1009</v>
      </c>
      <c r="C387" s="16" t="str">
        <f t="shared" ca="1" si="30"/>
        <v>Wainibuka</v>
      </c>
      <c r="D387" s="6" t="s">
        <v>111</v>
      </c>
      <c r="E387" s="16" t="str">
        <f t="shared" ca="1" si="31"/>
        <v>Tailevu</v>
      </c>
      <c r="F387" s="16" t="str">
        <f t="shared" ca="1" si="32"/>
        <v>FJ0104</v>
      </c>
      <c r="G387" s="16" t="str">
        <f t="shared" ca="1" si="33"/>
        <v>FJ01</v>
      </c>
      <c r="H387" s="16" t="str">
        <f t="shared" ca="1" si="34"/>
        <v>CENTRAL</v>
      </c>
      <c r="I387" s="2"/>
      <c r="J387" s="2">
        <v>0</v>
      </c>
      <c r="K387" s="2"/>
    </row>
    <row r="388" spans="1:11">
      <c r="A388" s="6" t="s">
        <v>590</v>
      </c>
      <c r="B388" s="6" t="s">
        <v>1010</v>
      </c>
      <c r="C388" s="16" t="str">
        <f t="shared" ca="1" si="30"/>
        <v>Waimaro</v>
      </c>
      <c r="D388" s="6" t="s">
        <v>96</v>
      </c>
      <c r="E388" s="16" t="str">
        <f t="shared" ca="1" si="31"/>
        <v>Naitasiri</v>
      </c>
      <c r="F388" s="16" t="str">
        <f t="shared" ca="1" si="32"/>
        <v>FJ0101</v>
      </c>
      <c r="G388" s="16" t="str">
        <f t="shared" ca="1" si="33"/>
        <v>FJ01</v>
      </c>
      <c r="H388" s="16" t="str">
        <f t="shared" ca="1" si="34"/>
        <v>CENTRAL</v>
      </c>
      <c r="I388" s="2"/>
      <c r="J388" s="2">
        <v>0</v>
      </c>
      <c r="K388" s="2"/>
    </row>
    <row r="389" spans="1:11">
      <c r="A389" s="6" t="s">
        <v>79</v>
      </c>
      <c r="B389" s="6" t="s">
        <v>1011</v>
      </c>
      <c r="C389" s="16" t="str">
        <f t="shared" ca="1" si="30"/>
        <v>Verata</v>
      </c>
      <c r="D389" s="6" t="s">
        <v>110</v>
      </c>
      <c r="E389" s="16" t="str">
        <f t="shared" ca="1" si="31"/>
        <v>Tailevu</v>
      </c>
      <c r="F389" s="16" t="str">
        <f t="shared" ca="1" si="32"/>
        <v>FJ0104</v>
      </c>
      <c r="G389" s="16" t="str">
        <f t="shared" ca="1" si="33"/>
        <v>FJ01</v>
      </c>
      <c r="H389" s="16" t="str">
        <f t="shared" ca="1" si="34"/>
        <v>CENTRAL</v>
      </c>
      <c r="I389" s="2"/>
      <c r="J389" s="2">
        <v>0</v>
      </c>
      <c r="K389" s="2"/>
    </row>
    <row r="390" spans="1:11">
      <c r="A390" s="6" t="s">
        <v>591</v>
      </c>
      <c r="B390" s="6" t="s">
        <v>1012</v>
      </c>
      <c r="C390" s="16" t="str">
        <f t="shared" ca="1" si="30"/>
        <v>Wainimala</v>
      </c>
      <c r="D390" s="6" t="s">
        <v>97</v>
      </c>
      <c r="E390" s="16" t="str">
        <f t="shared" ca="1" si="31"/>
        <v>Naitasiri</v>
      </c>
      <c r="F390" s="16" t="str">
        <f t="shared" ca="1" si="32"/>
        <v>FJ0101</v>
      </c>
      <c r="G390" s="16" t="str">
        <f t="shared" ca="1" si="33"/>
        <v>FJ01</v>
      </c>
      <c r="H390" s="16" t="str">
        <f t="shared" ca="1" si="34"/>
        <v>CENTRAL</v>
      </c>
      <c r="I390" s="2"/>
      <c r="J390" s="2">
        <v>0</v>
      </c>
      <c r="K390" s="2"/>
    </row>
    <row r="391" spans="1:11">
      <c r="A391" s="6" t="s">
        <v>592</v>
      </c>
      <c r="B391" s="6" t="s">
        <v>1013</v>
      </c>
      <c r="C391" s="16" t="str">
        <f t="shared" ca="1" si="30"/>
        <v>Nuku</v>
      </c>
      <c r="D391" s="6" t="s">
        <v>106</v>
      </c>
      <c r="E391" s="16" t="str">
        <f t="shared" ca="1" si="31"/>
        <v>Serua</v>
      </c>
      <c r="F391" s="16" t="str">
        <f t="shared" ca="1" si="32"/>
        <v>FJ0103</v>
      </c>
      <c r="G391" s="16" t="str">
        <f t="shared" ca="1" si="33"/>
        <v>FJ01</v>
      </c>
      <c r="H391" s="16" t="str">
        <f t="shared" ca="1" si="34"/>
        <v>CENTRAL</v>
      </c>
      <c r="I391" s="2"/>
      <c r="J391" s="2">
        <v>0</v>
      </c>
      <c r="K391" s="2"/>
    </row>
    <row r="392" spans="1:11">
      <c r="A392" s="6" t="s">
        <v>593</v>
      </c>
      <c r="B392" s="6" t="s">
        <v>1014</v>
      </c>
      <c r="C392" s="16" t="str">
        <f t="shared" ca="1" si="30"/>
        <v>Veivatuloa</v>
      </c>
      <c r="D392" s="6" t="s">
        <v>99</v>
      </c>
      <c r="E392" s="16" t="str">
        <f t="shared" ca="1" si="31"/>
        <v>Naitasiri</v>
      </c>
      <c r="F392" s="16" t="str">
        <f t="shared" ca="1" si="32"/>
        <v>FJ0101</v>
      </c>
      <c r="G392" s="16" t="str">
        <f t="shared" ca="1" si="33"/>
        <v>FJ01</v>
      </c>
      <c r="H392" s="16" t="str">
        <f t="shared" ca="1" si="34"/>
        <v>CENTRAL</v>
      </c>
      <c r="I392" s="2"/>
      <c r="J392" s="2">
        <v>0</v>
      </c>
      <c r="K392" s="2"/>
    </row>
    <row r="393" spans="1:11">
      <c r="A393" s="6" t="s">
        <v>594</v>
      </c>
      <c r="B393" s="6" t="s">
        <v>1015</v>
      </c>
      <c r="C393" s="16" t="str">
        <f t="shared" ca="1" si="30"/>
        <v>Waimaro</v>
      </c>
      <c r="D393" s="6" t="s">
        <v>96</v>
      </c>
      <c r="E393" s="16" t="str">
        <f t="shared" ca="1" si="31"/>
        <v>Naitasiri</v>
      </c>
      <c r="F393" s="16" t="str">
        <f t="shared" ca="1" si="32"/>
        <v>FJ0101</v>
      </c>
      <c r="G393" s="16" t="str">
        <f t="shared" ca="1" si="33"/>
        <v>FJ01</v>
      </c>
      <c r="H393" s="16" t="str">
        <f t="shared" ca="1" si="34"/>
        <v>CENTRAL</v>
      </c>
      <c r="I393" s="2"/>
      <c r="J393" s="2">
        <v>0</v>
      </c>
      <c r="K393" s="2"/>
    </row>
    <row r="394" spans="1:11">
      <c r="A394" s="6" t="s">
        <v>595</v>
      </c>
      <c r="B394" s="6" t="s">
        <v>1016</v>
      </c>
      <c r="C394" s="16" t="str">
        <f t="shared" ca="1" si="30"/>
        <v>Wainibuka</v>
      </c>
      <c r="D394" s="6" t="s">
        <v>111</v>
      </c>
      <c r="E394" s="16" t="str">
        <f t="shared" ca="1" si="31"/>
        <v>Tailevu</v>
      </c>
      <c r="F394" s="16" t="str">
        <f t="shared" ca="1" si="32"/>
        <v>FJ0104</v>
      </c>
      <c r="G394" s="16" t="str">
        <f t="shared" ca="1" si="33"/>
        <v>FJ01</v>
      </c>
      <c r="H394" s="16" t="str">
        <f t="shared" ca="1" si="34"/>
        <v>CENTRAL</v>
      </c>
      <c r="I394" s="2"/>
      <c r="J394" s="2">
        <v>0</v>
      </c>
      <c r="K394" s="2"/>
    </row>
    <row r="395" spans="1:11">
      <c r="A395" s="6" t="s">
        <v>596</v>
      </c>
      <c r="B395" s="6" t="s">
        <v>1017</v>
      </c>
      <c r="C395" s="16" t="str">
        <f t="shared" ca="1" si="30"/>
        <v>Wainikoroiluva</v>
      </c>
      <c r="D395" s="6" t="s">
        <v>100</v>
      </c>
      <c r="E395" s="16" t="str">
        <f t="shared" ca="1" si="31"/>
        <v>Naitasiri</v>
      </c>
      <c r="F395" s="16" t="str">
        <f t="shared" ca="1" si="32"/>
        <v>FJ0101</v>
      </c>
      <c r="G395" s="16" t="str">
        <f t="shared" ca="1" si="33"/>
        <v>FJ01</v>
      </c>
      <c r="H395" s="16" t="str">
        <f t="shared" ca="1" si="34"/>
        <v>CENTRAL</v>
      </c>
      <c r="I395" s="2"/>
      <c r="J395" s="2">
        <v>0</v>
      </c>
      <c r="K395" s="2"/>
    </row>
    <row r="396" spans="1:11">
      <c r="A396" s="6" t="s">
        <v>92</v>
      </c>
      <c r="B396" s="6" t="s">
        <v>1018</v>
      </c>
      <c r="C396" s="16" t="str">
        <f t="shared" ca="1" si="30"/>
        <v>Sawakasa</v>
      </c>
      <c r="D396" s="6" t="s">
        <v>112</v>
      </c>
      <c r="E396" s="16" t="str">
        <f t="shared" ca="1" si="31"/>
        <v>Tailevu</v>
      </c>
      <c r="F396" s="16" t="str">
        <f t="shared" ca="1" si="32"/>
        <v>FJ0104</v>
      </c>
      <c r="G396" s="16" t="str">
        <f t="shared" ca="1" si="33"/>
        <v>FJ01</v>
      </c>
      <c r="H396" s="16" t="str">
        <f t="shared" ca="1" si="34"/>
        <v>CENTRAL</v>
      </c>
      <c r="I396" s="2"/>
      <c r="J396" s="2">
        <v>3</v>
      </c>
      <c r="K396" s="2"/>
    </row>
    <row r="397" spans="1:11">
      <c r="A397" s="6" t="s">
        <v>597</v>
      </c>
      <c r="B397" s="6" t="s">
        <v>1019</v>
      </c>
      <c r="C397" s="16" t="str">
        <f t="shared" ca="1" si="30"/>
        <v>Lami</v>
      </c>
      <c r="D397" s="6" t="s">
        <v>102</v>
      </c>
      <c r="E397" s="16" t="str">
        <f t="shared" ca="1" si="31"/>
        <v>Rewa</v>
      </c>
      <c r="F397" s="16" t="str">
        <f t="shared" ca="1" si="32"/>
        <v>FJ0102</v>
      </c>
      <c r="G397" s="16" t="str">
        <f t="shared" ca="1" si="33"/>
        <v>FJ01</v>
      </c>
      <c r="H397" s="16" t="str">
        <f t="shared" ca="1" si="34"/>
        <v>CENTRAL</v>
      </c>
      <c r="I397" s="2"/>
      <c r="J397" s="2">
        <v>0</v>
      </c>
      <c r="K397" s="2"/>
    </row>
    <row r="398" spans="1:11">
      <c r="A398" s="6" t="s">
        <v>598</v>
      </c>
      <c r="B398" s="6" t="s">
        <v>1020</v>
      </c>
      <c r="C398" s="16" t="str">
        <f t="shared" ca="1" si="30"/>
        <v>Sawakasa</v>
      </c>
      <c r="D398" s="6" t="s">
        <v>112</v>
      </c>
      <c r="E398" s="16" t="str">
        <f t="shared" ca="1" si="31"/>
        <v>Tailevu</v>
      </c>
      <c r="F398" s="16" t="str">
        <f t="shared" ca="1" si="32"/>
        <v>FJ0104</v>
      </c>
      <c r="G398" s="16" t="str">
        <f t="shared" ca="1" si="33"/>
        <v>FJ01</v>
      </c>
      <c r="H398" s="16" t="str">
        <f t="shared" ca="1" si="34"/>
        <v>CENTRAL</v>
      </c>
      <c r="I398" s="2"/>
      <c r="J398" s="2">
        <v>0</v>
      </c>
      <c r="K398" s="2"/>
    </row>
    <row r="399" spans="1:11">
      <c r="A399" s="6" t="s">
        <v>599</v>
      </c>
      <c r="B399" s="6" t="s">
        <v>1021</v>
      </c>
      <c r="C399" s="16" t="str">
        <f t="shared" ca="1" si="30"/>
        <v>Serua</v>
      </c>
      <c r="D399" s="6" t="s">
        <v>107</v>
      </c>
      <c r="E399" s="16" t="str">
        <f t="shared" ca="1" si="31"/>
        <v>Serua</v>
      </c>
      <c r="F399" s="16" t="str">
        <f t="shared" ca="1" si="32"/>
        <v>FJ0103</v>
      </c>
      <c r="G399" s="16" t="str">
        <f t="shared" ca="1" si="33"/>
        <v>FJ01</v>
      </c>
      <c r="H399" s="16" t="str">
        <f t="shared" ca="1" si="34"/>
        <v>CENTRAL</v>
      </c>
      <c r="I399" s="2"/>
      <c r="J399" s="2">
        <v>0</v>
      </c>
      <c r="K399" s="2"/>
    </row>
    <row r="400" spans="1:11">
      <c r="A400" s="6" t="s">
        <v>600</v>
      </c>
      <c r="B400" s="6" t="s">
        <v>1022</v>
      </c>
      <c r="C400" s="16" t="str">
        <f t="shared" ca="1" si="30"/>
        <v>Lami</v>
      </c>
      <c r="D400" s="6" t="s">
        <v>102</v>
      </c>
      <c r="E400" s="16" t="str">
        <f t="shared" ca="1" si="31"/>
        <v>Rewa</v>
      </c>
      <c r="F400" s="16" t="str">
        <f t="shared" ca="1" si="32"/>
        <v>FJ0102</v>
      </c>
      <c r="G400" s="16" t="str">
        <f t="shared" ca="1" si="33"/>
        <v>FJ01</v>
      </c>
      <c r="H400" s="16" t="str">
        <f t="shared" ca="1" si="34"/>
        <v>CENTRAL</v>
      </c>
      <c r="I400" s="2"/>
      <c r="J400" s="2">
        <v>0</v>
      </c>
      <c r="K400" s="2"/>
    </row>
    <row r="401" spans="1:11">
      <c r="A401" s="6" t="s">
        <v>601</v>
      </c>
      <c r="B401" s="6" t="s">
        <v>1023</v>
      </c>
      <c r="C401" s="16" t="str">
        <f t="shared" ca="1" si="30"/>
        <v>Lami</v>
      </c>
      <c r="D401" s="6" t="s">
        <v>102</v>
      </c>
      <c r="E401" s="16" t="str">
        <f t="shared" ca="1" si="31"/>
        <v>Rewa</v>
      </c>
      <c r="F401" s="16" t="str">
        <f t="shared" ca="1" si="32"/>
        <v>FJ0102</v>
      </c>
      <c r="G401" s="16" t="str">
        <f t="shared" ca="1" si="33"/>
        <v>FJ01</v>
      </c>
      <c r="H401" s="16" t="str">
        <f t="shared" ca="1" si="34"/>
        <v>CENTRAL</v>
      </c>
      <c r="I401" s="2"/>
      <c r="J401" s="2">
        <v>0</v>
      </c>
      <c r="K401" s="2"/>
    </row>
    <row r="402" spans="1:11">
      <c r="A402" s="6" t="s">
        <v>602</v>
      </c>
      <c r="B402" s="6" t="s">
        <v>1024</v>
      </c>
      <c r="C402" s="16" t="str">
        <f t="shared" ca="1" si="30"/>
        <v>Nuku</v>
      </c>
      <c r="D402" s="6" t="s">
        <v>106</v>
      </c>
      <c r="E402" s="16" t="str">
        <f t="shared" ca="1" si="31"/>
        <v>Serua</v>
      </c>
      <c r="F402" s="16" t="str">
        <f t="shared" ca="1" si="32"/>
        <v>FJ0103</v>
      </c>
      <c r="G402" s="16" t="str">
        <f t="shared" ca="1" si="33"/>
        <v>FJ01</v>
      </c>
      <c r="H402" s="16" t="str">
        <f t="shared" ca="1" si="34"/>
        <v>CENTRAL</v>
      </c>
      <c r="I402" s="2"/>
      <c r="J402" s="2">
        <v>0</v>
      </c>
      <c r="K402" s="2"/>
    </row>
    <row r="403" spans="1:11">
      <c r="A403" s="6" t="s">
        <v>603</v>
      </c>
      <c r="B403" s="6" t="s">
        <v>1025</v>
      </c>
      <c r="C403" s="16" t="str">
        <f t="shared" ca="1" si="30"/>
        <v>Wainibuka</v>
      </c>
      <c r="D403" s="6" t="s">
        <v>111</v>
      </c>
      <c r="E403" s="16" t="str">
        <f t="shared" ca="1" si="31"/>
        <v>Tailevu</v>
      </c>
      <c r="F403" s="16" t="str">
        <f t="shared" ca="1" si="32"/>
        <v>FJ0104</v>
      </c>
      <c r="G403" s="16" t="str">
        <f t="shared" ca="1" si="33"/>
        <v>FJ01</v>
      </c>
      <c r="H403" s="16" t="str">
        <f t="shared" ca="1" si="34"/>
        <v>CENTRAL</v>
      </c>
      <c r="I403" s="2"/>
      <c r="J403" s="2">
        <v>0</v>
      </c>
      <c r="K403" s="2"/>
    </row>
    <row r="404" spans="1:11">
      <c r="A404" s="6" t="s">
        <v>604</v>
      </c>
      <c r="B404" s="6" t="s">
        <v>1026</v>
      </c>
      <c r="C404" s="16" t="str">
        <f t="shared" ca="1" si="30"/>
        <v>Verata</v>
      </c>
      <c r="D404" s="6" t="s">
        <v>110</v>
      </c>
      <c r="E404" s="16" t="str">
        <f t="shared" ca="1" si="31"/>
        <v>Tailevu</v>
      </c>
      <c r="F404" s="16" t="str">
        <f t="shared" ca="1" si="32"/>
        <v>FJ0104</v>
      </c>
      <c r="G404" s="16" t="str">
        <f t="shared" ca="1" si="33"/>
        <v>FJ01</v>
      </c>
      <c r="H404" s="16" t="str">
        <f t="shared" ca="1" si="34"/>
        <v>CENTRAL</v>
      </c>
      <c r="I404" s="2"/>
      <c r="J404" s="2">
        <v>0</v>
      </c>
      <c r="K404" s="2"/>
    </row>
    <row r="405" spans="1:11">
      <c r="A405" s="6" t="s">
        <v>605</v>
      </c>
      <c r="B405" s="6" t="s">
        <v>1027</v>
      </c>
      <c r="C405" s="16" t="str">
        <f t="shared" ca="1" si="30"/>
        <v>Verata</v>
      </c>
      <c r="D405" s="6" t="s">
        <v>110</v>
      </c>
      <c r="E405" s="16" t="str">
        <f t="shared" ca="1" si="31"/>
        <v>Tailevu</v>
      </c>
      <c r="F405" s="16" t="str">
        <f t="shared" ca="1" si="32"/>
        <v>FJ0104</v>
      </c>
      <c r="G405" s="16" t="str">
        <f t="shared" ca="1" si="33"/>
        <v>FJ01</v>
      </c>
      <c r="H405" s="16" t="str">
        <f t="shared" ca="1" si="34"/>
        <v>CENTRAL</v>
      </c>
      <c r="I405" s="2"/>
      <c r="J405" s="2">
        <v>0</v>
      </c>
      <c r="K405" s="2"/>
    </row>
    <row r="406" spans="1:11">
      <c r="A406" s="6" t="s">
        <v>606</v>
      </c>
      <c r="B406" s="6" t="s">
        <v>1028</v>
      </c>
      <c r="C406" s="16" t="str">
        <f t="shared" ca="1" si="30"/>
        <v>Suva</v>
      </c>
      <c r="D406" s="6" t="s">
        <v>105</v>
      </c>
      <c r="E406" s="16" t="str">
        <f t="shared" ca="1" si="31"/>
        <v>Rewa</v>
      </c>
      <c r="F406" s="16" t="str">
        <f t="shared" ca="1" si="32"/>
        <v>FJ0102</v>
      </c>
      <c r="G406" s="16" t="str">
        <f t="shared" ca="1" si="33"/>
        <v>FJ01</v>
      </c>
      <c r="H406" s="16" t="str">
        <f t="shared" ca="1" si="34"/>
        <v>CENTRAL</v>
      </c>
      <c r="I406" s="2"/>
      <c r="J406" s="2">
        <v>0</v>
      </c>
      <c r="K406" s="2"/>
    </row>
    <row r="407" spans="1:11">
      <c r="A407" s="6" t="s">
        <v>607</v>
      </c>
      <c r="B407" s="6" t="s">
        <v>1029</v>
      </c>
      <c r="C407" s="16" t="str">
        <f t="shared" ca="1" si="30"/>
        <v>Wainikoroiluva</v>
      </c>
      <c r="D407" s="6" t="s">
        <v>100</v>
      </c>
      <c r="E407" s="16" t="str">
        <f t="shared" ca="1" si="31"/>
        <v>Naitasiri</v>
      </c>
      <c r="F407" s="16" t="str">
        <f t="shared" ca="1" si="32"/>
        <v>FJ0101</v>
      </c>
      <c r="G407" s="16" t="str">
        <f t="shared" ca="1" si="33"/>
        <v>FJ01</v>
      </c>
      <c r="H407" s="16" t="str">
        <f t="shared" ca="1" si="34"/>
        <v>CENTRAL</v>
      </c>
      <c r="I407" s="2"/>
      <c r="J407" s="2">
        <v>0</v>
      </c>
      <c r="K407" s="2"/>
    </row>
    <row r="408" spans="1:11">
      <c r="A408" s="6" t="s">
        <v>608</v>
      </c>
      <c r="B408" s="6" t="s">
        <v>1030</v>
      </c>
      <c r="C408" s="16" t="str">
        <f t="shared" ca="1" si="30"/>
        <v>Wainibuka</v>
      </c>
      <c r="D408" s="6" t="s">
        <v>111</v>
      </c>
      <c r="E408" s="16" t="str">
        <f t="shared" ca="1" si="31"/>
        <v>Tailevu</v>
      </c>
      <c r="F408" s="16" t="str">
        <f t="shared" ca="1" si="32"/>
        <v>FJ0104</v>
      </c>
      <c r="G408" s="16" t="str">
        <f t="shared" ca="1" si="33"/>
        <v>FJ01</v>
      </c>
      <c r="H408" s="16" t="str">
        <f t="shared" ca="1" si="34"/>
        <v>CENTRAL</v>
      </c>
      <c r="I408" s="2"/>
      <c r="J408" s="2">
        <v>0</v>
      </c>
      <c r="K408" s="2"/>
    </row>
    <row r="409" spans="1:11">
      <c r="A409" s="6" t="s">
        <v>609</v>
      </c>
      <c r="B409" s="6" t="s">
        <v>1031</v>
      </c>
      <c r="C409" s="16" t="str">
        <f t="shared" ca="1" si="30"/>
        <v>Wainibuka</v>
      </c>
      <c r="D409" s="6" t="s">
        <v>111</v>
      </c>
      <c r="E409" s="16" t="str">
        <f t="shared" ca="1" si="31"/>
        <v>Tailevu</v>
      </c>
      <c r="F409" s="16" t="str">
        <f t="shared" ca="1" si="32"/>
        <v>FJ0104</v>
      </c>
      <c r="G409" s="16" t="str">
        <f t="shared" ca="1" si="33"/>
        <v>FJ01</v>
      </c>
      <c r="H409" s="16" t="str">
        <f t="shared" ca="1" si="34"/>
        <v>CENTRAL</v>
      </c>
      <c r="I409" s="2"/>
      <c r="J409" s="2">
        <v>0</v>
      </c>
      <c r="K409" s="2"/>
    </row>
    <row r="410" spans="1:11">
      <c r="A410" s="6" t="s">
        <v>610</v>
      </c>
      <c r="B410" s="6" t="s">
        <v>1032</v>
      </c>
      <c r="C410" s="16" t="str">
        <f t="shared" ca="1" si="30"/>
        <v>Serua</v>
      </c>
      <c r="D410" s="6" t="s">
        <v>107</v>
      </c>
      <c r="E410" s="16" t="str">
        <f t="shared" ca="1" si="31"/>
        <v>Serua</v>
      </c>
      <c r="F410" s="16" t="str">
        <f t="shared" ca="1" si="32"/>
        <v>FJ0103</v>
      </c>
      <c r="G410" s="16" t="str">
        <f t="shared" ca="1" si="33"/>
        <v>FJ01</v>
      </c>
      <c r="H410" s="16" t="str">
        <f t="shared" ca="1" si="34"/>
        <v>CENTRAL</v>
      </c>
      <c r="I410" s="2"/>
      <c r="J410" s="2">
        <v>0</v>
      </c>
      <c r="K410" s="2"/>
    </row>
    <row r="411" spans="1:11">
      <c r="A411" s="6" t="s">
        <v>611</v>
      </c>
      <c r="B411" s="6" t="s">
        <v>1033</v>
      </c>
      <c r="C411" s="16" t="str">
        <f t="shared" ca="1" si="30"/>
        <v>Sawakasa</v>
      </c>
      <c r="D411" s="6" t="s">
        <v>112</v>
      </c>
      <c r="E411" s="16" t="str">
        <f t="shared" ca="1" si="31"/>
        <v>Tailevu</v>
      </c>
      <c r="F411" s="16" t="str">
        <f t="shared" ca="1" si="32"/>
        <v>FJ0104</v>
      </c>
      <c r="G411" s="16" t="str">
        <f t="shared" ca="1" si="33"/>
        <v>FJ01</v>
      </c>
      <c r="H411" s="16" t="str">
        <f t="shared" ca="1" si="34"/>
        <v>CENTRAL</v>
      </c>
      <c r="I411" s="2"/>
      <c r="J411" s="2">
        <v>0</v>
      </c>
      <c r="K411" s="2"/>
    </row>
    <row r="412" spans="1:11">
      <c r="A412" s="6" t="s">
        <v>612</v>
      </c>
      <c r="B412" s="6" t="s">
        <v>1034</v>
      </c>
      <c r="C412" s="16" t="str">
        <f t="shared" ca="1" si="30"/>
        <v>Wainibuka</v>
      </c>
      <c r="D412" s="6" t="s">
        <v>111</v>
      </c>
      <c r="E412" s="16" t="str">
        <f t="shared" ca="1" si="31"/>
        <v>Tailevu</v>
      </c>
      <c r="F412" s="16" t="str">
        <f t="shared" ca="1" si="32"/>
        <v>FJ0104</v>
      </c>
      <c r="G412" s="16" t="str">
        <f t="shared" ca="1" si="33"/>
        <v>FJ01</v>
      </c>
      <c r="H412" s="16" t="str">
        <f t="shared" ca="1" si="34"/>
        <v>CENTRAL</v>
      </c>
      <c r="I412" s="2"/>
      <c r="J412" s="2">
        <v>0</v>
      </c>
      <c r="K412" s="2"/>
    </row>
    <row r="413" spans="1:11">
      <c r="A413" s="6" t="s">
        <v>613</v>
      </c>
      <c r="B413" s="6" t="s">
        <v>1035</v>
      </c>
      <c r="C413" s="16" t="str">
        <f t="shared" ca="1" si="30"/>
        <v>Nuku</v>
      </c>
      <c r="D413" s="6" t="s">
        <v>106</v>
      </c>
      <c r="E413" s="16" t="str">
        <f t="shared" ca="1" si="31"/>
        <v>Serua</v>
      </c>
      <c r="F413" s="16" t="str">
        <f t="shared" ca="1" si="32"/>
        <v>FJ0103</v>
      </c>
      <c r="G413" s="16" t="str">
        <f t="shared" ca="1" si="33"/>
        <v>FJ01</v>
      </c>
      <c r="H413" s="16" t="str">
        <f t="shared" ca="1" si="34"/>
        <v>CENTRAL</v>
      </c>
      <c r="I413" s="2"/>
      <c r="J413" s="2">
        <v>0</v>
      </c>
      <c r="K413" s="2"/>
    </row>
    <row r="414" spans="1:11">
      <c r="A414" s="6" t="s">
        <v>614</v>
      </c>
      <c r="B414" s="6" t="s">
        <v>1036</v>
      </c>
      <c r="C414" s="16" t="str">
        <f t="shared" ca="1" si="30"/>
        <v>Wainimala</v>
      </c>
      <c r="D414" s="6" t="s">
        <v>97</v>
      </c>
      <c r="E414" s="16" t="str">
        <f t="shared" ca="1" si="31"/>
        <v>Naitasiri</v>
      </c>
      <c r="F414" s="16" t="str">
        <f t="shared" ca="1" si="32"/>
        <v>FJ0101</v>
      </c>
      <c r="G414" s="16" t="str">
        <f t="shared" ca="1" si="33"/>
        <v>FJ01</v>
      </c>
      <c r="H414" s="16" t="str">
        <f t="shared" ca="1" si="34"/>
        <v>CENTRAL</v>
      </c>
      <c r="I414" s="2"/>
      <c r="J414" s="2">
        <v>0</v>
      </c>
      <c r="K414" s="2"/>
    </row>
    <row r="415" spans="1:11">
      <c r="A415" s="6" t="s">
        <v>615</v>
      </c>
      <c r="B415" s="6" t="s">
        <v>1037</v>
      </c>
      <c r="C415" s="16" t="str">
        <f t="shared" ca="1" si="30"/>
        <v>Lami</v>
      </c>
      <c r="D415" s="6" t="s">
        <v>102</v>
      </c>
      <c r="E415" s="16" t="str">
        <f t="shared" ca="1" si="31"/>
        <v>Rewa</v>
      </c>
      <c r="F415" s="16" t="str">
        <f t="shared" ca="1" si="32"/>
        <v>FJ0102</v>
      </c>
      <c r="G415" s="16" t="str">
        <f t="shared" ca="1" si="33"/>
        <v>FJ01</v>
      </c>
      <c r="H415" s="16" t="str">
        <f t="shared" ca="1" si="34"/>
        <v>CENTRAL</v>
      </c>
      <c r="I415" s="2"/>
      <c r="J415" s="2">
        <v>0</v>
      </c>
      <c r="K415" s="2"/>
    </row>
    <row r="416" spans="1:11">
      <c r="A416" s="6" t="s">
        <v>616</v>
      </c>
      <c r="B416" s="6" t="s">
        <v>1038</v>
      </c>
      <c r="C416" s="16" t="str">
        <f t="shared" ca="1" si="30"/>
        <v>Wainibuka</v>
      </c>
      <c r="D416" s="6" t="s">
        <v>111</v>
      </c>
      <c r="E416" s="16" t="str">
        <f t="shared" ca="1" si="31"/>
        <v>Tailevu</v>
      </c>
      <c r="F416" s="16" t="str">
        <f t="shared" ca="1" si="32"/>
        <v>FJ0104</v>
      </c>
      <c r="G416" s="16" t="str">
        <f t="shared" ca="1" si="33"/>
        <v>FJ01</v>
      </c>
      <c r="H416" s="16" t="str">
        <f t="shared" ca="1" si="34"/>
        <v>CENTRAL</v>
      </c>
      <c r="I416" s="2"/>
      <c r="J416" s="2">
        <v>0</v>
      </c>
      <c r="K416" s="2"/>
    </row>
    <row r="417" spans="1:11">
      <c r="A417" s="6" t="s">
        <v>617</v>
      </c>
      <c r="B417" s="6" t="s">
        <v>1039</v>
      </c>
      <c r="C417" s="16" t="str">
        <f t="shared" ca="1" si="30"/>
        <v>Sawakasa</v>
      </c>
      <c r="D417" s="6" t="s">
        <v>112</v>
      </c>
      <c r="E417" s="16" t="str">
        <f t="shared" ca="1" si="31"/>
        <v>Tailevu</v>
      </c>
      <c r="F417" s="16" t="str">
        <f t="shared" ca="1" si="32"/>
        <v>FJ0104</v>
      </c>
      <c r="G417" s="16" t="str">
        <f t="shared" ca="1" si="33"/>
        <v>FJ01</v>
      </c>
      <c r="H417" s="16" t="str">
        <f t="shared" ca="1" si="34"/>
        <v>CENTRAL</v>
      </c>
      <c r="I417" s="2"/>
      <c r="J417" s="2">
        <v>0</v>
      </c>
      <c r="K417" s="2"/>
    </row>
    <row r="418" spans="1:11">
      <c r="A418" s="6" t="s">
        <v>618</v>
      </c>
      <c r="B418" s="6" t="s">
        <v>1040</v>
      </c>
      <c r="C418" s="16" t="str">
        <f t="shared" ca="1" si="30"/>
        <v>Wainibuka</v>
      </c>
      <c r="D418" s="6" t="s">
        <v>111</v>
      </c>
      <c r="E418" s="16" t="str">
        <f t="shared" ca="1" si="31"/>
        <v>Tailevu</v>
      </c>
      <c r="F418" s="16" t="str">
        <f t="shared" ca="1" si="32"/>
        <v>FJ0104</v>
      </c>
      <c r="G418" s="16" t="str">
        <f t="shared" ca="1" si="33"/>
        <v>FJ01</v>
      </c>
      <c r="H418" s="16" t="str">
        <f t="shared" ca="1" si="34"/>
        <v>CENTRAL</v>
      </c>
      <c r="I418" s="2"/>
      <c r="J418" s="2">
        <v>0</v>
      </c>
      <c r="K418" s="2"/>
    </row>
    <row r="419" spans="1:11">
      <c r="A419" s="6" t="s">
        <v>619</v>
      </c>
      <c r="B419" s="6" t="s">
        <v>1041</v>
      </c>
      <c r="C419" s="16" t="str">
        <f t="shared" ca="1" si="30"/>
        <v>Naitasiri</v>
      </c>
      <c r="D419" s="6" t="s">
        <v>95</v>
      </c>
      <c r="E419" s="16" t="str">
        <f t="shared" ca="1" si="31"/>
        <v>Naitasiri</v>
      </c>
      <c r="F419" s="16" t="str">
        <f t="shared" ca="1" si="32"/>
        <v>FJ0101</v>
      </c>
      <c r="G419" s="16" t="str">
        <f t="shared" ca="1" si="33"/>
        <v>FJ01</v>
      </c>
      <c r="H419" s="16" t="str">
        <f t="shared" ca="1" si="34"/>
        <v>CENTRAL</v>
      </c>
      <c r="I419" s="2"/>
      <c r="J419" s="2">
        <v>0</v>
      </c>
      <c r="K419" s="2"/>
    </row>
    <row r="420" spans="1:11">
      <c r="A420" s="6" t="s">
        <v>620</v>
      </c>
      <c r="B420" s="6" t="s">
        <v>1042</v>
      </c>
      <c r="C420" s="16" t="str">
        <f t="shared" ca="1" si="30"/>
        <v>Matailobau</v>
      </c>
      <c r="D420" s="6" t="s">
        <v>94</v>
      </c>
      <c r="E420" s="16" t="str">
        <f t="shared" ca="1" si="31"/>
        <v>Naitasiri</v>
      </c>
      <c r="F420" s="16" t="str">
        <f t="shared" ca="1" si="32"/>
        <v>FJ0101</v>
      </c>
      <c r="G420" s="16" t="str">
        <f t="shared" ca="1" si="33"/>
        <v>FJ01</v>
      </c>
      <c r="H420" s="16" t="str">
        <f t="shared" ca="1" si="34"/>
        <v>CENTRAL</v>
      </c>
      <c r="I420" s="2"/>
      <c r="J420" s="2">
        <v>0</v>
      </c>
      <c r="K420" s="2"/>
    </row>
    <row r="421" spans="1:11">
      <c r="A421" s="6" t="s">
        <v>621</v>
      </c>
      <c r="B421" s="6" t="s">
        <v>1043</v>
      </c>
      <c r="C421" s="16" t="str">
        <f t="shared" ca="1" si="30"/>
        <v>Wainibuka</v>
      </c>
      <c r="D421" s="6" t="s">
        <v>111</v>
      </c>
      <c r="E421" s="16" t="str">
        <f t="shared" ca="1" si="31"/>
        <v>Tailevu</v>
      </c>
      <c r="F421" s="16" t="str">
        <f t="shared" ca="1" si="32"/>
        <v>FJ0104</v>
      </c>
      <c r="G421" s="16" t="str">
        <f t="shared" ca="1" si="33"/>
        <v>FJ01</v>
      </c>
      <c r="H421" s="16" t="str">
        <f t="shared" ca="1" si="34"/>
        <v>CENTRAL</v>
      </c>
      <c r="I421" s="2"/>
      <c r="J421" s="2">
        <v>0</v>
      </c>
      <c r="K421" s="2"/>
    </row>
    <row r="422" spans="1:11">
      <c r="A422" s="6" t="s">
        <v>622</v>
      </c>
      <c r="B422" s="6" t="s">
        <v>1044</v>
      </c>
      <c r="C422" s="16" t="str">
        <f t="shared" ca="1" si="30"/>
        <v>Sawakasa</v>
      </c>
      <c r="D422" s="6" t="s">
        <v>112</v>
      </c>
      <c r="E422" s="16" t="str">
        <f t="shared" ca="1" si="31"/>
        <v>Tailevu</v>
      </c>
      <c r="F422" s="16" t="str">
        <f t="shared" ca="1" si="32"/>
        <v>FJ0104</v>
      </c>
      <c r="G422" s="16" t="str">
        <f t="shared" ca="1" si="33"/>
        <v>FJ01</v>
      </c>
      <c r="H422" s="16" t="str">
        <f t="shared" ca="1" si="34"/>
        <v>CENTRAL</v>
      </c>
      <c r="I422" s="2"/>
      <c r="J422" s="2">
        <v>0</v>
      </c>
      <c r="K422" s="2"/>
    </row>
    <row r="423" spans="1:11">
      <c r="A423" s="6" t="s">
        <v>623</v>
      </c>
      <c r="B423" s="6" t="s">
        <v>1045</v>
      </c>
      <c r="C423" s="16" t="str">
        <f t="shared" ca="1" si="30"/>
        <v>Wainibuka</v>
      </c>
      <c r="D423" s="6" t="s">
        <v>111</v>
      </c>
      <c r="E423" s="16" t="str">
        <f t="shared" ca="1" si="31"/>
        <v>Tailevu</v>
      </c>
      <c r="F423" s="16" t="str">
        <f t="shared" ca="1" si="32"/>
        <v>FJ0104</v>
      </c>
      <c r="G423" s="16" t="str">
        <f t="shared" ca="1" si="33"/>
        <v>FJ01</v>
      </c>
      <c r="H423" s="16" t="str">
        <f t="shared" ca="1" si="34"/>
        <v>CENTRAL</v>
      </c>
      <c r="I423" s="2"/>
      <c r="J423" s="2">
        <v>0</v>
      </c>
      <c r="K423" s="2"/>
    </row>
    <row r="424" spans="1:11">
      <c r="A424" s="6" t="s">
        <v>624</v>
      </c>
      <c r="B424" s="6" t="s">
        <v>1046</v>
      </c>
      <c r="C424" s="16" t="str">
        <f t="shared" ca="1" si="30"/>
        <v>Noco</v>
      </c>
      <c r="D424" s="6" t="s">
        <v>103</v>
      </c>
      <c r="E424" s="16" t="str">
        <f t="shared" ca="1" si="31"/>
        <v>Rewa</v>
      </c>
      <c r="F424" s="16" t="str">
        <f t="shared" ca="1" si="32"/>
        <v>FJ0102</v>
      </c>
      <c r="G424" s="16" t="str">
        <f t="shared" ca="1" si="33"/>
        <v>FJ01</v>
      </c>
      <c r="H424" s="16" t="str">
        <f t="shared" ca="1" si="34"/>
        <v>CENTRAL</v>
      </c>
      <c r="I424" s="2"/>
      <c r="J424" s="2">
        <v>0</v>
      </c>
      <c r="K424" s="2"/>
    </row>
    <row r="425" spans="1:11">
      <c r="A425" s="6" t="s">
        <v>625</v>
      </c>
      <c r="B425" s="6" t="s">
        <v>1047</v>
      </c>
      <c r="C425" s="16" t="str">
        <f t="shared" ca="1" si="30"/>
        <v>Sawakasa</v>
      </c>
      <c r="D425" s="6" t="s">
        <v>112</v>
      </c>
      <c r="E425" s="16" t="str">
        <f t="shared" ca="1" si="31"/>
        <v>Tailevu</v>
      </c>
      <c r="F425" s="16" t="str">
        <f t="shared" ca="1" si="32"/>
        <v>FJ0104</v>
      </c>
      <c r="G425" s="16" t="str">
        <f t="shared" ca="1" si="33"/>
        <v>FJ01</v>
      </c>
      <c r="H425" s="16" t="str">
        <f t="shared" ca="1" si="34"/>
        <v>CENTRAL</v>
      </c>
      <c r="I425" s="2"/>
      <c r="J425" s="2">
        <v>0</v>
      </c>
      <c r="K425" s="2"/>
    </row>
    <row r="426" spans="1:11">
      <c r="A426" s="6" t="s">
        <v>624</v>
      </c>
      <c r="B426" s="6" t="s">
        <v>1048</v>
      </c>
      <c r="C426" s="16" t="str">
        <f t="shared" ca="1" si="30"/>
        <v>Sawakasa</v>
      </c>
      <c r="D426" s="6" t="s">
        <v>112</v>
      </c>
      <c r="E426" s="16" t="str">
        <f t="shared" ca="1" si="31"/>
        <v>Tailevu</v>
      </c>
      <c r="F426" s="16" t="str">
        <f t="shared" ca="1" si="32"/>
        <v>FJ0104</v>
      </c>
      <c r="G426" s="16" t="str">
        <f t="shared" ca="1" si="33"/>
        <v>FJ01</v>
      </c>
      <c r="H426" s="16" t="str">
        <f t="shared" ca="1" si="34"/>
        <v>CENTRAL</v>
      </c>
      <c r="I426" s="2"/>
      <c r="J426" s="2">
        <v>0</v>
      </c>
      <c r="K426" s="2"/>
    </row>
    <row r="427" spans="1:11">
      <c r="A427" s="6" t="s">
        <v>626</v>
      </c>
      <c r="B427" s="6" t="s">
        <v>1049</v>
      </c>
      <c r="C427" s="16" t="str">
        <f t="shared" ca="1" si="30"/>
        <v>Serua</v>
      </c>
      <c r="D427" s="6" t="s">
        <v>107</v>
      </c>
      <c r="E427" s="16" t="str">
        <f t="shared" ca="1" si="31"/>
        <v>Serua</v>
      </c>
      <c r="F427" s="16" t="str">
        <f t="shared" ca="1" si="32"/>
        <v>FJ0103</v>
      </c>
      <c r="G427" s="16" t="str">
        <f t="shared" ca="1" si="33"/>
        <v>FJ01</v>
      </c>
      <c r="H427" s="16" t="str">
        <f t="shared" ca="1" si="34"/>
        <v>CENTRAL</v>
      </c>
      <c r="I427" s="2"/>
      <c r="J427" s="2">
        <v>0</v>
      </c>
      <c r="K427" s="2"/>
    </row>
    <row r="428" spans="1:11">
      <c r="A428" s="6" t="s">
        <v>627</v>
      </c>
      <c r="B428" s="6" t="s">
        <v>1050</v>
      </c>
      <c r="C428" s="16" t="str">
        <f t="shared" ca="1" si="30"/>
        <v>Nuku</v>
      </c>
      <c r="D428" s="6" t="s">
        <v>106</v>
      </c>
      <c r="E428" s="16" t="str">
        <f t="shared" ca="1" si="31"/>
        <v>Serua</v>
      </c>
      <c r="F428" s="16" t="str">
        <f t="shared" ca="1" si="32"/>
        <v>FJ0103</v>
      </c>
      <c r="G428" s="16" t="str">
        <f t="shared" ca="1" si="33"/>
        <v>FJ01</v>
      </c>
      <c r="H428" s="16" t="str">
        <f t="shared" ca="1" si="34"/>
        <v>CENTRAL</v>
      </c>
      <c r="I428" s="2"/>
      <c r="J428" s="2">
        <v>0</v>
      </c>
      <c r="K428" s="2"/>
    </row>
    <row r="429" spans="1:11">
      <c r="A429" s="6" t="s">
        <v>1051</v>
      </c>
      <c r="B429" s="6" t="s">
        <v>1218</v>
      </c>
      <c r="C429" s="16" t="str">
        <f t="shared" ca="1" si="30"/>
        <v>Tavuki</v>
      </c>
      <c r="D429" s="6" t="s">
        <v>137</v>
      </c>
      <c r="E429" s="16" t="str">
        <f t="shared" ca="1" si="31"/>
        <v>Kadavu</v>
      </c>
      <c r="F429" s="16" t="str">
        <f t="shared" ca="1" si="32"/>
        <v>FJ0201</v>
      </c>
      <c r="G429" s="16" t="str">
        <f t="shared" ca="1" si="33"/>
        <v>FJ02</v>
      </c>
      <c r="H429" s="16" t="str">
        <f t="shared" ca="1" si="34"/>
        <v>EASTERN</v>
      </c>
      <c r="I429" s="2"/>
      <c r="J429" s="2">
        <v>0</v>
      </c>
      <c r="K429" s="2"/>
    </row>
    <row r="430" spans="1:11">
      <c r="A430" s="6" t="s">
        <v>208</v>
      </c>
      <c r="B430" s="6" t="s">
        <v>1219</v>
      </c>
      <c r="C430" s="16" t="str">
        <f t="shared" ca="1" si="30"/>
        <v>Gau</v>
      </c>
      <c r="D430" s="6" t="s">
        <v>153</v>
      </c>
      <c r="E430" s="16" t="str">
        <f t="shared" ca="1" si="31"/>
        <v>Lomaiviti</v>
      </c>
      <c r="F430" s="16" t="str">
        <f t="shared" ca="1" si="32"/>
        <v>FJ0203</v>
      </c>
      <c r="G430" s="16" t="str">
        <f t="shared" ca="1" si="33"/>
        <v>FJ02</v>
      </c>
      <c r="H430" s="16" t="str">
        <f t="shared" ca="1" si="34"/>
        <v>EASTERN</v>
      </c>
      <c r="I430" s="2"/>
      <c r="J430" s="2">
        <v>0</v>
      </c>
      <c r="K430" s="2"/>
    </row>
    <row r="431" spans="1:11">
      <c r="A431" s="6" t="s">
        <v>1052</v>
      </c>
      <c r="B431" s="6" t="s">
        <v>1220</v>
      </c>
      <c r="C431" s="16" t="str">
        <f t="shared" ca="1" si="30"/>
        <v>Koro</v>
      </c>
      <c r="D431" s="6" t="s">
        <v>154</v>
      </c>
      <c r="E431" s="16" t="str">
        <f t="shared" ca="1" si="31"/>
        <v>Lomaiviti</v>
      </c>
      <c r="F431" s="16" t="str">
        <f t="shared" ca="1" si="32"/>
        <v>FJ0203</v>
      </c>
      <c r="G431" s="16" t="str">
        <f t="shared" ca="1" si="33"/>
        <v>FJ02</v>
      </c>
      <c r="H431" s="16" t="str">
        <f t="shared" ca="1" si="34"/>
        <v>EASTERN</v>
      </c>
      <c r="I431" s="2"/>
      <c r="J431" s="2">
        <v>3</v>
      </c>
      <c r="K431" s="2"/>
    </row>
    <row r="432" spans="1:11">
      <c r="A432" s="6" t="s">
        <v>1053</v>
      </c>
      <c r="B432" s="6" t="s">
        <v>1221</v>
      </c>
      <c r="C432" s="16" t="str">
        <f t="shared" ca="1" si="30"/>
        <v>Mualevu</v>
      </c>
      <c r="D432" s="6" t="s">
        <v>151</v>
      </c>
      <c r="E432" s="16" t="str">
        <f t="shared" ca="1" si="31"/>
        <v>Lau</v>
      </c>
      <c r="F432" s="16" t="str">
        <f t="shared" ca="1" si="32"/>
        <v>FJ0202</v>
      </c>
      <c r="G432" s="16" t="str">
        <f t="shared" ca="1" si="33"/>
        <v>FJ02</v>
      </c>
      <c r="H432" s="16" t="str">
        <f t="shared" ca="1" si="34"/>
        <v>EASTERN</v>
      </c>
      <c r="I432" s="2"/>
      <c r="J432" s="2">
        <v>0</v>
      </c>
      <c r="K432" s="2"/>
    </row>
    <row r="433" spans="1:11">
      <c r="A433" s="6" t="s">
        <v>1054</v>
      </c>
      <c r="B433" s="6" t="s">
        <v>1222</v>
      </c>
      <c r="C433" s="16" t="str">
        <f t="shared" ca="1" si="30"/>
        <v>Koro</v>
      </c>
      <c r="D433" s="6" t="s">
        <v>154</v>
      </c>
      <c r="E433" s="16" t="str">
        <f t="shared" ca="1" si="31"/>
        <v>Lomaiviti</v>
      </c>
      <c r="F433" s="16" t="str">
        <f t="shared" ca="1" si="32"/>
        <v>FJ0203</v>
      </c>
      <c r="G433" s="16" t="str">
        <f t="shared" ca="1" si="33"/>
        <v>FJ02</v>
      </c>
      <c r="H433" s="16" t="str">
        <f t="shared" ca="1" si="34"/>
        <v>EASTERN</v>
      </c>
      <c r="I433" s="2"/>
      <c r="J433" s="2">
        <v>0</v>
      </c>
      <c r="K433" s="2"/>
    </row>
    <row r="434" spans="1:11">
      <c r="A434" s="6" t="s">
        <v>307</v>
      </c>
      <c r="B434" s="6" t="s">
        <v>1223</v>
      </c>
      <c r="C434" s="16" t="str">
        <f t="shared" ca="1" si="30"/>
        <v>Naceva</v>
      </c>
      <c r="D434" s="6" t="s">
        <v>135</v>
      </c>
      <c r="E434" s="16" t="str">
        <f t="shared" ca="1" si="31"/>
        <v>Kadavu</v>
      </c>
      <c r="F434" s="16" t="str">
        <f t="shared" ca="1" si="32"/>
        <v>FJ0201</v>
      </c>
      <c r="G434" s="16" t="str">
        <f t="shared" ca="1" si="33"/>
        <v>FJ02</v>
      </c>
      <c r="H434" s="16" t="str">
        <f t="shared" ca="1" si="34"/>
        <v>EASTERN</v>
      </c>
      <c r="I434" s="2"/>
      <c r="J434" s="2">
        <v>0</v>
      </c>
      <c r="K434" s="2"/>
    </row>
    <row r="435" spans="1:11">
      <c r="A435" s="6" t="s">
        <v>307</v>
      </c>
      <c r="B435" s="6" t="s">
        <v>1224</v>
      </c>
      <c r="C435" s="16" t="str">
        <f t="shared" ca="1" si="30"/>
        <v>Tavuki</v>
      </c>
      <c r="D435" s="6" t="s">
        <v>137</v>
      </c>
      <c r="E435" s="16" t="str">
        <f t="shared" ca="1" si="31"/>
        <v>Kadavu</v>
      </c>
      <c r="F435" s="16" t="str">
        <f t="shared" ca="1" si="32"/>
        <v>FJ0201</v>
      </c>
      <c r="G435" s="16" t="str">
        <f t="shared" ca="1" si="33"/>
        <v>FJ02</v>
      </c>
      <c r="H435" s="16" t="str">
        <f t="shared" ca="1" si="34"/>
        <v>EASTERN</v>
      </c>
      <c r="I435" s="2"/>
      <c r="J435" s="2">
        <v>0</v>
      </c>
      <c r="K435" s="2"/>
    </row>
    <row r="436" spans="1:11">
      <c r="A436" s="6" t="s">
        <v>1055</v>
      </c>
      <c r="B436" s="6" t="s">
        <v>1225</v>
      </c>
      <c r="C436" s="16" t="str">
        <f t="shared" ca="1" si="30"/>
        <v>Ovalau</v>
      </c>
      <c r="D436" s="6" t="s">
        <v>157</v>
      </c>
      <c r="E436" s="16" t="str">
        <f t="shared" ca="1" si="31"/>
        <v>Lomaiviti</v>
      </c>
      <c r="F436" s="16" t="str">
        <f t="shared" ca="1" si="32"/>
        <v>FJ0203</v>
      </c>
      <c r="G436" s="16" t="str">
        <f t="shared" ca="1" si="33"/>
        <v>FJ02</v>
      </c>
      <c r="H436" s="16" t="str">
        <f t="shared" ca="1" si="34"/>
        <v>EASTERN</v>
      </c>
      <c r="I436" s="2"/>
      <c r="J436" s="2">
        <v>0</v>
      </c>
      <c r="K436" s="2"/>
    </row>
    <row r="437" spans="1:11">
      <c r="A437" s="6" t="s">
        <v>1056</v>
      </c>
      <c r="B437" s="6" t="s">
        <v>1226</v>
      </c>
      <c r="C437" s="16" t="str">
        <f t="shared" ca="1" si="30"/>
        <v>Ovalau</v>
      </c>
      <c r="D437" s="6" t="s">
        <v>157</v>
      </c>
      <c r="E437" s="16" t="str">
        <f t="shared" ca="1" si="31"/>
        <v>Lomaiviti</v>
      </c>
      <c r="F437" s="16" t="str">
        <f t="shared" ca="1" si="32"/>
        <v>FJ0203</v>
      </c>
      <c r="G437" s="16" t="str">
        <f t="shared" ca="1" si="33"/>
        <v>FJ02</v>
      </c>
      <c r="H437" s="16" t="str">
        <f t="shared" ca="1" si="34"/>
        <v>EASTERN</v>
      </c>
      <c r="I437" s="2"/>
      <c r="J437" s="2">
        <v>0</v>
      </c>
      <c r="K437" s="2"/>
    </row>
    <row r="438" spans="1:11">
      <c r="A438" s="6" t="s">
        <v>1057</v>
      </c>
      <c r="B438" s="6" t="s">
        <v>1227</v>
      </c>
      <c r="C438" s="16" t="str">
        <f t="shared" ca="1" si="30"/>
        <v>Tavuki</v>
      </c>
      <c r="D438" s="6" t="s">
        <v>137</v>
      </c>
      <c r="E438" s="16" t="str">
        <f t="shared" ca="1" si="31"/>
        <v>Kadavu</v>
      </c>
      <c r="F438" s="16" t="str">
        <f t="shared" ca="1" si="32"/>
        <v>FJ0201</v>
      </c>
      <c r="G438" s="16" t="str">
        <f t="shared" ca="1" si="33"/>
        <v>FJ02</v>
      </c>
      <c r="H438" s="16" t="str">
        <f t="shared" ca="1" si="34"/>
        <v>EASTERN</v>
      </c>
      <c r="I438" s="2"/>
      <c r="J438" s="2">
        <v>0</v>
      </c>
      <c r="K438" s="2"/>
    </row>
    <row r="439" spans="1:11">
      <c r="A439" s="6" t="s">
        <v>1058</v>
      </c>
      <c r="B439" s="6" t="s">
        <v>1228</v>
      </c>
      <c r="C439" s="16" t="str">
        <f t="shared" ca="1" si="30"/>
        <v>Ovalau</v>
      </c>
      <c r="D439" s="6" t="s">
        <v>157</v>
      </c>
      <c r="E439" s="16" t="str">
        <f t="shared" ca="1" si="31"/>
        <v>Lomaiviti</v>
      </c>
      <c r="F439" s="16" t="str">
        <f t="shared" ca="1" si="32"/>
        <v>FJ0203</v>
      </c>
      <c r="G439" s="16" t="str">
        <f t="shared" ca="1" si="33"/>
        <v>FJ02</v>
      </c>
      <c r="H439" s="16" t="str">
        <f t="shared" ca="1" si="34"/>
        <v>EASTERN</v>
      </c>
      <c r="I439" s="2"/>
      <c r="J439" s="2">
        <v>0</v>
      </c>
      <c r="K439" s="2"/>
    </row>
    <row r="440" spans="1:11">
      <c r="A440" s="6" t="s">
        <v>1059</v>
      </c>
      <c r="B440" s="6" t="s">
        <v>1229</v>
      </c>
      <c r="C440" s="16" t="str">
        <f t="shared" ca="1" si="30"/>
        <v>Tavuki</v>
      </c>
      <c r="D440" s="6" t="s">
        <v>137</v>
      </c>
      <c r="E440" s="16" t="str">
        <f t="shared" ca="1" si="31"/>
        <v>Kadavu</v>
      </c>
      <c r="F440" s="16" t="str">
        <f t="shared" ca="1" si="32"/>
        <v>FJ0201</v>
      </c>
      <c r="G440" s="16" t="str">
        <f t="shared" ca="1" si="33"/>
        <v>FJ02</v>
      </c>
      <c r="H440" s="16" t="str">
        <f t="shared" ca="1" si="34"/>
        <v>EASTERN</v>
      </c>
      <c r="I440" s="2"/>
      <c r="J440" s="2">
        <v>0</v>
      </c>
      <c r="K440" s="2"/>
    </row>
    <row r="441" spans="1:11">
      <c r="A441" s="6" t="s">
        <v>1060</v>
      </c>
      <c r="B441" s="6" t="s">
        <v>1230</v>
      </c>
      <c r="C441" s="16" t="str">
        <f t="shared" ca="1" si="30"/>
        <v>Nabukelevu</v>
      </c>
      <c r="D441" s="6" t="s">
        <v>134</v>
      </c>
      <c r="E441" s="16" t="str">
        <f t="shared" ca="1" si="31"/>
        <v>Kadavu</v>
      </c>
      <c r="F441" s="16" t="str">
        <f t="shared" ca="1" si="32"/>
        <v>FJ0201</v>
      </c>
      <c r="G441" s="16" t="str">
        <f t="shared" ca="1" si="33"/>
        <v>FJ02</v>
      </c>
      <c r="H441" s="16" t="str">
        <f t="shared" ca="1" si="34"/>
        <v>EASTERN</v>
      </c>
      <c r="I441" s="2"/>
      <c r="J441" s="2">
        <v>0</v>
      </c>
      <c r="K441" s="2"/>
    </row>
    <row r="442" spans="1:11">
      <c r="A442" s="6" t="s">
        <v>260</v>
      </c>
      <c r="B442" s="6" t="s">
        <v>1231</v>
      </c>
      <c r="C442" s="16" t="str">
        <f t="shared" ca="1" si="30"/>
        <v>Naceva</v>
      </c>
      <c r="D442" s="6" t="s">
        <v>135</v>
      </c>
      <c r="E442" s="16" t="str">
        <f t="shared" ca="1" si="31"/>
        <v>Kadavu</v>
      </c>
      <c r="F442" s="16" t="str">
        <f t="shared" ca="1" si="32"/>
        <v>FJ0201</v>
      </c>
      <c r="G442" s="16" t="str">
        <f t="shared" ca="1" si="33"/>
        <v>FJ02</v>
      </c>
      <c r="H442" s="16" t="str">
        <f t="shared" ca="1" si="34"/>
        <v>EASTERN</v>
      </c>
      <c r="I442" s="2"/>
      <c r="J442" s="2">
        <v>0</v>
      </c>
      <c r="K442" s="2"/>
    </row>
    <row r="443" spans="1:11">
      <c r="A443" s="6" t="s">
        <v>1061</v>
      </c>
      <c r="B443" s="6" t="s">
        <v>53</v>
      </c>
      <c r="C443" s="16" t="str">
        <f t="shared" ca="1" si="30"/>
        <v>Oneata</v>
      </c>
      <c r="D443" s="6" t="s">
        <v>140</v>
      </c>
      <c r="E443" s="16" t="str">
        <f t="shared" ca="1" si="31"/>
        <v>Lau</v>
      </c>
      <c r="F443" s="16" t="str">
        <f t="shared" ca="1" si="32"/>
        <v>FJ0202</v>
      </c>
      <c r="G443" s="16" t="str">
        <f t="shared" ca="1" si="33"/>
        <v>FJ02</v>
      </c>
      <c r="H443" s="16" t="str">
        <f t="shared" ca="1" si="34"/>
        <v>EASTERN</v>
      </c>
      <c r="I443" s="2"/>
      <c r="J443" s="2">
        <v>0</v>
      </c>
      <c r="K443" s="2"/>
    </row>
    <row r="444" spans="1:11">
      <c r="A444" s="6" t="s">
        <v>1062</v>
      </c>
      <c r="B444" s="6" t="s">
        <v>1232</v>
      </c>
      <c r="C444" s="16" t="str">
        <f t="shared" ca="1" si="30"/>
        <v>Nairai</v>
      </c>
      <c r="D444" s="6" t="s">
        <v>156</v>
      </c>
      <c r="E444" s="16" t="str">
        <f t="shared" ca="1" si="31"/>
        <v>Lomaiviti</v>
      </c>
      <c r="F444" s="16" t="str">
        <f t="shared" ca="1" si="32"/>
        <v>FJ0203</v>
      </c>
      <c r="G444" s="16" t="str">
        <f t="shared" ca="1" si="33"/>
        <v>FJ02</v>
      </c>
      <c r="H444" s="16" t="str">
        <f t="shared" ca="1" si="34"/>
        <v>EASTERN</v>
      </c>
      <c r="I444" s="2"/>
      <c r="J444" s="2">
        <v>0</v>
      </c>
      <c r="K444" s="2"/>
    </row>
    <row r="445" spans="1:11">
      <c r="A445" s="6" t="s">
        <v>1063</v>
      </c>
      <c r="B445" s="6" t="s">
        <v>1233</v>
      </c>
      <c r="C445" s="16" t="str">
        <f t="shared" ca="1" si="30"/>
        <v>Nabukelevu</v>
      </c>
      <c r="D445" s="6" t="s">
        <v>134</v>
      </c>
      <c r="E445" s="16" t="str">
        <f t="shared" ca="1" si="31"/>
        <v>Kadavu</v>
      </c>
      <c r="F445" s="16" t="str">
        <f t="shared" ca="1" si="32"/>
        <v>FJ0201</v>
      </c>
      <c r="G445" s="16" t="str">
        <f t="shared" ca="1" si="33"/>
        <v>FJ02</v>
      </c>
      <c r="H445" s="16" t="str">
        <f t="shared" ca="1" si="34"/>
        <v>EASTERN</v>
      </c>
      <c r="I445" s="2"/>
      <c r="J445" s="2">
        <v>0</v>
      </c>
      <c r="K445" s="2"/>
    </row>
    <row r="446" spans="1:11">
      <c r="A446" s="6" t="s">
        <v>1064</v>
      </c>
      <c r="B446" s="6" t="s">
        <v>1234</v>
      </c>
      <c r="C446" s="16" t="str">
        <f t="shared" ca="1" si="30"/>
        <v>Naceva</v>
      </c>
      <c r="D446" s="6" t="s">
        <v>135</v>
      </c>
      <c r="E446" s="16" t="str">
        <f t="shared" ca="1" si="31"/>
        <v>Kadavu</v>
      </c>
      <c r="F446" s="16" t="str">
        <f t="shared" ca="1" si="32"/>
        <v>FJ0201</v>
      </c>
      <c r="G446" s="16" t="str">
        <f t="shared" ca="1" si="33"/>
        <v>FJ02</v>
      </c>
      <c r="H446" s="16" t="str">
        <f t="shared" ca="1" si="34"/>
        <v>EASTERN</v>
      </c>
      <c r="I446" s="2"/>
      <c r="J446" s="2">
        <v>0</v>
      </c>
      <c r="K446" s="2"/>
    </row>
    <row r="447" spans="1:11">
      <c r="A447" s="6" t="s">
        <v>1065</v>
      </c>
      <c r="B447" s="6" t="s">
        <v>1235</v>
      </c>
      <c r="C447" s="16" t="str">
        <f t="shared" ca="1" si="30"/>
        <v>Nakasaleka</v>
      </c>
      <c r="D447" s="6" t="s">
        <v>136</v>
      </c>
      <c r="E447" s="16" t="str">
        <f t="shared" ca="1" si="31"/>
        <v>Kadavu</v>
      </c>
      <c r="F447" s="16" t="str">
        <f t="shared" ca="1" si="32"/>
        <v>FJ0201</v>
      </c>
      <c r="G447" s="16" t="str">
        <f t="shared" ca="1" si="33"/>
        <v>FJ02</v>
      </c>
      <c r="H447" s="16" t="str">
        <f t="shared" ca="1" si="34"/>
        <v>EASTERN</v>
      </c>
      <c r="I447" s="2"/>
      <c r="J447" s="2">
        <v>0</v>
      </c>
      <c r="K447" s="2"/>
    </row>
    <row r="448" spans="1:11">
      <c r="A448" s="6" t="s">
        <v>1066</v>
      </c>
      <c r="B448" s="6" t="s">
        <v>1236</v>
      </c>
      <c r="C448" s="16" t="str">
        <f t="shared" ca="1" si="30"/>
        <v>Tavuki</v>
      </c>
      <c r="D448" s="6" t="s">
        <v>137</v>
      </c>
      <c r="E448" s="16" t="str">
        <f t="shared" ca="1" si="31"/>
        <v>Kadavu</v>
      </c>
      <c r="F448" s="16" t="str">
        <f t="shared" ca="1" si="32"/>
        <v>FJ0201</v>
      </c>
      <c r="G448" s="16" t="str">
        <f t="shared" ca="1" si="33"/>
        <v>FJ02</v>
      </c>
      <c r="H448" s="16" t="str">
        <f t="shared" ca="1" si="34"/>
        <v>EASTERN</v>
      </c>
      <c r="I448" s="2"/>
      <c r="J448" s="2">
        <v>0</v>
      </c>
      <c r="K448" s="2"/>
    </row>
    <row r="449" spans="1:11">
      <c r="A449" s="6" t="s">
        <v>279</v>
      </c>
      <c r="B449" s="6" t="s">
        <v>1237</v>
      </c>
      <c r="C449" s="16" t="str">
        <f t="shared" ca="1" si="30"/>
        <v>Tavuki</v>
      </c>
      <c r="D449" s="6" t="s">
        <v>137</v>
      </c>
      <c r="E449" s="16" t="str">
        <f t="shared" ca="1" si="31"/>
        <v>Kadavu</v>
      </c>
      <c r="F449" s="16" t="str">
        <f t="shared" ca="1" si="32"/>
        <v>FJ0201</v>
      </c>
      <c r="G449" s="16" t="str">
        <f t="shared" ca="1" si="33"/>
        <v>FJ02</v>
      </c>
      <c r="H449" s="16" t="str">
        <f t="shared" ca="1" si="34"/>
        <v>EASTERN</v>
      </c>
      <c r="I449" s="2"/>
      <c r="J449" s="2">
        <v>0</v>
      </c>
      <c r="K449" s="2"/>
    </row>
    <row r="450" spans="1:11">
      <c r="A450" s="6" t="s">
        <v>1067</v>
      </c>
      <c r="B450" s="6" t="s">
        <v>1238</v>
      </c>
      <c r="C450" s="16" t="str">
        <f t="shared" ref="C450:C513" ca="1" si="35">OFFSET(OffsetRefAdm3,MATCH(D450,MatchAdm3_Code,0)-1,0)</f>
        <v>Naceva</v>
      </c>
      <c r="D450" s="6" t="s">
        <v>135</v>
      </c>
      <c r="E450" s="16" t="str">
        <f t="shared" ref="E450:E513" ca="1" si="36">OFFSET(OffsetRefAdm3,MATCH(D450,MatchAdm3_Code,0)-1,2)</f>
        <v>Kadavu</v>
      </c>
      <c r="F450" s="16" t="str">
        <f t="shared" ref="F450:F513" ca="1" si="37">OFFSET(OffsetRefAdm3,MATCH(D450,MatchAdm3_Code,0)-1,3)</f>
        <v>FJ0201</v>
      </c>
      <c r="G450" s="16" t="str">
        <f t="shared" ref="G450:G513" ca="1" si="38">OFFSET(OffsetRefAdm3,MATCH(D450,MatchAdm3_Code,0)-1,5)</f>
        <v>FJ02</v>
      </c>
      <c r="H450" s="16" t="str">
        <f t="shared" ref="H450:H513" ca="1" si="39">OFFSET(OffsetRefAdm3,MATCH(D450,MatchAdm3_Code,0)-1,4)</f>
        <v>EASTERN</v>
      </c>
      <c r="I450" s="2"/>
      <c r="J450" s="2">
        <v>0</v>
      </c>
      <c r="K450" s="2"/>
    </row>
    <row r="451" spans="1:11">
      <c r="A451" s="6" t="s">
        <v>1068</v>
      </c>
      <c r="B451" s="6" t="s">
        <v>1239</v>
      </c>
      <c r="C451" s="16" t="str">
        <f t="shared" ca="1" si="35"/>
        <v>Naceva</v>
      </c>
      <c r="D451" s="6" t="s">
        <v>135</v>
      </c>
      <c r="E451" s="16" t="str">
        <f t="shared" ca="1" si="36"/>
        <v>Kadavu</v>
      </c>
      <c r="F451" s="16" t="str">
        <f t="shared" ca="1" si="37"/>
        <v>FJ0201</v>
      </c>
      <c r="G451" s="16" t="str">
        <f t="shared" ca="1" si="38"/>
        <v>FJ02</v>
      </c>
      <c r="H451" s="16" t="str">
        <f t="shared" ca="1" si="39"/>
        <v>EASTERN</v>
      </c>
      <c r="I451" s="2"/>
      <c r="J451" s="2">
        <v>0</v>
      </c>
      <c r="K451" s="2"/>
    </row>
    <row r="452" spans="1:11">
      <c r="A452" s="6" t="s">
        <v>1069</v>
      </c>
      <c r="B452" s="6" t="s">
        <v>1240</v>
      </c>
      <c r="C452" s="16" t="str">
        <f t="shared" ca="1" si="35"/>
        <v>Nabukelevu</v>
      </c>
      <c r="D452" s="6" t="s">
        <v>134</v>
      </c>
      <c r="E452" s="16" t="str">
        <f t="shared" ca="1" si="36"/>
        <v>Kadavu</v>
      </c>
      <c r="F452" s="16" t="str">
        <f t="shared" ca="1" si="37"/>
        <v>FJ0201</v>
      </c>
      <c r="G452" s="16" t="str">
        <f t="shared" ca="1" si="38"/>
        <v>FJ02</v>
      </c>
      <c r="H452" s="16" t="str">
        <f t="shared" ca="1" si="39"/>
        <v>EASTERN</v>
      </c>
      <c r="I452" s="2"/>
      <c r="J452" s="2">
        <v>0</v>
      </c>
      <c r="K452" s="2"/>
    </row>
    <row r="453" spans="1:11">
      <c r="A453" s="6" t="s">
        <v>57</v>
      </c>
      <c r="B453" s="6" t="s">
        <v>1241</v>
      </c>
      <c r="C453" s="16" t="str">
        <f t="shared" ca="1" si="35"/>
        <v>Naceva</v>
      </c>
      <c r="D453" s="6" t="s">
        <v>135</v>
      </c>
      <c r="E453" s="16" t="str">
        <f t="shared" ca="1" si="36"/>
        <v>Kadavu</v>
      </c>
      <c r="F453" s="16" t="str">
        <f t="shared" ca="1" si="37"/>
        <v>FJ0201</v>
      </c>
      <c r="G453" s="16" t="str">
        <f t="shared" ca="1" si="38"/>
        <v>FJ02</v>
      </c>
      <c r="H453" s="16" t="str">
        <f t="shared" ca="1" si="39"/>
        <v>EASTERN</v>
      </c>
      <c r="I453" s="2"/>
      <c r="J453" s="2">
        <v>0</v>
      </c>
      <c r="K453" s="2"/>
    </row>
    <row r="454" spans="1:11">
      <c r="A454" s="6" t="s">
        <v>1070</v>
      </c>
      <c r="B454" s="6" t="s">
        <v>1242</v>
      </c>
      <c r="C454" s="16" t="str">
        <f t="shared" ca="1" si="35"/>
        <v>Ovalau</v>
      </c>
      <c r="D454" s="6" t="s">
        <v>157</v>
      </c>
      <c r="E454" s="16" t="str">
        <f t="shared" ca="1" si="36"/>
        <v>Lomaiviti</v>
      </c>
      <c r="F454" s="16" t="str">
        <f t="shared" ca="1" si="37"/>
        <v>FJ0203</v>
      </c>
      <c r="G454" s="16" t="str">
        <f t="shared" ca="1" si="38"/>
        <v>FJ02</v>
      </c>
      <c r="H454" s="16" t="str">
        <f t="shared" ca="1" si="39"/>
        <v>EASTERN</v>
      </c>
      <c r="I454" s="2"/>
      <c r="J454" s="2">
        <v>0</v>
      </c>
      <c r="K454" s="2"/>
    </row>
    <row r="455" spans="1:11">
      <c r="A455" s="6" t="s">
        <v>1071</v>
      </c>
      <c r="B455" s="6" t="s">
        <v>1243</v>
      </c>
      <c r="C455" s="16" t="str">
        <f t="shared" ca="1" si="35"/>
        <v>Nakasaleka</v>
      </c>
      <c r="D455" s="6" t="s">
        <v>136</v>
      </c>
      <c r="E455" s="16" t="str">
        <f t="shared" ca="1" si="36"/>
        <v>Kadavu</v>
      </c>
      <c r="F455" s="16" t="str">
        <f t="shared" ca="1" si="37"/>
        <v>FJ0201</v>
      </c>
      <c r="G455" s="16" t="str">
        <f t="shared" ca="1" si="38"/>
        <v>FJ02</v>
      </c>
      <c r="H455" s="16" t="str">
        <f t="shared" ca="1" si="39"/>
        <v>EASTERN</v>
      </c>
      <c r="I455" s="2"/>
      <c r="J455" s="2">
        <v>0</v>
      </c>
      <c r="K455" s="2"/>
    </row>
    <row r="456" spans="1:11">
      <c r="A456" s="6" t="s">
        <v>1072</v>
      </c>
      <c r="B456" s="6" t="s">
        <v>1244</v>
      </c>
      <c r="C456" s="16" t="str">
        <f t="shared" ca="1" si="35"/>
        <v>Ovalau</v>
      </c>
      <c r="D456" s="6" t="s">
        <v>157</v>
      </c>
      <c r="E456" s="16" t="str">
        <f t="shared" ca="1" si="36"/>
        <v>Lomaiviti</v>
      </c>
      <c r="F456" s="16" t="str">
        <f t="shared" ca="1" si="37"/>
        <v>FJ0203</v>
      </c>
      <c r="G456" s="16" t="str">
        <f t="shared" ca="1" si="38"/>
        <v>FJ02</v>
      </c>
      <c r="H456" s="16" t="str">
        <f t="shared" ca="1" si="39"/>
        <v>EASTERN</v>
      </c>
      <c r="I456" s="2"/>
      <c r="J456" s="2">
        <v>0</v>
      </c>
      <c r="K456" s="2"/>
    </row>
    <row r="457" spans="1:11">
      <c r="A457" s="6" t="s">
        <v>1073</v>
      </c>
      <c r="B457" s="6" t="s">
        <v>1245</v>
      </c>
      <c r="C457" s="16" t="str">
        <f t="shared" ca="1" si="35"/>
        <v>Moala</v>
      </c>
      <c r="D457" s="6" t="s">
        <v>149</v>
      </c>
      <c r="E457" s="16" t="str">
        <f t="shared" ca="1" si="36"/>
        <v>Lau</v>
      </c>
      <c r="F457" s="16" t="str">
        <f t="shared" ca="1" si="37"/>
        <v>FJ0202</v>
      </c>
      <c r="G457" s="16" t="str">
        <f t="shared" ca="1" si="38"/>
        <v>FJ02</v>
      </c>
      <c r="H457" s="16" t="str">
        <f t="shared" ca="1" si="39"/>
        <v>EASTERN</v>
      </c>
      <c r="I457" s="2"/>
      <c r="J457" s="2">
        <v>0</v>
      </c>
      <c r="K457" s="2"/>
    </row>
    <row r="458" spans="1:11">
      <c r="A458" s="6" t="s">
        <v>291</v>
      </c>
      <c r="B458" s="6" t="s">
        <v>1246</v>
      </c>
      <c r="C458" s="16" t="str">
        <f t="shared" ca="1" si="35"/>
        <v>Nabukelevu</v>
      </c>
      <c r="D458" s="6" t="s">
        <v>134</v>
      </c>
      <c r="E458" s="16" t="str">
        <f t="shared" ca="1" si="36"/>
        <v>Kadavu</v>
      </c>
      <c r="F458" s="16" t="str">
        <f t="shared" ca="1" si="37"/>
        <v>FJ0201</v>
      </c>
      <c r="G458" s="16" t="str">
        <f t="shared" ca="1" si="38"/>
        <v>FJ02</v>
      </c>
      <c r="H458" s="16" t="str">
        <f t="shared" ca="1" si="39"/>
        <v>EASTERN</v>
      </c>
      <c r="I458" s="2"/>
      <c r="J458" s="2">
        <v>0</v>
      </c>
      <c r="K458" s="2"/>
    </row>
    <row r="459" spans="1:11">
      <c r="A459" s="6" t="s">
        <v>1074</v>
      </c>
      <c r="B459" s="6" t="s">
        <v>1247</v>
      </c>
      <c r="C459" s="16" t="str">
        <f t="shared" ca="1" si="35"/>
        <v>Nairai</v>
      </c>
      <c r="D459" s="6" t="s">
        <v>156</v>
      </c>
      <c r="E459" s="16" t="str">
        <f t="shared" ca="1" si="36"/>
        <v>Lomaiviti</v>
      </c>
      <c r="F459" s="16" t="str">
        <f t="shared" ca="1" si="37"/>
        <v>FJ0203</v>
      </c>
      <c r="G459" s="16" t="str">
        <f t="shared" ca="1" si="38"/>
        <v>FJ02</v>
      </c>
      <c r="H459" s="16" t="str">
        <f t="shared" ca="1" si="39"/>
        <v>EASTERN</v>
      </c>
      <c r="I459" s="2"/>
      <c r="J459" s="2">
        <v>0</v>
      </c>
      <c r="K459" s="2"/>
    </row>
    <row r="460" spans="1:11">
      <c r="A460" s="6" t="s">
        <v>1075</v>
      </c>
      <c r="B460" s="6" t="s">
        <v>1248</v>
      </c>
      <c r="C460" s="16" t="str">
        <f t="shared" ca="1" si="35"/>
        <v>Gau</v>
      </c>
      <c r="D460" s="6" t="s">
        <v>153</v>
      </c>
      <c r="E460" s="16" t="str">
        <f t="shared" ca="1" si="36"/>
        <v>Lomaiviti</v>
      </c>
      <c r="F460" s="16" t="str">
        <f t="shared" ca="1" si="37"/>
        <v>FJ0203</v>
      </c>
      <c r="G460" s="16" t="str">
        <f t="shared" ca="1" si="38"/>
        <v>FJ02</v>
      </c>
      <c r="H460" s="16" t="str">
        <f t="shared" ca="1" si="39"/>
        <v>EASTERN</v>
      </c>
      <c r="I460" s="2"/>
      <c r="J460" s="2">
        <v>0</v>
      </c>
      <c r="K460" s="2"/>
    </row>
    <row r="461" spans="1:11">
      <c r="A461" s="6" t="s">
        <v>1076</v>
      </c>
      <c r="B461" s="6" t="s">
        <v>1249</v>
      </c>
      <c r="C461" s="16" t="str">
        <f t="shared" ca="1" si="35"/>
        <v>Gau</v>
      </c>
      <c r="D461" s="6" t="s">
        <v>153</v>
      </c>
      <c r="E461" s="16" t="str">
        <f t="shared" ca="1" si="36"/>
        <v>Lomaiviti</v>
      </c>
      <c r="F461" s="16" t="str">
        <f t="shared" ca="1" si="37"/>
        <v>FJ0203</v>
      </c>
      <c r="G461" s="16" t="str">
        <f t="shared" ca="1" si="38"/>
        <v>FJ02</v>
      </c>
      <c r="H461" s="16" t="str">
        <f t="shared" ca="1" si="39"/>
        <v>EASTERN</v>
      </c>
      <c r="I461" s="2"/>
      <c r="J461" s="2">
        <v>0</v>
      </c>
      <c r="K461" s="2"/>
    </row>
    <row r="462" spans="1:11">
      <c r="A462" s="6" t="s">
        <v>1077</v>
      </c>
      <c r="B462" s="6" t="s">
        <v>1250</v>
      </c>
      <c r="C462" s="16" t="str">
        <f t="shared" ca="1" si="35"/>
        <v>Nakasaleka</v>
      </c>
      <c r="D462" s="6" t="s">
        <v>136</v>
      </c>
      <c r="E462" s="16" t="str">
        <f t="shared" ca="1" si="36"/>
        <v>Kadavu</v>
      </c>
      <c r="F462" s="16" t="str">
        <f t="shared" ca="1" si="37"/>
        <v>FJ0201</v>
      </c>
      <c r="G462" s="16" t="str">
        <f t="shared" ca="1" si="38"/>
        <v>FJ02</v>
      </c>
      <c r="H462" s="16" t="str">
        <f t="shared" ca="1" si="39"/>
        <v>EASTERN</v>
      </c>
      <c r="I462" s="2"/>
      <c r="J462" s="2">
        <v>0</v>
      </c>
      <c r="K462" s="2"/>
    </row>
    <row r="463" spans="1:11">
      <c r="A463" s="6" t="s">
        <v>347</v>
      </c>
      <c r="B463" s="6" t="s">
        <v>1251</v>
      </c>
      <c r="C463" s="16" t="str">
        <f t="shared" ca="1" si="35"/>
        <v>Nakasaleka</v>
      </c>
      <c r="D463" s="6" t="s">
        <v>136</v>
      </c>
      <c r="E463" s="16" t="str">
        <f t="shared" ca="1" si="36"/>
        <v>Kadavu</v>
      </c>
      <c r="F463" s="16" t="str">
        <f t="shared" ca="1" si="37"/>
        <v>FJ0201</v>
      </c>
      <c r="G463" s="16" t="str">
        <f t="shared" ca="1" si="38"/>
        <v>FJ02</v>
      </c>
      <c r="H463" s="16" t="str">
        <f t="shared" ca="1" si="39"/>
        <v>EASTERN</v>
      </c>
      <c r="I463" s="2"/>
      <c r="J463" s="2">
        <v>0</v>
      </c>
      <c r="K463" s="2"/>
    </row>
    <row r="464" spans="1:11">
      <c r="A464" s="6" t="s">
        <v>1078</v>
      </c>
      <c r="B464" s="6" t="s">
        <v>1252</v>
      </c>
      <c r="C464" s="16" t="str">
        <f t="shared" ca="1" si="35"/>
        <v>Gau</v>
      </c>
      <c r="D464" s="6" t="s">
        <v>153</v>
      </c>
      <c r="E464" s="16" t="str">
        <f t="shared" ca="1" si="36"/>
        <v>Lomaiviti</v>
      </c>
      <c r="F464" s="16" t="str">
        <f t="shared" ca="1" si="37"/>
        <v>FJ0203</v>
      </c>
      <c r="G464" s="16" t="str">
        <f t="shared" ca="1" si="38"/>
        <v>FJ02</v>
      </c>
      <c r="H464" s="16" t="str">
        <f t="shared" ca="1" si="39"/>
        <v>EASTERN</v>
      </c>
      <c r="I464" s="2"/>
      <c r="J464" s="2">
        <v>0</v>
      </c>
      <c r="K464" s="2"/>
    </row>
    <row r="465" spans="1:11">
      <c r="A465" s="6" t="s">
        <v>1079</v>
      </c>
      <c r="B465" s="6" t="s">
        <v>1253</v>
      </c>
      <c r="C465" s="16" t="str">
        <f t="shared" ca="1" si="35"/>
        <v>Gau</v>
      </c>
      <c r="D465" s="6" t="s">
        <v>153</v>
      </c>
      <c r="E465" s="16" t="str">
        <f t="shared" ca="1" si="36"/>
        <v>Lomaiviti</v>
      </c>
      <c r="F465" s="16" t="str">
        <f t="shared" ca="1" si="37"/>
        <v>FJ0203</v>
      </c>
      <c r="G465" s="16" t="str">
        <f t="shared" ca="1" si="38"/>
        <v>FJ02</v>
      </c>
      <c r="H465" s="16" t="str">
        <f t="shared" ca="1" si="39"/>
        <v>EASTERN</v>
      </c>
      <c r="I465" s="2"/>
      <c r="J465" s="2">
        <v>0</v>
      </c>
      <c r="K465" s="2"/>
    </row>
    <row r="466" spans="1:11">
      <c r="A466" s="6" t="s">
        <v>1080</v>
      </c>
      <c r="B466" s="6" t="s">
        <v>1254</v>
      </c>
      <c r="C466" s="16" t="str">
        <f t="shared" ca="1" si="35"/>
        <v>Nabukelevu</v>
      </c>
      <c r="D466" s="6" t="s">
        <v>134</v>
      </c>
      <c r="E466" s="16" t="str">
        <f t="shared" ca="1" si="36"/>
        <v>Kadavu</v>
      </c>
      <c r="F466" s="16" t="str">
        <f t="shared" ca="1" si="37"/>
        <v>FJ0201</v>
      </c>
      <c r="G466" s="16" t="str">
        <f t="shared" ca="1" si="38"/>
        <v>FJ02</v>
      </c>
      <c r="H466" s="16" t="str">
        <f t="shared" ca="1" si="39"/>
        <v>EASTERN</v>
      </c>
      <c r="I466" s="2"/>
      <c r="J466" s="2">
        <v>0</v>
      </c>
      <c r="K466" s="2"/>
    </row>
    <row r="467" spans="1:11">
      <c r="A467" s="6" t="s">
        <v>1080</v>
      </c>
      <c r="B467" s="6" t="s">
        <v>1255</v>
      </c>
      <c r="C467" s="16" t="str">
        <f t="shared" ca="1" si="35"/>
        <v>Naceva</v>
      </c>
      <c r="D467" s="6" t="s">
        <v>135</v>
      </c>
      <c r="E467" s="16" t="str">
        <f t="shared" ca="1" si="36"/>
        <v>Kadavu</v>
      </c>
      <c r="F467" s="16" t="str">
        <f t="shared" ca="1" si="37"/>
        <v>FJ0201</v>
      </c>
      <c r="G467" s="16" t="str">
        <f t="shared" ca="1" si="38"/>
        <v>FJ02</v>
      </c>
      <c r="H467" s="16" t="str">
        <f t="shared" ca="1" si="39"/>
        <v>EASTERN</v>
      </c>
      <c r="I467" s="2"/>
      <c r="J467" s="2">
        <v>0</v>
      </c>
      <c r="K467" s="2"/>
    </row>
    <row r="468" spans="1:11">
      <c r="A468" s="6" t="s">
        <v>1080</v>
      </c>
      <c r="B468" s="6" t="s">
        <v>1256</v>
      </c>
      <c r="C468" s="16" t="str">
        <f t="shared" ca="1" si="35"/>
        <v>Gau</v>
      </c>
      <c r="D468" s="6" t="s">
        <v>153</v>
      </c>
      <c r="E468" s="16" t="str">
        <f t="shared" ca="1" si="36"/>
        <v>Lomaiviti</v>
      </c>
      <c r="F468" s="16" t="str">
        <f t="shared" ca="1" si="37"/>
        <v>FJ0203</v>
      </c>
      <c r="G468" s="16" t="str">
        <f t="shared" ca="1" si="38"/>
        <v>FJ02</v>
      </c>
      <c r="H468" s="16" t="str">
        <f t="shared" ca="1" si="39"/>
        <v>EASTERN</v>
      </c>
      <c r="I468" s="2"/>
      <c r="J468" s="2">
        <v>0</v>
      </c>
      <c r="K468" s="2"/>
    </row>
    <row r="469" spans="1:11">
      <c r="A469" s="6" t="s">
        <v>1081</v>
      </c>
      <c r="B469" s="6" t="s">
        <v>1257</v>
      </c>
      <c r="C469" s="16" t="str">
        <f t="shared" ca="1" si="35"/>
        <v>Ovalau</v>
      </c>
      <c r="D469" s="6" t="s">
        <v>157</v>
      </c>
      <c r="E469" s="16" t="str">
        <f t="shared" ca="1" si="36"/>
        <v>Lomaiviti</v>
      </c>
      <c r="F469" s="16" t="str">
        <f t="shared" ca="1" si="37"/>
        <v>FJ0203</v>
      </c>
      <c r="G469" s="16" t="str">
        <f t="shared" ca="1" si="38"/>
        <v>FJ02</v>
      </c>
      <c r="H469" s="16" t="str">
        <f t="shared" ca="1" si="39"/>
        <v>EASTERN</v>
      </c>
      <c r="I469" s="2"/>
      <c r="J469" s="2">
        <v>0</v>
      </c>
      <c r="K469" s="2"/>
    </row>
    <row r="470" spans="1:11">
      <c r="A470" s="6" t="s">
        <v>1082</v>
      </c>
      <c r="B470" s="6" t="s">
        <v>1258</v>
      </c>
      <c r="C470" s="16" t="str">
        <f t="shared" ca="1" si="35"/>
        <v>Koro</v>
      </c>
      <c r="D470" s="6" t="s">
        <v>154</v>
      </c>
      <c r="E470" s="16" t="str">
        <f t="shared" ca="1" si="36"/>
        <v>Lomaiviti</v>
      </c>
      <c r="F470" s="16" t="str">
        <f t="shared" ca="1" si="37"/>
        <v>FJ0203</v>
      </c>
      <c r="G470" s="16" t="str">
        <f t="shared" ca="1" si="38"/>
        <v>FJ02</v>
      </c>
      <c r="H470" s="16" t="str">
        <f t="shared" ca="1" si="39"/>
        <v>EASTERN</v>
      </c>
      <c r="I470" s="2"/>
      <c r="J470" s="2">
        <v>0</v>
      </c>
      <c r="K470" s="2"/>
    </row>
    <row r="471" spans="1:11">
      <c r="A471" s="6" t="s">
        <v>1083</v>
      </c>
      <c r="B471" s="6" t="s">
        <v>1259</v>
      </c>
      <c r="C471" s="16" t="str">
        <f t="shared" ca="1" si="35"/>
        <v>Nabukelevu</v>
      </c>
      <c r="D471" s="6" t="s">
        <v>134</v>
      </c>
      <c r="E471" s="16" t="str">
        <f t="shared" ca="1" si="36"/>
        <v>Kadavu</v>
      </c>
      <c r="F471" s="16" t="str">
        <f t="shared" ca="1" si="37"/>
        <v>FJ0201</v>
      </c>
      <c r="G471" s="16" t="str">
        <f t="shared" ca="1" si="38"/>
        <v>FJ02</v>
      </c>
      <c r="H471" s="16" t="str">
        <f t="shared" ca="1" si="39"/>
        <v>EASTERN</v>
      </c>
      <c r="I471" s="2"/>
      <c r="J471" s="2">
        <v>0</v>
      </c>
      <c r="K471" s="2"/>
    </row>
    <row r="472" spans="1:11">
      <c r="A472" s="6" t="s">
        <v>1084</v>
      </c>
      <c r="B472" s="6" t="s">
        <v>1260</v>
      </c>
      <c r="C472" s="16" t="str">
        <f t="shared" ca="1" si="35"/>
        <v>Kabara</v>
      </c>
      <c r="D472" s="6" t="s">
        <v>144</v>
      </c>
      <c r="E472" s="16" t="str">
        <f t="shared" ca="1" si="36"/>
        <v>Lau</v>
      </c>
      <c r="F472" s="16" t="str">
        <f t="shared" ca="1" si="37"/>
        <v>FJ0202</v>
      </c>
      <c r="G472" s="16" t="str">
        <f t="shared" ca="1" si="38"/>
        <v>FJ02</v>
      </c>
      <c r="H472" s="16" t="str">
        <f t="shared" ca="1" si="39"/>
        <v>EASTERN</v>
      </c>
      <c r="I472" s="2"/>
      <c r="J472" s="2">
        <v>0</v>
      </c>
      <c r="K472" s="2"/>
    </row>
    <row r="473" spans="1:11">
      <c r="A473" s="6" t="s">
        <v>1084</v>
      </c>
      <c r="B473" s="6" t="s">
        <v>1261</v>
      </c>
      <c r="C473" s="16" t="str">
        <f t="shared" ca="1" si="35"/>
        <v>Matuku</v>
      </c>
      <c r="D473" s="6" t="s">
        <v>148</v>
      </c>
      <c r="E473" s="16" t="str">
        <f t="shared" ca="1" si="36"/>
        <v>Lau</v>
      </c>
      <c r="F473" s="16" t="str">
        <f t="shared" ca="1" si="37"/>
        <v>FJ0202</v>
      </c>
      <c r="G473" s="16" t="str">
        <f t="shared" ca="1" si="38"/>
        <v>FJ02</v>
      </c>
      <c r="H473" s="16" t="str">
        <f t="shared" ca="1" si="39"/>
        <v>EASTERN</v>
      </c>
      <c r="I473" s="2"/>
      <c r="J473" s="2">
        <v>0</v>
      </c>
      <c r="K473" s="2"/>
    </row>
    <row r="474" spans="1:11">
      <c r="A474" s="6" t="s">
        <v>1085</v>
      </c>
      <c r="B474" s="6" t="s">
        <v>1262</v>
      </c>
      <c r="C474" s="16" t="str">
        <f t="shared" ca="1" si="35"/>
        <v>Gau</v>
      </c>
      <c r="D474" s="6" t="s">
        <v>153</v>
      </c>
      <c r="E474" s="16" t="str">
        <f t="shared" ca="1" si="36"/>
        <v>Lomaiviti</v>
      </c>
      <c r="F474" s="16" t="str">
        <f t="shared" ca="1" si="37"/>
        <v>FJ0203</v>
      </c>
      <c r="G474" s="16" t="str">
        <f t="shared" ca="1" si="38"/>
        <v>FJ02</v>
      </c>
      <c r="H474" s="16" t="str">
        <f t="shared" ca="1" si="39"/>
        <v>EASTERN</v>
      </c>
      <c r="I474" s="2"/>
      <c r="J474" s="2">
        <v>0</v>
      </c>
      <c r="K474" s="2"/>
    </row>
    <row r="475" spans="1:11">
      <c r="A475" s="6" t="s">
        <v>1086</v>
      </c>
      <c r="B475" s="6" t="s">
        <v>1263</v>
      </c>
      <c r="C475" s="16" t="str">
        <f t="shared" ca="1" si="35"/>
        <v>Matuku</v>
      </c>
      <c r="D475" s="6" t="s">
        <v>148</v>
      </c>
      <c r="E475" s="16" t="str">
        <f t="shared" ca="1" si="36"/>
        <v>Lau</v>
      </c>
      <c r="F475" s="16" t="str">
        <f t="shared" ca="1" si="37"/>
        <v>FJ0202</v>
      </c>
      <c r="G475" s="16" t="str">
        <f t="shared" ca="1" si="38"/>
        <v>FJ02</v>
      </c>
      <c r="H475" s="16" t="str">
        <f t="shared" ca="1" si="39"/>
        <v>EASTERN</v>
      </c>
      <c r="I475" s="2"/>
      <c r="J475" s="2">
        <v>0</v>
      </c>
      <c r="K475" s="2"/>
    </row>
    <row r="476" spans="1:11">
      <c r="A476" s="6" t="s">
        <v>1087</v>
      </c>
      <c r="B476" s="6" t="s">
        <v>1264</v>
      </c>
      <c r="C476" s="16" t="str">
        <f t="shared" ca="1" si="35"/>
        <v>Gau</v>
      </c>
      <c r="D476" s="6" t="s">
        <v>153</v>
      </c>
      <c r="E476" s="16" t="str">
        <f t="shared" ca="1" si="36"/>
        <v>Lomaiviti</v>
      </c>
      <c r="F476" s="16" t="str">
        <f t="shared" ca="1" si="37"/>
        <v>FJ0203</v>
      </c>
      <c r="G476" s="16" t="str">
        <f t="shared" ca="1" si="38"/>
        <v>FJ02</v>
      </c>
      <c r="H476" s="16" t="str">
        <f t="shared" ca="1" si="39"/>
        <v>EASTERN</v>
      </c>
      <c r="I476" s="2"/>
      <c r="J476" s="2">
        <v>0</v>
      </c>
      <c r="K476" s="2"/>
    </row>
    <row r="477" spans="1:11">
      <c r="A477" s="6" t="s">
        <v>1088</v>
      </c>
      <c r="B477" s="6" t="s">
        <v>1265</v>
      </c>
      <c r="C477" s="16" t="str">
        <f t="shared" ca="1" si="35"/>
        <v>Batiki</v>
      </c>
      <c r="D477" s="6" t="s">
        <v>152</v>
      </c>
      <c r="E477" s="16" t="str">
        <f t="shared" ca="1" si="36"/>
        <v>Lomaiviti</v>
      </c>
      <c r="F477" s="16" t="str">
        <f t="shared" ca="1" si="37"/>
        <v>FJ0203</v>
      </c>
      <c r="G477" s="16" t="str">
        <f t="shared" ca="1" si="38"/>
        <v>FJ02</v>
      </c>
      <c r="H477" s="16" t="str">
        <f t="shared" ca="1" si="39"/>
        <v>EASTERN</v>
      </c>
      <c r="I477" s="2"/>
      <c r="J477" s="2">
        <v>0</v>
      </c>
      <c r="K477" s="2"/>
    </row>
    <row r="478" spans="1:11">
      <c r="A478" s="6" t="s">
        <v>1089</v>
      </c>
      <c r="B478" s="6" t="s">
        <v>1266</v>
      </c>
      <c r="C478" s="16" t="str">
        <f t="shared" ca="1" si="35"/>
        <v>Mualevu</v>
      </c>
      <c r="D478" s="6" t="s">
        <v>151</v>
      </c>
      <c r="E478" s="16" t="str">
        <f t="shared" ca="1" si="36"/>
        <v>Lau</v>
      </c>
      <c r="F478" s="16" t="str">
        <f t="shared" ca="1" si="37"/>
        <v>FJ0202</v>
      </c>
      <c r="G478" s="16" t="str">
        <f t="shared" ca="1" si="38"/>
        <v>FJ02</v>
      </c>
      <c r="H478" s="16" t="str">
        <f t="shared" ca="1" si="39"/>
        <v>EASTERN</v>
      </c>
      <c r="I478" s="2"/>
      <c r="J478" s="2">
        <v>0</v>
      </c>
      <c r="K478" s="2"/>
    </row>
    <row r="479" spans="1:11">
      <c r="A479" s="6" t="s">
        <v>1090</v>
      </c>
      <c r="B479" s="6" t="s">
        <v>1267</v>
      </c>
      <c r="C479" s="16" t="str">
        <f t="shared" ca="1" si="35"/>
        <v>Ovalau</v>
      </c>
      <c r="D479" s="6" t="s">
        <v>157</v>
      </c>
      <c r="E479" s="16" t="str">
        <f t="shared" ca="1" si="36"/>
        <v>Lomaiviti</v>
      </c>
      <c r="F479" s="16" t="str">
        <f t="shared" ca="1" si="37"/>
        <v>FJ0203</v>
      </c>
      <c r="G479" s="16" t="str">
        <f t="shared" ca="1" si="38"/>
        <v>FJ02</v>
      </c>
      <c r="H479" s="16" t="str">
        <f t="shared" ca="1" si="39"/>
        <v>EASTERN</v>
      </c>
      <c r="I479" s="2"/>
      <c r="J479" s="2">
        <v>0</v>
      </c>
      <c r="K479" s="2"/>
    </row>
    <row r="480" spans="1:11">
      <c r="A480" s="6" t="s">
        <v>1091</v>
      </c>
      <c r="B480" s="6" t="s">
        <v>1268</v>
      </c>
      <c r="C480" s="16" t="str">
        <f t="shared" ca="1" si="35"/>
        <v>Nakasaleka</v>
      </c>
      <c r="D480" s="6" t="s">
        <v>136</v>
      </c>
      <c r="E480" s="16" t="str">
        <f t="shared" ca="1" si="36"/>
        <v>Kadavu</v>
      </c>
      <c r="F480" s="16" t="str">
        <f t="shared" ca="1" si="37"/>
        <v>FJ0201</v>
      </c>
      <c r="G480" s="16" t="str">
        <f t="shared" ca="1" si="38"/>
        <v>FJ02</v>
      </c>
      <c r="H480" s="16" t="str">
        <f t="shared" ca="1" si="39"/>
        <v>EASTERN</v>
      </c>
      <c r="I480" s="2"/>
      <c r="J480" s="2">
        <v>0</v>
      </c>
      <c r="K480" s="2"/>
    </row>
    <row r="481" spans="1:11">
      <c r="A481" s="6" t="s">
        <v>1092</v>
      </c>
      <c r="B481" s="6" t="s">
        <v>1269</v>
      </c>
      <c r="C481" s="16" t="str">
        <f t="shared" ca="1" si="35"/>
        <v>Tavuki</v>
      </c>
      <c r="D481" s="6" t="s">
        <v>137</v>
      </c>
      <c r="E481" s="16" t="str">
        <f t="shared" ca="1" si="36"/>
        <v>Kadavu</v>
      </c>
      <c r="F481" s="16" t="str">
        <f t="shared" ca="1" si="37"/>
        <v>FJ0201</v>
      </c>
      <c r="G481" s="16" t="str">
        <f t="shared" ca="1" si="38"/>
        <v>FJ02</v>
      </c>
      <c r="H481" s="16" t="str">
        <f t="shared" ca="1" si="39"/>
        <v>EASTERN</v>
      </c>
      <c r="I481" s="2"/>
      <c r="J481" s="2">
        <v>0</v>
      </c>
      <c r="K481" s="2"/>
    </row>
    <row r="482" spans="1:11">
      <c r="A482" s="6" t="s">
        <v>1093</v>
      </c>
      <c r="B482" s="6" t="s">
        <v>1270</v>
      </c>
      <c r="C482" s="16" t="str">
        <f t="shared" ca="1" si="35"/>
        <v>Naceva</v>
      </c>
      <c r="D482" s="6" t="s">
        <v>135</v>
      </c>
      <c r="E482" s="16" t="str">
        <f t="shared" ca="1" si="36"/>
        <v>Kadavu</v>
      </c>
      <c r="F482" s="16" t="str">
        <f t="shared" ca="1" si="37"/>
        <v>FJ0201</v>
      </c>
      <c r="G482" s="16" t="str">
        <f t="shared" ca="1" si="38"/>
        <v>FJ02</v>
      </c>
      <c r="H482" s="16" t="str">
        <f t="shared" ca="1" si="39"/>
        <v>EASTERN</v>
      </c>
      <c r="I482" s="2"/>
      <c r="J482" s="2">
        <v>0</v>
      </c>
      <c r="K482" s="2"/>
    </row>
    <row r="483" spans="1:11">
      <c r="A483" s="6" t="s">
        <v>1094</v>
      </c>
      <c r="B483" s="6" t="s">
        <v>1271</v>
      </c>
      <c r="C483" s="16" t="str">
        <f t="shared" ca="1" si="35"/>
        <v>Nakasaleka</v>
      </c>
      <c r="D483" s="6" t="s">
        <v>136</v>
      </c>
      <c r="E483" s="16" t="str">
        <f t="shared" ca="1" si="36"/>
        <v>Kadavu</v>
      </c>
      <c r="F483" s="16" t="str">
        <f t="shared" ca="1" si="37"/>
        <v>FJ0201</v>
      </c>
      <c r="G483" s="16" t="str">
        <f t="shared" ca="1" si="38"/>
        <v>FJ02</v>
      </c>
      <c r="H483" s="16" t="str">
        <f t="shared" ca="1" si="39"/>
        <v>EASTERN</v>
      </c>
      <c r="I483" s="2"/>
      <c r="J483" s="2">
        <v>0</v>
      </c>
      <c r="K483" s="2"/>
    </row>
    <row r="484" spans="1:11">
      <c r="A484" s="6" t="s">
        <v>1095</v>
      </c>
      <c r="B484" s="6" t="s">
        <v>1272</v>
      </c>
      <c r="C484" s="16" t="str">
        <f t="shared" ca="1" si="35"/>
        <v>Naceva</v>
      </c>
      <c r="D484" s="6" t="s">
        <v>135</v>
      </c>
      <c r="E484" s="16" t="str">
        <f t="shared" ca="1" si="36"/>
        <v>Kadavu</v>
      </c>
      <c r="F484" s="16" t="str">
        <f t="shared" ca="1" si="37"/>
        <v>FJ0201</v>
      </c>
      <c r="G484" s="16" t="str">
        <f t="shared" ca="1" si="38"/>
        <v>FJ02</v>
      </c>
      <c r="H484" s="16" t="str">
        <f t="shared" ca="1" si="39"/>
        <v>EASTERN</v>
      </c>
      <c r="I484" s="2"/>
      <c r="J484" s="2">
        <v>0</v>
      </c>
      <c r="K484" s="2"/>
    </row>
    <row r="485" spans="1:11">
      <c r="A485" s="6" t="s">
        <v>1096</v>
      </c>
      <c r="B485" s="6" t="s">
        <v>1273</v>
      </c>
      <c r="C485" s="16" t="str">
        <f t="shared" ca="1" si="35"/>
        <v>Nakasaleka</v>
      </c>
      <c r="D485" s="6" t="s">
        <v>136</v>
      </c>
      <c r="E485" s="16" t="str">
        <f t="shared" ca="1" si="36"/>
        <v>Kadavu</v>
      </c>
      <c r="F485" s="16" t="str">
        <f t="shared" ca="1" si="37"/>
        <v>FJ0201</v>
      </c>
      <c r="G485" s="16" t="str">
        <f t="shared" ca="1" si="38"/>
        <v>FJ02</v>
      </c>
      <c r="H485" s="16" t="str">
        <f t="shared" ca="1" si="39"/>
        <v>EASTERN</v>
      </c>
      <c r="I485" s="2"/>
      <c r="J485" s="2">
        <v>3</v>
      </c>
      <c r="K485" s="2"/>
    </row>
    <row r="486" spans="1:11">
      <c r="A486" s="6" t="s">
        <v>126</v>
      </c>
      <c r="B486" s="6" t="s">
        <v>1274</v>
      </c>
      <c r="C486" s="16" t="str">
        <f t="shared" ca="1" si="35"/>
        <v>Koro</v>
      </c>
      <c r="D486" s="6" t="s">
        <v>154</v>
      </c>
      <c r="E486" s="16" t="str">
        <f t="shared" ca="1" si="36"/>
        <v>Lomaiviti</v>
      </c>
      <c r="F486" s="16" t="str">
        <f t="shared" ca="1" si="37"/>
        <v>FJ0203</v>
      </c>
      <c r="G486" s="16" t="str">
        <f t="shared" ca="1" si="38"/>
        <v>FJ02</v>
      </c>
      <c r="H486" s="16" t="str">
        <f t="shared" ca="1" si="39"/>
        <v>EASTERN</v>
      </c>
      <c r="I486" s="2"/>
      <c r="J486" s="2">
        <v>0</v>
      </c>
      <c r="K486" s="2"/>
    </row>
    <row r="487" spans="1:11">
      <c r="A487" s="6" t="s">
        <v>1097</v>
      </c>
      <c r="B487" s="6" t="s">
        <v>1275</v>
      </c>
      <c r="C487" s="16" t="str">
        <f t="shared" ca="1" si="35"/>
        <v>Tavuki</v>
      </c>
      <c r="D487" s="6" t="s">
        <v>137</v>
      </c>
      <c r="E487" s="16" t="str">
        <f t="shared" ca="1" si="36"/>
        <v>Kadavu</v>
      </c>
      <c r="F487" s="16" t="str">
        <f t="shared" ca="1" si="37"/>
        <v>FJ0201</v>
      </c>
      <c r="G487" s="16" t="str">
        <f t="shared" ca="1" si="38"/>
        <v>FJ02</v>
      </c>
      <c r="H487" s="16" t="str">
        <f t="shared" ca="1" si="39"/>
        <v>EASTERN</v>
      </c>
      <c r="I487" s="2"/>
      <c r="J487" s="2">
        <v>0</v>
      </c>
      <c r="K487" s="2"/>
    </row>
    <row r="488" spans="1:11">
      <c r="A488" s="6" t="s">
        <v>1098</v>
      </c>
      <c r="B488" s="6" t="s">
        <v>1276</v>
      </c>
      <c r="C488" s="16" t="str">
        <f t="shared" ca="1" si="35"/>
        <v>Batiki</v>
      </c>
      <c r="D488" s="6" t="s">
        <v>152</v>
      </c>
      <c r="E488" s="16" t="str">
        <f t="shared" ca="1" si="36"/>
        <v>Lomaiviti</v>
      </c>
      <c r="F488" s="16" t="str">
        <f t="shared" ca="1" si="37"/>
        <v>FJ0203</v>
      </c>
      <c r="G488" s="16" t="str">
        <f t="shared" ca="1" si="38"/>
        <v>FJ02</v>
      </c>
      <c r="H488" s="16" t="str">
        <f t="shared" ca="1" si="39"/>
        <v>EASTERN</v>
      </c>
      <c r="I488" s="2"/>
      <c r="J488" s="2">
        <v>0</v>
      </c>
      <c r="K488" s="2"/>
    </row>
    <row r="489" spans="1:11">
      <c r="A489" s="6" t="s">
        <v>1099</v>
      </c>
      <c r="B489" s="6" t="s">
        <v>1277</v>
      </c>
      <c r="C489" s="16" t="str">
        <f t="shared" ca="1" si="35"/>
        <v>Nabukelevu</v>
      </c>
      <c r="D489" s="6" t="s">
        <v>134</v>
      </c>
      <c r="E489" s="16" t="str">
        <f t="shared" ca="1" si="36"/>
        <v>Kadavu</v>
      </c>
      <c r="F489" s="16" t="str">
        <f t="shared" ca="1" si="37"/>
        <v>FJ0201</v>
      </c>
      <c r="G489" s="16" t="str">
        <f t="shared" ca="1" si="38"/>
        <v>FJ02</v>
      </c>
      <c r="H489" s="16" t="str">
        <f t="shared" ca="1" si="39"/>
        <v>EASTERN</v>
      </c>
      <c r="I489" s="2"/>
      <c r="J489" s="2">
        <v>0</v>
      </c>
      <c r="K489" s="2"/>
    </row>
    <row r="490" spans="1:11">
      <c r="A490" s="6" t="s">
        <v>1100</v>
      </c>
      <c r="B490" s="6" t="s">
        <v>1278</v>
      </c>
      <c r="C490" s="16" t="str">
        <f t="shared" ca="1" si="35"/>
        <v>Tavuki</v>
      </c>
      <c r="D490" s="6" t="s">
        <v>137</v>
      </c>
      <c r="E490" s="16" t="str">
        <f t="shared" ca="1" si="36"/>
        <v>Kadavu</v>
      </c>
      <c r="F490" s="16" t="str">
        <f t="shared" ca="1" si="37"/>
        <v>FJ0201</v>
      </c>
      <c r="G490" s="16" t="str">
        <f t="shared" ca="1" si="38"/>
        <v>FJ02</v>
      </c>
      <c r="H490" s="16" t="str">
        <f t="shared" ca="1" si="39"/>
        <v>EASTERN</v>
      </c>
      <c r="I490" s="2"/>
      <c r="J490" s="2">
        <v>0</v>
      </c>
      <c r="K490" s="2"/>
    </row>
    <row r="491" spans="1:11">
      <c r="A491" s="6" t="s">
        <v>113</v>
      </c>
      <c r="B491" s="6" t="s">
        <v>1279</v>
      </c>
      <c r="C491" s="16" t="str">
        <f t="shared" ca="1" si="35"/>
        <v>Nabukelevu</v>
      </c>
      <c r="D491" s="6" t="s">
        <v>134</v>
      </c>
      <c r="E491" s="16" t="str">
        <f t="shared" ca="1" si="36"/>
        <v>Kadavu</v>
      </c>
      <c r="F491" s="16" t="str">
        <f t="shared" ca="1" si="37"/>
        <v>FJ0201</v>
      </c>
      <c r="G491" s="16" t="str">
        <f t="shared" ca="1" si="38"/>
        <v>FJ02</v>
      </c>
      <c r="H491" s="16" t="str">
        <f t="shared" ca="1" si="39"/>
        <v>EASTERN</v>
      </c>
      <c r="I491" s="2"/>
      <c r="J491" s="2">
        <v>0</v>
      </c>
      <c r="K491" s="2"/>
    </row>
    <row r="492" spans="1:11">
      <c r="A492" s="6" t="s">
        <v>1101</v>
      </c>
      <c r="B492" s="6" t="s">
        <v>1280</v>
      </c>
      <c r="C492" s="16" t="str">
        <f t="shared" ca="1" si="35"/>
        <v>Ovalau</v>
      </c>
      <c r="D492" s="6" t="s">
        <v>157</v>
      </c>
      <c r="E492" s="16" t="str">
        <f t="shared" ca="1" si="36"/>
        <v>Lomaiviti</v>
      </c>
      <c r="F492" s="16" t="str">
        <f t="shared" ca="1" si="37"/>
        <v>FJ0203</v>
      </c>
      <c r="G492" s="16" t="str">
        <f t="shared" ca="1" si="38"/>
        <v>FJ02</v>
      </c>
      <c r="H492" s="16" t="str">
        <f t="shared" ca="1" si="39"/>
        <v>EASTERN</v>
      </c>
      <c r="I492" s="2"/>
      <c r="J492" s="2">
        <v>0</v>
      </c>
      <c r="K492" s="2"/>
    </row>
    <row r="493" spans="1:11">
      <c r="A493" s="6" t="s">
        <v>1102</v>
      </c>
      <c r="B493" s="6" t="s">
        <v>1281</v>
      </c>
      <c r="C493" s="16" t="str">
        <f t="shared" ca="1" si="35"/>
        <v>Gau</v>
      </c>
      <c r="D493" s="6" t="s">
        <v>153</v>
      </c>
      <c r="E493" s="16" t="str">
        <f t="shared" ca="1" si="36"/>
        <v>Lomaiviti</v>
      </c>
      <c r="F493" s="16" t="str">
        <f t="shared" ca="1" si="37"/>
        <v>FJ0203</v>
      </c>
      <c r="G493" s="16" t="str">
        <f t="shared" ca="1" si="38"/>
        <v>FJ02</v>
      </c>
      <c r="H493" s="16" t="str">
        <f t="shared" ca="1" si="39"/>
        <v>EASTERN</v>
      </c>
      <c r="I493" s="2"/>
      <c r="J493" s="2">
        <v>0</v>
      </c>
      <c r="K493" s="2"/>
    </row>
    <row r="494" spans="1:11">
      <c r="A494" s="6" t="s">
        <v>1103</v>
      </c>
      <c r="B494" s="6" t="s">
        <v>1282</v>
      </c>
      <c r="C494" s="16" t="str">
        <f t="shared" ca="1" si="35"/>
        <v>Naceva</v>
      </c>
      <c r="D494" s="6" t="s">
        <v>135</v>
      </c>
      <c r="E494" s="16" t="str">
        <f t="shared" ca="1" si="36"/>
        <v>Kadavu</v>
      </c>
      <c r="F494" s="16" t="str">
        <f t="shared" ca="1" si="37"/>
        <v>FJ0201</v>
      </c>
      <c r="G494" s="16" t="str">
        <f t="shared" ca="1" si="38"/>
        <v>FJ02</v>
      </c>
      <c r="H494" s="16" t="str">
        <f t="shared" ca="1" si="39"/>
        <v>EASTERN</v>
      </c>
      <c r="I494" s="2"/>
      <c r="J494" s="2">
        <v>0</v>
      </c>
      <c r="K494" s="2"/>
    </row>
    <row r="495" spans="1:11">
      <c r="A495" s="6" t="s">
        <v>1104</v>
      </c>
      <c r="B495" s="6" t="s">
        <v>1283</v>
      </c>
      <c r="C495" s="16" t="str">
        <f t="shared" ca="1" si="35"/>
        <v>Gau</v>
      </c>
      <c r="D495" s="6" t="s">
        <v>153</v>
      </c>
      <c r="E495" s="16" t="str">
        <f t="shared" ca="1" si="36"/>
        <v>Lomaiviti</v>
      </c>
      <c r="F495" s="16" t="str">
        <f t="shared" ca="1" si="37"/>
        <v>FJ0203</v>
      </c>
      <c r="G495" s="16" t="str">
        <f t="shared" ca="1" si="38"/>
        <v>FJ02</v>
      </c>
      <c r="H495" s="16" t="str">
        <f t="shared" ca="1" si="39"/>
        <v>EASTERN</v>
      </c>
      <c r="I495" s="2"/>
      <c r="J495" s="2">
        <v>0</v>
      </c>
      <c r="K495" s="2"/>
    </row>
    <row r="496" spans="1:11">
      <c r="A496" s="6" t="s">
        <v>1105</v>
      </c>
      <c r="B496" s="6" t="s">
        <v>1284</v>
      </c>
      <c r="C496" s="16" t="str">
        <f t="shared" ca="1" si="35"/>
        <v>Koro</v>
      </c>
      <c r="D496" s="6" t="s">
        <v>154</v>
      </c>
      <c r="E496" s="16" t="str">
        <f t="shared" ca="1" si="36"/>
        <v>Lomaiviti</v>
      </c>
      <c r="F496" s="16" t="str">
        <f t="shared" ca="1" si="37"/>
        <v>FJ0203</v>
      </c>
      <c r="G496" s="16" t="str">
        <f t="shared" ca="1" si="38"/>
        <v>FJ02</v>
      </c>
      <c r="H496" s="16" t="str">
        <f t="shared" ca="1" si="39"/>
        <v>EASTERN</v>
      </c>
      <c r="I496" s="2"/>
      <c r="J496" s="2">
        <v>0</v>
      </c>
      <c r="K496" s="2"/>
    </row>
    <row r="497" spans="1:11">
      <c r="A497" s="6" t="s">
        <v>1106</v>
      </c>
      <c r="B497" s="6" t="s">
        <v>1285</v>
      </c>
      <c r="C497" s="16" t="str">
        <f t="shared" ca="1" si="35"/>
        <v>Gau</v>
      </c>
      <c r="D497" s="6" t="s">
        <v>153</v>
      </c>
      <c r="E497" s="16" t="str">
        <f t="shared" ca="1" si="36"/>
        <v>Lomaiviti</v>
      </c>
      <c r="F497" s="16" t="str">
        <f t="shared" ca="1" si="37"/>
        <v>FJ0203</v>
      </c>
      <c r="G497" s="16" t="str">
        <f t="shared" ca="1" si="38"/>
        <v>FJ02</v>
      </c>
      <c r="H497" s="16" t="str">
        <f t="shared" ca="1" si="39"/>
        <v>EASTERN</v>
      </c>
      <c r="I497" s="2"/>
      <c r="J497" s="2">
        <v>0</v>
      </c>
      <c r="K497" s="2"/>
    </row>
    <row r="498" spans="1:11">
      <c r="A498" s="6" t="s">
        <v>1107</v>
      </c>
      <c r="B498" s="6" t="s">
        <v>1286</v>
      </c>
      <c r="C498" s="16" t="str">
        <f t="shared" ca="1" si="35"/>
        <v>Koro</v>
      </c>
      <c r="D498" s="6" t="s">
        <v>154</v>
      </c>
      <c r="E498" s="16" t="str">
        <f t="shared" ca="1" si="36"/>
        <v>Lomaiviti</v>
      </c>
      <c r="F498" s="16" t="str">
        <f t="shared" ca="1" si="37"/>
        <v>FJ0203</v>
      </c>
      <c r="G498" s="16" t="str">
        <f t="shared" ca="1" si="38"/>
        <v>FJ02</v>
      </c>
      <c r="H498" s="16" t="str">
        <f t="shared" ca="1" si="39"/>
        <v>EASTERN</v>
      </c>
      <c r="I498" s="2"/>
      <c r="J498" s="2">
        <v>0</v>
      </c>
      <c r="K498" s="2"/>
    </row>
    <row r="499" spans="1:11">
      <c r="A499" s="6" t="s">
        <v>1108</v>
      </c>
      <c r="B499" s="6" t="s">
        <v>1287</v>
      </c>
      <c r="C499" s="16" t="str">
        <f t="shared" ca="1" si="35"/>
        <v>Batiki</v>
      </c>
      <c r="D499" s="6" t="s">
        <v>152</v>
      </c>
      <c r="E499" s="16" t="str">
        <f t="shared" ca="1" si="36"/>
        <v>Lomaiviti</v>
      </c>
      <c r="F499" s="16" t="str">
        <f t="shared" ca="1" si="37"/>
        <v>FJ0203</v>
      </c>
      <c r="G499" s="16" t="str">
        <f t="shared" ca="1" si="38"/>
        <v>FJ02</v>
      </c>
      <c r="H499" s="16" t="str">
        <f t="shared" ca="1" si="39"/>
        <v>EASTERN</v>
      </c>
      <c r="I499" s="2"/>
      <c r="J499" s="2">
        <v>0</v>
      </c>
      <c r="K499" s="2"/>
    </row>
    <row r="500" spans="1:11">
      <c r="A500" s="6" t="s">
        <v>374</v>
      </c>
      <c r="B500" s="6" t="s">
        <v>1288</v>
      </c>
      <c r="C500" s="16" t="str">
        <f t="shared" ca="1" si="35"/>
        <v>Tavuki</v>
      </c>
      <c r="D500" s="6" t="s">
        <v>137</v>
      </c>
      <c r="E500" s="16" t="str">
        <f t="shared" ca="1" si="36"/>
        <v>Kadavu</v>
      </c>
      <c r="F500" s="16" t="str">
        <f t="shared" ca="1" si="37"/>
        <v>FJ0201</v>
      </c>
      <c r="G500" s="16" t="str">
        <f t="shared" ca="1" si="38"/>
        <v>FJ02</v>
      </c>
      <c r="H500" s="16" t="str">
        <f t="shared" ca="1" si="39"/>
        <v>EASTERN</v>
      </c>
      <c r="I500" s="2"/>
      <c r="J500" s="2">
        <v>0</v>
      </c>
      <c r="K500" s="2"/>
    </row>
    <row r="501" spans="1:11">
      <c r="A501" s="6" t="s">
        <v>374</v>
      </c>
      <c r="B501" s="6" t="s">
        <v>1289</v>
      </c>
      <c r="C501" s="16" t="str">
        <f t="shared" ca="1" si="35"/>
        <v>Ovalau</v>
      </c>
      <c r="D501" s="6" t="s">
        <v>157</v>
      </c>
      <c r="E501" s="16" t="str">
        <f t="shared" ca="1" si="36"/>
        <v>Lomaiviti</v>
      </c>
      <c r="F501" s="16" t="str">
        <f t="shared" ca="1" si="37"/>
        <v>FJ0203</v>
      </c>
      <c r="G501" s="16" t="str">
        <f t="shared" ca="1" si="38"/>
        <v>FJ02</v>
      </c>
      <c r="H501" s="16" t="str">
        <f t="shared" ca="1" si="39"/>
        <v>EASTERN</v>
      </c>
      <c r="I501" s="2"/>
      <c r="J501" s="2">
        <v>0</v>
      </c>
      <c r="K501" s="2"/>
    </row>
    <row r="502" spans="1:11">
      <c r="A502" s="6" t="s">
        <v>1109</v>
      </c>
      <c r="B502" s="6" t="s">
        <v>1290</v>
      </c>
      <c r="C502" s="16" t="str">
        <f t="shared" ca="1" si="35"/>
        <v>Naceva</v>
      </c>
      <c r="D502" s="6" t="s">
        <v>135</v>
      </c>
      <c r="E502" s="16" t="str">
        <f t="shared" ca="1" si="36"/>
        <v>Kadavu</v>
      </c>
      <c r="F502" s="16" t="str">
        <f t="shared" ca="1" si="37"/>
        <v>FJ0201</v>
      </c>
      <c r="G502" s="16" t="str">
        <f t="shared" ca="1" si="38"/>
        <v>FJ02</v>
      </c>
      <c r="H502" s="16" t="str">
        <f t="shared" ca="1" si="39"/>
        <v>EASTERN</v>
      </c>
      <c r="I502" s="2"/>
      <c r="J502" s="2">
        <v>0</v>
      </c>
      <c r="K502" s="2"/>
    </row>
    <row r="503" spans="1:11">
      <c r="A503" s="6" t="s">
        <v>1110</v>
      </c>
      <c r="B503" s="6" t="s">
        <v>1291</v>
      </c>
      <c r="C503" s="16" t="str">
        <f t="shared" ca="1" si="35"/>
        <v>Koro</v>
      </c>
      <c r="D503" s="6" t="s">
        <v>154</v>
      </c>
      <c r="E503" s="16" t="str">
        <f t="shared" ca="1" si="36"/>
        <v>Lomaiviti</v>
      </c>
      <c r="F503" s="16" t="str">
        <f t="shared" ca="1" si="37"/>
        <v>FJ0203</v>
      </c>
      <c r="G503" s="16" t="str">
        <f t="shared" ca="1" si="38"/>
        <v>FJ02</v>
      </c>
      <c r="H503" s="16" t="str">
        <f t="shared" ca="1" si="39"/>
        <v>EASTERN</v>
      </c>
      <c r="I503" s="2"/>
      <c r="J503" s="2">
        <v>0</v>
      </c>
      <c r="K503" s="2"/>
    </row>
    <row r="504" spans="1:11">
      <c r="A504" s="6" t="s">
        <v>1111</v>
      </c>
      <c r="B504" s="6" t="s">
        <v>1292</v>
      </c>
      <c r="C504" s="16" t="str">
        <f t="shared" ca="1" si="35"/>
        <v>Gau</v>
      </c>
      <c r="D504" s="6" t="s">
        <v>153</v>
      </c>
      <c r="E504" s="16" t="str">
        <f t="shared" ca="1" si="36"/>
        <v>Lomaiviti</v>
      </c>
      <c r="F504" s="16" t="str">
        <f t="shared" ca="1" si="37"/>
        <v>FJ0203</v>
      </c>
      <c r="G504" s="16" t="str">
        <f t="shared" ca="1" si="38"/>
        <v>FJ02</v>
      </c>
      <c r="H504" s="16" t="str">
        <f t="shared" ca="1" si="39"/>
        <v>EASTERN</v>
      </c>
      <c r="I504" s="2"/>
      <c r="J504" s="2">
        <v>0</v>
      </c>
      <c r="K504" s="2"/>
    </row>
    <row r="505" spans="1:11">
      <c r="A505" s="6" t="s">
        <v>1112</v>
      </c>
      <c r="B505" s="6" t="s">
        <v>1293</v>
      </c>
      <c r="C505" s="16" t="str">
        <f t="shared" ca="1" si="35"/>
        <v>Tavuki</v>
      </c>
      <c r="D505" s="6" t="s">
        <v>137</v>
      </c>
      <c r="E505" s="16" t="str">
        <f t="shared" ca="1" si="36"/>
        <v>Kadavu</v>
      </c>
      <c r="F505" s="16" t="str">
        <f t="shared" ca="1" si="37"/>
        <v>FJ0201</v>
      </c>
      <c r="G505" s="16" t="str">
        <f t="shared" ca="1" si="38"/>
        <v>FJ02</v>
      </c>
      <c r="H505" s="16" t="str">
        <f t="shared" ca="1" si="39"/>
        <v>EASTERN</v>
      </c>
      <c r="I505" s="2"/>
      <c r="J505" s="2">
        <v>0</v>
      </c>
      <c r="K505" s="2"/>
    </row>
    <row r="506" spans="1:11">
      <c r="A506" s="6" t="s">
        <v>1113</v>
      </c>
      <c r="B506" s="6" t="s">
        <v>1294</v>
      </c>
      <c r="C506" s="16" t="str">
        <f t="shared" ca="1" si="35"/>
        <v>Naceva</v>
      </c>
      <c r="D506" s="6" t="s">
        <v>135</v>
      </c>
      <c r="E506" s="16" t="str">
        <f t="shared" ca="1" si="36"/>
        <v>Kadavu</v>
      </c>
      <c r="F506" s="16" t="str">
        <f t="shared" ca="1" si="37"/>
        <v>FJ0201</v>
      </c>
      <c r="G506" s="16" t="str">
        <f t="shared" ca="1" si="38"/>
        <v>FJ02</v>
      </c>
      <c r="H506" s="16" t="str">
        <f t="shared" ca="1" si="39"/>
        <v>EASTERN</v>
      </c>
      <c r="I506" s="2"/>
      <c r="J506" s="2">
        <v>0</v>
      </c>
      <c r="K506" s="2"/>
    </row>
    <row r="507" spans="1:11">
      <c r="A507" s="6" t="s">
        <v>1114</v>
      </c>
      <c r="B507" s="6" t="s">
        <v>1295</v>
      </c>
      <c r="C507" s="16" t="str">
        <f t="shared" ca="1" si="35"/>
        <v>Koro</v>
      </c>
      <c r="D507" s="6" t="s">
        <v>154</v>
      </c>
      <c r="E507" s="16" t="str">
        <f t="shared" ca="1" si="36"/>
        <v>Lomaiviti</v>
      </c>
      <c r="F507" s="16" t="str">
        <f t="shared" ca="1" si="37"/>
        <v>FJ0203</v>
      </c>
      <c r="G507" s="16" t="str">
        <f t="shared" ca="1" si="38"/>
        <v>FJ02</v>
      </c>
      <c r="H507" s="16" t="str">
        <f t="shared" ca="1" si="39"/>
        <v>EASTERN</v>
      </c>
      <c r="I507" s="2"/>
      <c r="J507" s="2">
        <v>0</v>
      </c>
      <c r="K507" s="2"/>
    </row>
    <row r="508" spans="1:11">
      <c r="A508" s="6" t="s">
        <v>1115</v>
      </c>
      <c r="B508" s="6" t="s">
        <v>1296</v>
      </c>
      <c r="C508" s="16" t="str">
        <f t="shared" ca="1" si="35"/>
        <v>Nakasaleka</v>
      </c>
      <c r="D508" s="6" t="s">
        <v>136</v>
      </c>
      <c r="E508" s="16" t="str">
        <f t="shared" ca="1" si="36"/>
        <v>Kadavu</v>
      </c>
      <c r="F508" s="16" t="str">
        <f t="shared" ca="1" si="37"/>
        <v>FJ0201</v>
      </c>
      <c r="G508" s="16" t="str">
        <f t="shared" ca="1" si="38"/>
        <v>FJ02</v>
      </c>
      <c r="H508" s="16" t="str">
        <f t="shared" ca="1" si="39"/>
        <v>EASTERN</v>
      </c>
      <c r="I508" s="2"/>
      <c r="J508" s="2">
        <v>0</v>
      </c>
      <c r="K508" s="2"/>
    </row>
    <row r="509" spans="1:11">
      <c r="A509" s="6" t="s">
        <v>1116</v>
      </c>
      <c r="B509" s="6" t="s">
        <v>1297</v>
      </c>
      <c r="C509" s="16" t="str">
        <f t="shared" ca="1" si="35"/>
        <v>Gau</v>
      </c>
      <c r="D509" s="6" t="s">
        <v>153</v>
      </c>
      <c r="E509" s="16" t="str">
        <f t="shared" ca="1" si="36"/>
        <v>Lomaiviti</v>
      </c>
      <c r="F509" s="16" t="str">
        <f t="shared" ca="1" si="37"/>
        <v>FJ0203</v>
      </c>
      <c r="G509" s="16" t="str">
        <f t="shared" ca="1" si="38"/>
        <v>FJ02</v>
      </c>
      <c r="H509" s="16" t="str">
        <f t="shared" ca="1" si="39"/>
        <v>EASTERN</v>
      </c>
      <c r="I509" s="2"/>
      <c r="J509" s="2">
        <v>0</v>
      </c>
      <c r="K509" s="2"/>
    </row>
    <row r="510" spans="1:11">
      <c r="A510" s="6" t="s">
        <v>1117</v>
      </c>
      <c r="B510" s="6" t="s">
        <v>1298</v>
      </c>
      <c r="C510" s="16" t="str">
        <f t="shared" ca="1" si="35"/>
        <v>Nakasaleka</v>
      </c>
      <c r="D510" s="6" t="s">
        <v>136</v>
      </c>
      <c r="E510" s="16" t="str">
        <f t="shared" ca="1" si="36"/>
        <v>Kadavu</v>
      </c>
      <c r="F510" s="16" t="str">
        <f t="shared" ca="1" si="37"/>
        <v>FJ0201</v>
      </c>
      <c r="G510" s="16" t="str">
        <f t="shared" ca="1" si="38"/>
        <v>FJ02</v>
      </c>
      <c r="H510" s="16" t="str">
        <f t="shared" ca="1" si="39"/>
        <v>EASTERN</v>
      </c>
      <c r="I510" s="2"/>
      <c r="J510" s="2">
        <v>0</v>
      </c>
      <c r="K510" s="2"/>
    </row>
    <row r="511" spans="1:11">
      <c r="A511" s="6" t="s">
        <v>1117</v>
      </c>
      <c r="B511" s="6" t="s">
        <v>1299</v>
      </c>
      <c r="C511" s="16" t="str">
        <f t="shared" ca="1" si="35"/>
        <v>Nakasaleka</v>
      </c>
      <c r="D511" s="6" t="s">
        <v>136</v>
      </c>
      <c r="E511" s="16" t="str">
        <f t="shared" ca="1" si="36"/>
        <v>Kadavu</v>
      </c>
      <c r="F511" s="16" t="str">
        <f t="shared" ca="1" si="37"/>
        <v>FJ0201</v>
      </c>
      <c r="G511" s="16" t="str">
        <f t="shared" ca="1" si="38"/>
        <v>FJ02</v>
      </c>
      <c r="H511" s="16" t="str">
        <f t="shared" ca="1" si="39"/>
        <v>EASTERN</v>
      </c>
      <c r="I511" s="2"/>
      <c r="J511" s="2">
        <v>0</v>
      </c>
      <c r="K511" s="2"/>
    </row>
    <row r="512" spans="1:11">
      <c r="A512" s="6" t="s">
        <v>1118</v>
      </c>
      <c r="B512" s="6" t="s">
        <v>1300</v>
      </c>
      <c r="C512" s="16" t="str">
        <f t="shared" ca="1" si="35"/>
        <v>Nakasaleka</v>
      </c>
      <c r="D512" s="6" t="s">
        <v>136</v>
      </c>
      <c r="E512" s="16" t="str">
        <f t="shared" ca="1" si="36"/>
        <v>Kadavu</v>
      </c>
      <c r="F512" s="16" t="str">
        <f t="shared" ca="1" si="37"/>
        <v>FJ0201</v>
      </c>
      <c r="G512" s="16" t="str">
        <f t="shared" ca="1" si="38"/>
        <v>FJ02</v>
      </c>
      <c r="H512" s="16" t="str">
        <f t="shared" ca="1" si="39"/>
        <v>EASTERN</v>
      </c>
      <c r="I512" s="2"/>
      <c r="J512" s="2">
        <v>0</v>
      </c>
      <c r="K512" s="2"/>
    </row>
    <row r="513" spans="1:11">
      <c r="A513" s="6" t="s">
        <v>1119</v>
      </c>
      <c r="B513" s="6" t="s">
        <v>1301</v>
      </c>
      <c r="C513" s="16" t="str">
        <f t="shared" ca="1" si="35"/>
        <v>Nabukelevu</v>
      </c>
      <c r="D513" s="6" t="s">
        <v>134</v>
      </c>
      <c r="E513" s="16" t="str">
        <f t="shared" ca="1" si="36"/>
        <v>Kadavu</v>
      </c>
      <c r="F513" s="16" t="str">
        <f t="shared" ca="1" si="37"/>
        <v>FJ0201</v>
      </c>
      <c r="G513" s="16" t="str">
        <f t="shared" ca="1" si="38"/>
        <v>FJ02</v>
      </c>
      <c r="H513" s="16" t="str">
        <f t="shared" ca="1" si="39"/>
        <v>EASTERN</v>
      </c>
      <c r="I513" s="2"/>
      <c r="J513" s="2">
        <v>0</v>
      </c>
      <c r="K513" s="2"/>
    </row>
    <row r="514" spans="1:11">
      <c r="A514" s="6" t="s">
        <v>1119</v>
      </c>
      <c r="B514" s="6" t="s">
        <v>1302</v>
      </c>
      <c r="C514" s="16" t="str">
        <f t="shared" ref="C514:C577" ca="1" si="40">OFFSET(OffsetRefAdm3,MATCH(D514,MatchAdm3_Code,0)-1,0)</f>
        <v>Gau</v>
      </c>
      <c r="D514" s="6" t="s">
        <v>153</v>
      </c>
      <c r="E514" s="16" t="str">
        <f t="shared" ref="E514:E577" ca="1" si="41">OFFSET(OffsetRefAdm3,MATCH(D514,MatchAdm3_Code,0)-1,2)</f>
        <v>Lomaiviti</v>
      </c>
      <c r="F514" s="16" t="str">
        <f t="shared" ref="F514:F577" ca="1" si="42">OFFSET(OffsetRefAdm3,MATCH(D514,MatchAdm3_Code,0)-1,3)</f>
        <v>FJ0203</v>
      </c>
      <c r="G514" s="16" t="str">
        <f t="shared" ref="G514:G577" ca="1" si="43">OFFSET(OffsetRefAdm3,MATCH(D514,MatchAdm3_Code,0)-1,5)</f>
        <v>FJ02</v>
      </c>
      <c r="H514" s="16" t="str">
        <f t="shared" ref="H514:H577" ca="1" si="44">OFFSET(OffsetRefAdm3,MATCH(D514,MatchAdm3_Code,0)-1,4)</f>
        <v>EASTERN</v>
      </c>
      <c r="I514" s="2"/>
      <c r="J514" s="2">
        <v>0</v>
      </c>
      <c r="K514" s="2"/>
    </row>
    <row r="515" spans="1:11">
      <c r="A515" s="6" t="s">
        <v>1120</v>
      </c>
      <c r="B515" s="6" t="s">
        <v>1303</v>
      </c>
      <c r="C515" s="16" t="str">
        <f t="shared" ca="1" si="40"/>
        <v>Nakasaleka</v>
      </c>
      <c r="D515" s="6" t="s">
        <v>136</v>
      </c>
      <c r="E515" s="16" t="str">
        <f t="shared" ca="1" si="41"/>
        <v>Kadavu</v>
      </c>
      <c r="F515" s="16" t="str">
        <f t="shared" ca="1" si="42"/>
        <v>FJ0201</v>
      </c>
      <c r="G515" s="16" t="str">
        <f t="shared" ca="1" si="43"/>
        <v>FJ02</v>
      </c>
      <c r="H515" s="16" t="str">
        <f t="shared" ca="1" si="44"/>
        <v>EASTERN</v>
      </c>
      <c r="I515" s="2"/>
      <c r="J515" s="2">
        <v>0</v>
      </c>
      <c r="K515" s="2"/>
    </row>
    <row r="516" spans="1:11">
      <c r="A516" s="6" t="s">
        <v>409</v>
      </c>
      <c r="B516" s="6" t="s">
        <v>1304</v>
      </c>
      <c r="C516" s="16" t="str">
        <f t="shared" ca="1" si="40"/>
        <v>Tavuki</v>
      </c>
      <c r="D516" s="6" t="s">
        <v>137</v>
      </c>
      <c r="E516" s="16" t="str">
        <f t="shared" ca="1" si="41"/>
        <v>Kadavu</v>
      </c>
      <c r="F516" s="16" t="str">
        <f t="shared" ca="1" si="42"/>
        <v>FJ0201</v>
      </c>
      <c r="G516" s="16" t="str">
        <f t="shared" ca="1" si="43"/>
        <v>FJ02</v>
      </c>
      <c r="H516" s="16" t="str">
        <f t="shared" ca="1" si="44"/>
        <v>EASTERN</v>
      </c>
      <c r="I516" s="2"/>
      <c r="J516" s="2">
        <v>0</v>
      </c>
      <c r="K516" s="2"/>
    </row>
    <row r="517" spans="1:11">
      <c r="A517" s="6" t="s">
        <v>1121</v>
      </c>
      <c r="B517" s="6" t="s">
        <v>1305</v>
      </c>
      <c r="C517" s="16" t="str">
        <f t="shared" ca="1" si="40"/>
        <v>Tavuki</v>
      </c>
      <c r="D517" s="6" t="s">
        <v>137</v>
      </c>
      <c r="E517" s="16" t="str">
        <f t="shared" ca="1" si="41"/>
        <v>Kadavu</v>
      </c>
      <c r="F517" s="16" t="str">
        <f t="shared" ca="1" si="42"/>
        <v>FJ0201</v>
      </c>
      <c r="G517" s="16" t="str">
        <f t="shared" ca="1" si="43"/>
        <v>FJ02</v>
      </c>
      <c r="H517" s="16" t="str">
        <f t="shared" ca="1" si="44"/>
        <v>EASTERN</v>
      </c>
      <c r="I517" s="2"/>
      <c r="J517" s="2">
        <v>0</v>
      </c>
      <c r="K517" s="2"/>
    </row>
    <row r="518" spans="1:11">
      <c r="A518" s="6" t="s">
        <v>1122</v>
      </c>
      <c r="B518" s="6" t="s">
        <v>1306</v>
      </c>
      <c r="C518" s="16" t="str">
        <f t="shared" ca="1" si="40"/>
        <v>Tavuki</v>
      </c>
      <c r="D518" s="6" t="s">
        <v>137</v>
      </c>
      <c r="E518" s="16" t="str">
        <f t="shared" ca="1" si="41"/>
        <v>Kadavu</v>
      </c>
      <c r="F518" s="16" t="str">
        <f t="shared" ca="1" si="42"/>
        <v>FJ0201</v>
      </c>
      <c r="G518" s="16" t="str">
        <f t="shared" ca="1" si="43"/>
        <v>FJ02</v>
      </c>
      <c r="H518" s="16" t="str">
        <f t="shared" ca="1" si="44"/>
        <v>EASTERN</v>
      </c>
      <c r="I518" s="2"/>
      <c r="J518" s="2">
        <v>0</v>
      </c>
      <c r="K518" s="2"/>
    </row>
    <row r="519" spans="1:11">
      <c r="A519" s="6" t="s">
        <v>1123</v>
      </c>
      <c r="B519" s="6" t="s">
        <v>1307</v>
      </c>
      <c r="C519" s="16" t="str">
        <f t="shared" ca="1" si="40"/>
        <v>Gau</v>
      </c>
      <c r="D519" s="6" t="s">
        <v>153</v>
      </c>
      <c r="E519" s="16" t="str">
        <f t="shared" ca="1" si="41"/>
        <v>Lomaiviti</v>
      </c>
      <c r="F519" s="16" t="str">
        <f t="shared" ca="1" si="42"/>
        <v>FJ0203</v>
      </c>
      <c r="G519" s="16" t="str">
        <f t="shared" ca="1" si="43"/>
        <v>FJ02</v>
      </c>
      <c r="H519" s="16" t="str">
        <f t="shared" ca="1" si="44"/>
        <v>EASTERN</v>
      </c>
      <c r="I519" s="2"/>
      <c r="J519" s="2">
        <v>0</v>
      </c>
      <c r="K519" s="2"/>
    </row>
    <row r="520" spans="1:11">
      <c r="A520" s="6" t="s">
        <v>1124</v>
      </c>
      <c r="B520" s="6" t="s">
        <v>1308</v>
      </c>
      <c r="C520" s="16" t="str">
        <f t="shared" ca="1" si="40"/>
        <v>Ovalau</v>
      </c>
      <c r="D520" s="6" t="s">
        <v>157</v>
      </c>
      <c r="E520" s="16" t="str">
        <f t="shared" ca="1" si="41"/>
        <v>Lomaiviti</v>
      </c>
      <c r="F520" s="16" t="str">
        <f t="shared" ca="1" si="42"/>
        <v>FJ0203</v>
      </c>
      <c r="G520" s="16" t="str">
        <f t="shared" ca="1" si="43"/>
        <v>FJ02</v>
      </c>
      <c r="H520" s="16" t="str">
        <f t="shared" ca="1" si="44"/>
        <v>EASTERN</v>
      </c>
      <c r="I520" s="2"/>
      <c r="J520" s="2">
        <v>0</v>
      </c>
      <c r="K520" s="2"/>
    </row>
    <row r="521" spans="1:11">
      <c r="A521" s="6" t="s">
        <v>425</v>
      </c>
      <c r="B521" s="6" t="s">
        <v>1309</v>
      </c>
      <c r="C521" s="16" t="str">
        <f t="shared" ca="1" si="40"/>
        <v>Tavuki</v>
      </c>
      <c r="D521" s="6" t="s">
        <v>137</v>
      </c>
      <c r="E521" s="16" t="str">
        <f t="shared" ca="1" si="41"/>
        <v>Kadavu</v>
      </c>
      <c r="F521" s="16" t="str">
        <f t="shared" ca="1" si="42"/>
        <v>FJ0201</v>
      </c>
      <c r="G521" s="16" t="str">
        <f t="shared" ca="1" si="43"/>
        <v>FJ02</v>
      </c>
      <c r="H521" s="16" t="str">
        <f t="shared" ca="1" si="44"/>
        <v>EASTERN</v>
      </c>
      <c r="I521" s="2"/>
      <c r="J521" s="2">
        <v>3</v>
      </c>
      <c r="K521" s="2"/>
    </row>
    <row r="522" spans="1:11">
      <c r="A522" s="6" t="s">
        <v>1125</v>
      </c>
      <c r="B522" s="6" t="s">
        <v>1310</v>
      </c>
      <c r="C522" s="16" t="str">
        <f t="shared" ca="1" si="40"/>
        <v>Nakasaleka</v>
      </c>
      <c r="D522" s="6" t="s">
        <v>136</v>
      </c>
      <c r="E522" s="16" t="str">
        <f t="shared" ca="1" si="41"/>
        <v>Kadavu</v>
      </c>
      <c r="F522" s="16" t="str">
        <f t="shared" ca="1" si="42"/>
        <v>FJ0201</v>
      </c>
      <c r="G522" s="16" t="str">
        <f t="shared" ca="1" si="43"/>
        <v>FJ02</v>
      </c>
      <c r="H522" s="16" t="str">
        <f t="shared" ca="1" si="44"/>
        <v>EASTERN</v>
      </c>
      <c r="I522" s="2"/>
      <c r="J522" s="2">
        <v>0</v>
      </c>
      <c r="K522" s="2"/>
    </row>
    <row r="523" spans="1:11">
      <c r="A523" s="6" t="s">
        <v>1126</v>
      </c>
      <c r="B523" s="6" t="s">
        <v>1311</v>
      </c>
      <c r="C523" s="16" t="str">
        <f t="shared" ca="1" si="40"/>
        <v>Gau</v>
      </c>
      <c r="D523" s="6" t="s">
        <v>153</v>
      </c>
      <c r="E523" s="16" t="str">
        <f t="shared" ca="1" si="41"/>
        <v>Lomaiviti</v>
      </c>
      <c r="F523" s="16" t="str">
        <f t="shared" ca="1" si="42"/>
        <v>FJ0203</v>
      </c>
      <c r="G523" s="16" t="str">
        <f t="shared" ca="1" si="43"/>
        <v>FJ02</v>
      </c>
      <c r="H523" s="16" t="str">
        <f t="shared" ca="1" si="44"/>
        <v>EASTERN</v>
      </c>
      <c r="I523" s="2"/>
      <c r="J523" s="2">
        <v>0</v>
      </c>
      <c r="K523" s="2"/>
    </row>
    <row r="524" spans="1:11">
      <c r="A524" s="6" t="s">
        <v>1127</v>
      </c>
      <c r="B524" s="6" t="s">
        <v>1312</v>
      </c>
      <c r="C524" s="16" t="str">
        <f t="shared" ca="1" si="40"/>
        <v>Koro</v>
      </c>
      <c r="D524" s="6" t="s">
        <v>154</v>
      </c>
      <c r="E524" s="16" t="str">
        <f t="shared" ca="1" si="41"/>
        <v>Lomaiviti</v>
      </c>
      <c r="F524" s="16" t="str">
        <f t="shared" ca="1" si="42"/>
        <v>FJ0203</v>
      </c>
      <c r="G524" s="16" t="str">
        <f t="shared" ca="1" si="43"/>
        <v>FJ02</v>
      </c>
      <c r="H524" s="16" t="str">
        <f t="shared" ca="1" si="44"/>
        <v>EASTERN</v>
      </c>
      <c r="I524" s="2"/>
      <c r="J524" s="2">
        <v>0</v>
      </c>
      <c r="K524" s="2"/>
    </row>
    <row r="525" spans="1:11">
      <c r="A525" s="6" t="s">
        <v>1128</v>
      </c>
      <c r="B525" s="6" t="s">
        <v>1313</v>
      </c>
      <c r="C525" s="16" t="str">
        <f t="shared" ca="1" si="40"/>
        <v>Nabukelevu</v>
      </c>
      <c r="D525" s="6" t="s">
        <v>134</v>
      </c>
      <c r="E525" s="16" t="str">
        <f t="shared" ca="1" si="41"/>
        <v>Kadavu</v>
      </c>
      <c r="F525" s="16" t="str">
        <f t="shared" ca="1" si="42"/>
        <v>FJ0201</v>
      </c>
      <c r="G525" s="16" t="str">
        <f t="shared" ca="1" si="43"/>
        <v>FJ02</v>
      </c>
      <c r="H525" s="16" t="str">
        <f t="shared" ca="1" si="44"/>
        <v>EASTERN</v>
      </c>
      <c r="I525" s="2"/>
      <c r="J525" s="2">
        <v>0</v>
      </c>
      <c r="K525" s="2"/>
    </row>
    <row r="526" spans="1:11">
      <c r="A526" s="6" t="s">
        <v>1129</v>
      </c>
      <c r="B526" s="6" t="s">
        <v>1314</v>
      </c>
      <c r="C526" s="16" t="str">
        <f t="shared" ca="1" si="40"/>
        <v>Ovalau</v>
      </c>
      <c r="D526" s="6" t="s">
        <v>157</v>
      </c>
      <c r="E526" s="16" t="str">
        <f t="shared" ca="1" si="41"/>
        <v>Lomaiviti</v>
      </c>
      <c r="F526" s="16" t="str">
        <f t="shared" ca="1" si="42"/>
        <v>FJ0203</v>
      </c>
      <c r="G526" s="16" t="str">
        <f t="shared" ca="1" si="43"/>
        <v>FJ02</v>
      </c>
      <c r="H526" s="16" t="str">
        <f t="shared" ca="1" si="44"/>
        <v>EASTERN</v>
      </c>
      <c r="I526" s="2"/>
      <c r="J526" s="2">
        <v>0</v>
      </c>
      <c r="K526" s="2"/>
    </row>
    <row r="527" spans="1:11">
      <c r="A527" s="6" t="s">
        <v>1130</v>
      </c>
      <c r="B527" s="6" t="s">
        <v>1315</v>
      </c>
      <c r="C527" s="16" t="str">
        <f t="shared" ca="1" si="40"/>
        <v>Nakasaleka</v>
      </c>
      <c r="D527" s="6" t="s">
        <v>136</v>
      </c>
      <c r="E527" s="16" t="str">
        <f t="shared" ca="1" si="41"/>
        <v>Kadavu</v>
      </c>
      <c r="F527" s="16" t="str">
        <f t="shared" ca="1" si="42"/>
        <v>FJ0201</v>
      </c>
      <c r="G527" s="16" t="str">
        <f t="shared" ca="1" si="43"/>
        <v>FJ02</v>
      </c>
      <c r="H527" s="16" t="str">
        <f t="shared" ca="1" si="44"/>
        <v>EASTERN</v>
      </c>
      <c r="I527" s="2"/>
      <c r="J527" s="2">
        <v>0</v>
      </c>
      <c r="K527" s="2"/>
    </row>
    <row r="528" spans="1:11">
      <c r="A528" s="6" t="s">
        <v>1131</v>
      </c>
      <c r="B528" s="6" t="s">
        <v>1316</v>
      </c>
      <c r="C528" s="16" t="str">
        <f t="shared" ca="1" si="40"/>
        <v>Gau</v>
      </c>
      <c r="D528" s="6" t="s">
        <v>153</v>
      </c>
      <c r="E528" s="16" t="str">
        <f t="shared" ca="1" si="41"/>
        <v>Lomaiviti</v>
      </c>
      <c r="F528" s="16" t="str">
        <f t="shared" ca="1" si="42"/>
        <v>FJ0203</v>
      </c>
      <c r="G528" s="16" t="str">
        <f t="shared" ca="1" si="43"/>
        <v>FJ02</v>
      </c>
      <c r="H528" s="16" t="str">
        <f t="shared" ca="1" si="44"/>
        <v>EASTERN</v>
      </c>
      <c r="I528" s="2"/>
      <c r="J528" s="2">
        <v>0</v>
      </c>
      <c r="K528" s="2"/>
    </row>
    <row r="529" spans="1:11">
      <c r="A529" s="6" t="s">
        <v>441</v>
      </c>
      <c r="B529" s="6" t="s">
        <v>1317</v>
      </c>
      <c r="C529" s="16" t="str">
        <f t="shared" ca="1" si="40"/>
        <v>Nabukelevu</v>
      </c>
      <c r="D529" s="6" t="s">
        <v>134</v>
      </c>
      <c r="E529" s="16" t="str">
        <f t="shared" ca="1" si="41"/>
        <v>Kadavu</v>
      </c>
      <c r="F529" s="16" t="str">
        <f t="shared" ca="1" si="42"/>
        <v>FJ0201</v>
      </c>
      <c r="G529" s="16" t="str">
        <f t="shared" ca="1" si="43"/>
        <v>FJ02</v>
      </c>
      <c r="H529" s="16" t="str">
        <f t="shared" ca="1" si="44"/>
        <v>EASTERN</v>
      </c>
      <c r="I529" s="2"/>
      <c r="J529" s="2">
        <v>0</v>
      </c>
      <c r="K529" s="2"/>
    </row>
    <row r="530" spans="1:11">
      <c r="A530" s="6" t="s">
        <v>444</v>
      </c>
      <c r="B530" s="6" t="s">
        <v>1318</v>
      </c>
      <c r="C530" s="16" t="str">
        <f t="shared" ca="1" si="40"/>
        <v>Nakasaleka</v>
      </c>
      <c r="D530" s="6" t="s">
        <v>136</v>
      </c>
      <c r="E530" s="16" t="str">
        <f t="shared" ca="1" si="41"/>
        <v>Kadavu</v>
      </c>
      <c r="F530" s="16" t="str">
        <f t="shared" ca="1" si="42"/>
        <v>FJ0201</v>
      </c>
      <c r="G530" s="16" t="str">
        <f t="shared" ca="1" si="43"/>
        <v>FJ02</v>
      </c>
      <c r="H530" s="16" t="str">
        <f t="shared" ca="1" si="44"/>
        <v>EASTERN</v>
      </c>
      <c r="I530" s="2"/>
      <c r="J530" s="2">
        <v>0</v>
      </c>
      <c r="K530" s="2"/>
    </row>
    <row r="531" spans="1:11">
      <c r="A531" s="6" t="s">
        <v>1132</v>
      </c>
      <c r="B531" s="6" t="s">
        <v>1319</v>
      </c>
      <c r="C531" s="16" t="str">
        <f t="shared" ca="1" si="40"/>
        <v>Tavuki</v>
      </c>
      <c r="D531" s="6" t="s">
        <v>137</v>
      </c>
      <c r="E531" s="16" t="str">
        <f t="shared" ca="1" si="41"/>
        <v>Kadavu</v>
      </c>
      <c r="F531" s="16" t="str">
        <f t="shared" ca="1" si="42"/>
        <v>FJ0201</v>
      </c>
      <c r="G531" s="16" t="str">
        <f t="shared" ca="1" si="43"/>
        <v>FJ02</v>
      </c>
      <c r="H531" s="16" t="str">
        <f t="shared" ca="1" si="44"/>
        <v>EASTERN</v>
      </c>
      <c r="I531" s="2"/>
      <c r="J531" s="2">
        <v>0</v>
      </c>
      <c r="K531" s="2"/>
    </row>
    <row r="532" spans="1:11">
      <c r="A532" s="6" t="s">
        <v>1133</v>
      </c>
      <c r="B532" s="6" t="s">
        <v>1320</v>
      </c>
      <c r="C532" s="16" t="str">
        <f t="shared" ca="1" si="40"/>
        <v>Ovalau</v>
      </c>
      <c r="D532" s="6" t="s">
        <v>157</v>
      </c>
      <c r="E532" s="16" t="str">
        <f t="shared" ca="1" si="41"/>
        <v>Lomaiviti</v>
      </c>
      <c r="F532" s="16" t="str">
        <f t="shared" ca="1" si="42"/>
        <v>FJ0203</v>
      </c>
      <c r="G532" s="16" t="str">
        <f t="shared" ca="1" si="43"/>
        <v>FJ02</v>
      </c>
      <c r="H532" s="16" t="str">
        <f t="shared" ca="1" si="44"/>
        <v>EASTERN</v>
      </c>
      <c r="I532" s="2"/>
      <c r="J532" s="2">
        <v>3</v>
      </c>
      <c r="K532" s="2"/>
    </row>
    <row r="533" spans="1:11">
      <c r="A533" s="6" t="s">
        <v>1134</v>
      </c>
      <c r="B533" s="6" t="s">
        <v>1321</v>
      </c>
      <c r="C533" s="16" t="str">
        <f t="shared" ca="1" si="40"/>
        <v>Nairai</v>
      </c>
      <c r="D533" s="6" t="s">
        <v>156</v>
      </c>
      <c r="E533" s="16" t="str">
        <f t="shared" ca="1" si="41"/>
        <v>Lomaiviti</v>
      </c>
      <c r="F533" s="16" t="str">
        <f t="shared" ca="1" si="42"/>
        <v>FJ0203</v>
      </c>
      <c r="G533" s="16" t="str">
        <f t="shared" ca="1" si="43"/>
        <v>FJ02</v>
      </c>
      <c r="H533" s="16" t="str">
        <f t="shared" ca="1" si="44"/>
        <v>EASTERN</v>
      </c>
      <c r="I533" s="2"/>
      <c r="J533" s="2">
        <v>0</v>
      </c>
      <c r="K533" s="2"/>
    </row>
    <row r="534" spans="1:11">
      <c r="A534" s="6" t="s">
        <v>1135</v>
      </c>
      <c r="B534" s="6" t="s">
        <v>1322</v>
      </c>
      <c r="C534" s="16" t="str">
        <f t="shared" ca="1" si="40"/>
        <v>Koro</v>
      </c>
      <c r="D534" s="6" t="s">
        <v>154</v>
      </c>
      <c r="E534" s="16" t="str">
        <f t="shared" ca="1" si="41"/>
        <v>Lomaiviti</v>
      </c>
      <c r="F534" s="16" t="str">
        <f t="shared" ca="1" si="42"/>
        <v>FJ0203</v>
      </c>
      <c r="G534" s="16" t="str">
        <f t="shared" ca="1" si="43"/>
        <v>FJ02</v>
      </c>
      <c r="H534" s="16" t="str">
        <f t="shared" ca="1" si="44"/>
        <v>EASTERN</v>
      </c>
      <c r="I534" s="2"/>
      <c r="J534" s="2">
        <v>0</v>
      </c>
      <c r="K534" s="2"/>
    </row>
    <row r="535" spans="1:11">
      <c r="A535" s="6" t="s">
        <v>1136</v>
      </c>
      <c r="B535" s="6" t="s">
        <v>1323</v>
      </c>
      <c r="C535" s="16" t="str">
        <f t="shared" ca="1" si="40"/>
        <v>Nairai</v>
      </c>
      <c r="D535" s="6" t="s">
        <v>156</v>
      </c>
      <c r="E535" s="16" t="str">
        <f t="shared" ca="1" si="41"/>
        <v>Lomaiviti</v>
      </c>
      <c r="F535" s="16" t="str">
        <f t="shared" ca="1" si="42"/>
        <v>FJ0203</v>
      </c>
      <c r="G535" s="16" t="str">
        <f t="shared" ca="1" si="43"/>
        <v>FJ02</v>
      </c>
      <c r="H535" s="16" t="str">
        <f t="shared" ca="1" si="44"/>
        <v>EASTERN</v>
      </c>
      <c r="I535" s="2"/>
      <c r="J535" s="2">
        <v>0</v>
      </c>
      <c r="K535" s="2"/>
    </row>
    <row r="536" spans="1:11">
      <c r="A536" s="6" t="s">
        <v>460</v>
      </c>
      <c r="B536" s="6" t="s">
        <v>1324</v>
      </c>
      <c r="C536" s="16" t="str">
        <f t="shared" ca="1" si="40"/>
        <v>Nabukelevu</v>
      </c>
      <c r="D536" s="6" t="s">
        <v>134</v>
      </c>
      <c r="E536" s="16" t="str">
        <f t="shared" ca="1" si="41"/>
        <v>Kadavu</v>
      </c>
      <c r="F536" s="16" t="str">
        <f t="shared" ca="1" si="42"/>
        <v>FJ0201</v>
      </c>
      <c r="G536" s="16" t="str">
        <f t="shared" ca="1" si="43"/>
        <v>FJ02</v>
      </c>
      <c r="H536" s="16" t="str">
        <f t="shared" ca="1" si="44"/>
        <v>EASTERN</v>
      </c>
      <c r="I536" s="2"/>
      <c r="J536" s="2">
        <v>0</v>
      </c>
      <c r="K536" s="2"/>
    </row>
    <row r="537" spans="1:11">
      <c r="A537" s="6" t="s">
        <v>1137</v>
      </c>
      <c r="B537" s="6" t="s">
        <v>1325</v>
      </c>
      <c r="C537" s="16" t="str">
        <f t="shared" ca="1" si="40"/>
        <v>Naceva</v>
      </c>
      <c r="D537" s="6" t="s">
        <v>135</v>
      </c>
      <c r="E537" s="16" t="str">
        <f t="shared" ca="1" si="41"/>
        <v>Kadavu</v>
      </c>
      <c r="F537" s="16" t="str">
        <f t="shared" ca="1" si="42"/>
        <v>FJ0201</v>
      </c>
      <c r="G537" s="16" t="str">
        <f t="shared" ca="1" si="43"/>
        <v>FJ02</v>
      </c>
      <c r="H537" s="16" t="str">
        <f t="shared" ca="1" si="44"/>
        <v>EASTERN</v>
      </c>
      <c r="I537" s="2"/>
      <c r="J537" s="2">
        <v>0</v>
      </c>
      <c r="K537" s="2"/>
    </row>
    <row r="538" spans="1:11">
      <c r="A538" s="6" t="s">
        <v>1137</v>
      </c>
      <c r="B538" s="6" t="s">
        <v>1326</v>
      </c>
      <c r="C538" s="16" t="str">
        <f t="shared" ca="1" si="40"/>
        <v>Naceva</v>
      </c>
      <c r="D538" s="6" t="s">
        <v>135</v>
      </c>
      <c r="E538" s="16" t="str">
        <f t="shared" ca="1" si="41"/>
        <v>Kadavu</v>
      </c>
      <c r="F538" s="16" t="str">
        <f t="shared" ca="1" si="42"/>
        <v>FJ0201</v>
      </c>
      <c r="G538" s="16" t="str">
        <f t="shared" ca="1" si="43"/>
        <v>FJ02</v>
      </c>
      <c r="H538" s="16" t="str">
        <f t="shared" ca="1" si="44"/>
        <v>EASTERN</v>
      </c>
      <c r="I538" s="2"/>
      <c r="J538" s="2">
        <v>0</v>
      </c>
      <c r="K538" s="2"/>
    </row>
    <row r="539" spans="1:11">
      <c r="A539" s="6" t="s">
        <v>1138</v>
      </c>
      <c r="B539" s="6" t="s">
        <v>1327</v>
      </c>
      <c r="C539" s="16" t="str">
        <f t="shared" ca="1" si="40"/>
        <v>Tavuki</v>
      </c>
      <c r="D539" s="6" t="s">
        <v>137</v>
      </c>
      <c r="E539" s="16" t="str">
        <f t="shared" ca="1" si="41"/>
        <v>Kadavu</v>
      </c>
      <c r="F539" s="16" t="str">
        <f t="shared" ca="1" si="42"/>
        <v>FJ0201</v>
      </c>
      <c r="G539" s="16" t="str">
        <f t="shared" ca="1" si="43"/>
        <v>FJ02</v>
      </c>
      <c r="H539" s="16" t="str">
        <f t="shared" ca="1" si="44"/>
        <v>EASTERN</v>
      </c>
      <c r="I539" s="2"/>
      <c r="J539" s="2">
        <v>0</v>
      </c>
      <c r="K539" s="2"/>
    </row>
    <row r="540" spans="1:11">
      <c r="A540" s="6" t="s">
        <v>1139</v>
      </c>
      <c r="B540" s="6" t="s">
        <v>1328</v>
      </c>
      <c r="C540" s="16" t="str">
        <f t="shared" ca="1" si="40"/>
        <v>Koro</v>
      </c>
      <c r="D540" s="6" t="s">
        <v>154</v>
      </c>
      <c r="E540" s="16" t="str">
        <f t="shared" ca="1" si="41"/>
        <v>Lomaiviti</v>
      </c>
      <c r="F540" s="16" t="str">
        <f t="shared" ca="1" si="42"/>
        <v>FJ0203</v>
      </c>
      <c r="G540" s="16" t="str">
        <f t="shared" ca="1" si="43"/>
        <v>FJ02</v>
      </c>
      <c r="H540" s="16" t="str">
        <f t="shared" ca="1" si="44"/>
        <v>EASTERN</v>
      </c>
      <c r="I540" s="2"/>
      <c r="J540" s="2">
        <v>0</v>
      </c>
      <c r="K540" s="2"/>
    </row>
    <row r="541" spans="1:11">
      <c r="A541" s="6" t="s">
        <v>1139</v>
      </c>
      <c r="B541" s="6" t="s">
        <v>1329</v>
      </c>
      <c r="C541" s="16" t="str">
        <f t="shared" ca="1" si="40"/>
        <v>Ovalau</v>
      </c>
      <c r="D541" s="6" t="s">
        <v>157</v>
      </c>
      <c r="E541" s="16" t="str">
        <f t="shared" ca="1" si="41"/>
        <v>Lomaiviti</v>
      </c>
      <c r="F541" s="16" t="str">
        <f t="shared" ca="1" si="42"/>
        <v>FJ0203</v>
      </c>
      <c r="G541" s="16" t="str">
        <f t="shared" ca="1" si="43"/>
        <v>FJ02</v>
      </c>
      <c r="H541" s="16" t="str">
        <f t="shared" ca="1" si="44"/>
        <v>EASTERN</v>
      </c>
      <c r="I541" s="2"/>
      <c r="J541" s="2">
        <v>0</v>
      </c>
      <c r="K541" s="2"/>
    </row>
    <row r="542" spans="1:11">
      <c r="A542" s="6" t="s">
        <v>1140</v>
      </c>
      <c r="B542" s="6" t="s">
        <v>1330</v>
      </c>
      <c r="C542" s="16" t="str">
        <f t="shared" ca="1" si="40"/>
        <v>Naceva</v>
      </c>
      <c r="D542" s="6" t="s">
        <v>135</v>
      </c>
      <c r="E542" s="16" t="str">
        <f t="shared" ca="1" si="41"/>
        <v>Kadavu</v>
      </c>
      <c r="F542" s="16" t="str">
        <f t="shared" ca="1" si="42"/>
        <v>FJ0201</v>
      </c>
      <c r="G542" s="16" t="str">
        <f t="shared" ca="1" si="43"/>
        <v>FJ02</v>
      </c>
      <c r="H542" s="16" t="str">
        <f t="shared" ca="1" si="44"/>
        <v>EASTERN</v>
      </c>
      <c r="I542" s="2"/>
      <c r="J542" s="2">
        <v>0</v>
      </c>
      <c r="K542" s="2"/>
    </row>
    <row r="543" spans="1:11">
      <c r="A543" s="6" t="s">
        <v>464</v>
      </c>
      <c r="B543" s="6" t="s">
        <v>1331</v>
      </c>
      <c r="C543" s="16" t="str">
        <f t="shared" ca="1" si="40"/>
        <v>Ovalau</v>
      </c>
      <c r="D543" s="6" t="s">
        <v>157</v>
      </c>
      <c r="E543" s="16" t="str">
        <f t="shared" ca="1" si="41"/>
        <v>Lomaiviti</v>
      </c>
      <c r="F543" s="16" t="str">
        <f t="shared" ca="1" si="42"/>
        <v>FJ0203</v>
      </c>
      <c r="G543" s="16" t="str">
        <f t="shared" ca="1" si="43"/>
        <v>FJ02</v>
      </c>
      <c r="H543" s="16" t="str">
        <f t="shared" ca="1" si="44"/>
        <v>EASTERN</v>
      </c>
      <c r="I543" s="2"/>
      <c r="J543" s="2">
        <v>0</v>
      </c>
      <c r="K543" s="2"/>
    </row>
    <row r="544" spans="1:11">
      <c r="A544" s="6" t="s">
        <v>1141</v>
      </c>
      <c r="B544" s="6" t="s">
        <v>1332</v>
      </c>
      <c r="C544" s="16" t="str">
        <f t="shared" ca="1" si="40"/>
        <v>Koro</v>
      </c>
      <c r="D544" s="6" t="s">
        <v>154</v>
      </c>
      <c r="E544" s="16" t="str">
        <f t="shared" ca="1" si="41"/>
        <v>Lomaiviti</v>
      </c>
      <c r="F544" s="16" t="str">
        <f t="shared" ca="1" si="42"/>
        <v>FJ0203</v>
      </c>
      <c r="G544" s="16" t="str">
        <f t="shared" ca="1" si="43"/>
        <v>FJ02</v>
      </c>
      <c r="H544" s="16" t="str">
        <f t="shared" ca="1" si="44"/>
        <v>EASTERN</v>
      </c>
      <c r="I544" s="2"/>
      <c r="J544" s="2">
        <v>0</v>
      </c>
      <c r="K544" s="2"/>
    </row>
    <row r="545" spans="1:11">
      <c r="A545" s="6" t="s">
        <v>1142</v>
      </c>
      <c r="B545" s="6" t="s">
        <v>1333</v>
      </c>
      <c r="C545" s="16" t="str">
        <f t="shared" ca="1" si="40"/>
        <v>Moala</v>
      </c>
      <c r="D545" s="6" t="s">
        <v>149</v>
      </c>
      <c r="E545" s="16" t="str">
        <f t="shared" ca="1" si="41"/>
        <v>Lau</v>
      </c>
      <c r="F545" s="16" t="str">
        <f t="shared" ca="1" si="42"/>
        <v>FJ0202</v>
      </c>
      <c r="G545" s="16" t="str">
        <f t="shared" ca="1" si="43"/>
        <v>FJ02</v>
      </c>
      <c r="H545" s="16" t="str">
        <f t="shared" ca="1" si="44"/>
        <v>EASTERN</v>
      </c>
      <c r="I545" s="2"/>
      <c r="J545" s="2">
        <v>0</v>
      </c>
      <c r="K545" s="2"/>
    </row>
    <row r="546" spans="1:11">
      <c r="A546" s="6" t="s">
        <v>1143</v>
      </c>
      <c r="B546" s="6" t="s">
        <v>1334</v>
      </c>
      <c r="C546" s="16" t="str">
        <f t="shared" ca="1" si="40"/>
        <v>Tavuki</v>
      </c>
      <c r="D546" s="6" t="s">
        <v>137</v>
      </c>
      <c r="E546" s="16" t="str">
        <f t="shared" ca="1" si="41"/>
        <v>Kadavu</v>
      </c>
      <c r="F546" s="16" t="str">
        <f t="shared" ca="1" si="42"/>
        <v>FJ0201</v>
      </c>
      <c r="G546" s="16" t="str">
        <f t="shared" ca="1" si="43"/>
        <v>FJ02</v>
      </c>
      <c r="H546" s="16" t="str">
        <f t="shared" ca="1" si="44"/>
        <v>EASTERN</v>
      </c>
      <c r="I546" s="2"/>
      <c r="J546" s="2">
        <v>0</v>
      </c>
      <c r="K546" s="2"/>
    </row>
    <row r="547" spans="1:11">
      <c r="A547" s="6" t="s">
        <v>1144</v>
      </c>
      <c r="B547" s="6" t="s">
        <v>1335</v>
      </c>
      <c r="C547" s="16" t="str">
        <f t="shared" ca="1" si="40"/>
        <v>Gau</v>
      </c>
      <c r="D547" s="6" t="s">
        <v>153</v>
      </c>
      <c r="E547" s="16" t="str">
        <f t="shared" ca="1" si="41"/>
        <v>Lomaiviti</v>
      </c>
      <c r="F547" s="16" t="str">
        <f t="shared" ca="1" si="42"/>
        <v>FJ0203</v>
      </c>
      <c r="G547" s="16" t="str">
        <f t="shared" ca="1" si="43"/>
        <v>FJ02</v>
      </c>
      <c r="H547" s="16" t="str">
        <f t="shared" ca="1" si="44"/>
        <v>EASTERN</v>
      </c>
      <c r="I547" s="2"/>
      <c r="J547" s="2">
        <v>3</v>
      </c>
      <c r="K547" s="2"/>
    </row>
    <row r="548" spans="1:11">
      <c r="A548" s="6" t="s">
        <v>1145</v>
      </c>
      <c r="B548" s="6" t="s">
        <v>1336</v>
      </c>
      <c r="C548" s="16" t="str">
        <f t="shared" ca="1" si="40"/>
        <v>Kabara</v>
      </c>
      <c r="D548" s="6" t="s">
        <v>144</v>
      </c>
      <c r="E548" s="16" t="str">
        <f t="shared" ca="1" si="41"/>
        <v>Lau</v>
      </c>
      <c r="F548" s="16" t="str">
        <f t="shared" ca="1" si="42"/>
        <v>FJ0202</v>
      </c>
      <c r="G548" s="16" t="str">
        <f t="shared" ca="1" si="43"/>
        <v>FJ02</v>
      </c>
      <c r="H548" s="16" t="str">
        <f t="shared" ca="1" si="44"/>
        <v>EASTERN</v>
      </c>
      <c r="I548" s="2"/>
      <c r="J548" s="2">
        <v>0</v>
      </c>
      <c r="K548" s="2"/>
    </row>
    <row r="549" spans="1:11">
      <c r="A549" s="6" t="s">
        <v>1146</v>
      </c>
      <c r="B549" s="6" t="s">
        <v>1337</v>
      </c>
      <c r="C549" s="16" t="str">
        <f t="shared" ca="1" si="40"/>
        <v>Ovalau</v>
      </c>
      <c r="D549" s="6" t="s">
        <v>157</v>
      </c>
      <c r="E549" s="16" t="str">
        <f t="shared" ca="1" si="41"/>
        <v>Lomaiviti</v>
      </c>
      <c r="F549" s="16" t="str">
        <f t="shared" ca="1" si="42"/>
        <v>FJ0203</v>
      </c>
      <c r="G549" s="16" t="str">
        <f t="shared" ca="1" si="43"/>
        <v>FJ02</v>
      </c>
      <c r="H549" s="16" t="str">
        <f t="shared" ca="1" si="44"/>
        <v>EASTERN</v>
      </c>
      <c r="I549" s="2"/>
      <c r="J549" s="2">
        <v>0</v>
      </c>
      <c r="K549" s="2"/>
    </row>
    <row r="550" spans="1:11">
      <c r="A550" s="6" t="s">
        <v>1147</v>
      </c>
      <c r="B550" s="6" t="s">
        <v>1338</v>
      </c>
      <c r="C550" s="16" t="str">
        <f t="shared" ca="1" si="40"/>
        <v>Naceva</v>
      </c>
      <c r="D550" s="6" t="s">
        <v>135</v>
      </c>
      <c r="E550" s="16" t="str">
        <f t="shared" ca="1" si="41"/>
        <v>Kadavu</v>
      </c>
      <c r="F550" s="16" t="str">
        <f t="shared" ca="1" si="42"/>
        <v>FJ0201</v>
      </c>
      <c r="G550" s="16" t="str">
        <f t="shared" ca="1" si="43"/>
        <v>FJ02</v>
      </c>
      <c r="H550" s="16" t="str">
        <f t="shared" ca="1" si="44"/>
        <v>EASTERN</v>
      </c>
      <c r="I550" s="2"/>
      <c r="J550" s="2">
        <v>0</v>
      </c>
      <c r="K550" s="2"/>
    </row>
    <row r="551" spans="1:11">
      <c r="A551" s="6" t="s">
        <v>1148</v>
      </c>
      <c r="B551" s="6" t="s">
        <v>1339</v>
      </c>
      <c r="C551" s="16" t="str">
        <f t="shared" ca="1" si="40"/>
        <v>Moala</v>
      </c>
      <c r="D551" s="6" t="s">
        <v>149</v>
      </c>
      <c r="E551" s="16" t="str">
        <f t="shared" ca="1" si="41"/>
        <v>Lau</v>
      </c>
      <c r="F551" s="16" t="str">
        <f t="shared" ca="1" si="42"/>
        <v>FJ0202</v>
      </c>
      <c r="G551" s="16" t="str">
        <f t="shared" ca="1" si="43"/>
        <v>FJ02</v>
      </c>
      <c r="H551" s="16" t="str">
        <f t="shared" ca="1" si="44"/>
        <v>EASTERN</v>
      </c>
      <c r="I551" s="2"/>
      <c r="J551" s="2">
        <v>0</v>
      </c>
      <c r="K551" s="2"/>
    </row>
    <row r="552" spans="1:11">
      <c r="A552" s="6" t="s">
        <v>1149</v>
      </c>
      <c r="B552" s="6" t="s">
        <v>1340</v>
      </c>
      <c r="C552" s="16" t="str">
        <f t="shared" ca="1" si="40"/>
        <v>Koro</v>
      </c>
      <c r="D552" s="6" t="s">
        <v>154</v>
      </c>
      <c r="E552" s="16" t="str">
        <f t="shared" ca="1" si="41"/>
        <v>Lomaiviti</v>
      </c>
      <c r="F552" s="16" t="str">
        <f t="shared" ca="1" si="42"/>
        <v>FJ0203</v>
      </c>
      <c r="G552" s="16" t="str">
        <f t="shared" ca="1" si="43"/>
        <v>FJ02</v>
      </c>
      <c r="H552" s="16" t="str">
        <f t="shared" ca="1" si="44"/>
        <v>EASTERN</v>
      </c>
      <c r="I552" s="2"/>
      <c r="J552" s="2">
        <v>0</v>
      </c>
      <c r="K552" s="2"/>
    </row>
    <row r="553" spans="1:11">
      <c r="A553" s="6" t="s">
        <v>1150</v>
      </c>
      <c r="B553" s="6" t="s">
        <v>1341</v>
      </c>
      <c r="C553" s="16" t="str">
        <f t="shared" ca="1" si="40"/>
        <v>Ovalau</v>
      </c>
      <c r="D553" s="6" t="s">
        <v>157</v>
      </c>
      <c r="E553" s="16" t="str">
        <f t="shared" ca="1" si="41"/>
        <v>Lomaiviti</v>
      </c>
      <c r="F553" s="16" t="str">
        <f t="shared" ca="1" si="42"/>
        <v>FJ0203</v>
      </c>
      <c r="G553" s="16" t="str">
        <f t="shared" ca="1" si="43"/>
        <v>FJ02</v>
      </c>
      <c r="H553" s="16" t="str">
        <f t="shared" ca="1" si="44"/>
        <v>EASTERN</v>
      </c>
      <c r="I553" s="2"/>
      <c r="J553" s="2">
        <v>0</v>
      </c>
      <c r="K553" s="2"/>
    </row>
    <row r="554" spans="1:11">
      <c r="A554" s="6" t="s">
        <v>87</v>
      </c>
      <c r="B554" s="6" t="s">
        <v>1342</v>
      </c>
      <c r="C554" s="16" t="str">
        <f t="shared" ca="1" si="40"/>
        <v>Tavuki</v>
      </c>
      <c r="D554" s="6" t="s">
        <v>137</v>
      </c>
      <c r="E554" s="16" t="str">
        <f t="shared" ca="1" si="41"/>
        <v>Kadavu</v>
      </c>
      <c r="F554" s="16" t="str">
        <f t="shared" ca="1" si="42"/>
        <v>FJ0201</v>
      </c>
      <c r="G554" s="16" t="str">
        <f t="shared" ca="1" si="43"/>
        <v>FJ02</v>
      </c>
      <c r="H554" s="16" t="str">
        <f t="shared" ca="1" si="44"/>
        <v>EASTERN</v>
      </c>
      <c r="I554" s="2"/>
      <c r="J554" s="2">
        <v>0</v>
      </c>
      <c r="K554" s="2"/>
    </row>
    <row r="555" spans="1:11">
      <c r="A555" s="6" t="s">
        <v>1151</v>
      </c>
      <c r="B555" s="6" t="s">
        <v>1343</v>
      </c>
      <c r="C555" s="16" t="str">
        <f t="shared" ca="1" si="40"/>
        <v>Nakasaleka</v>
      </c>
      <c r="D555" s="6" t="s">
        <v>136</v>
      </c>
      <c r="E555" s="16" t="str">
        <f t="shared" ca="1" si="41"/>
        <v>Kadavu</v>
      </c>
      <c r="F555" s="16" t="str">
        <f t="shared" ca="1" si="42"/>
        <v>FJ0201</v>
      </c>
      <c r="G555" s="16" t="str">
        <f t="shared" ca="1" si="43"/>
        <v>FJ02</v>
      </c>
      <c r="H555" s="16" t="str">
        <f t="shared" ca="1" si="44"/>
        <v>EASTERN</v>
      </c>
      <c r="I555" s="2"/>
      <c r="J555" s="2">
        <v>0</v>
      </c>
      <c r="K555" s="2"/>
    </row>
    <row r="556" spans="1:11">
      <c r="A556" s="6" t="s">
        <v>1152</v>
      </c>
      <c r="B556" s="6" t="s">
        <v>1344</v>
      </c>
      <c r="C556" s="16" t="str">
        <f t="shared" ca="1" si="40"/>
        <v>Gau</v>
      </c>
      <c r="D556" s="6" t="s">
        <v>153</v>
      </c>
      <c r="E556" s="16" t="str">
        <f t="shared" ca="1" si="41"/>
        <v>Lomaiviti</v>
      </c>
      <c r="F556" s="16" t="str">
        <f t="shared" ca="1" si="42"/>
        <v>FJ0203</v>
      </c>
      <c r="G556" s="16" t="str">
        <f t="shared" ca="1" si="43"/>
        <v>FJ02</v>
      </c>
      <c r="H556" s="16" t="str">
        <f t="shared" ca="1" si="44"/>
        <v>EASTERN</v>
      </c>
      <c r="I556" s="2"/>
      <c r="J556" s="2">
        <v>0</v>
      </c>
      <c r="K556" s="2"/>
    </row>
    <row r="557" spans="1:11">
      <c r="A557" s="6" t="s">
        <v>1153</v>
      </c>
      <c r="B557" s="6" t="s">
        <v>1345</v>
      </c>
      <c r="C557" s="16" t="str">
        <f t="shared" ca="1" si="40"/>
        <v>Ovalau</v>
      </c>
      <c r="D557" s="6" t="s">
        <v>157</v>
      </c>
      <c r="E557" s="16" t="str">
        <f t="shared" ca="1" si="41"/>
        <v>Lomaiviti</v>
      </c>
      <c r="F557" s="16" t="str">
        <f t="shared" ca="1" si="42"/>
        <v>FJ0203</v>
      </c>
      <c r="G557" s="16" t="str">
        <f t="shared" ca="1" si="43"/>
        <v>FJ02</v>
      </c>
      <c r="H557" s="16" t="str">
        <f t="shared" ca="1" si="44"/>
        <v>EASTERN</v>
      </c>
      <c r="I557" s="2"/>
      <c r="J557" s="2">
        <v>0</v>
      </c>
      <c r="K557" s="2"/>
    </row>
    <row r="558" spans="1:11">
      <c r="A558" s="6" t="s">
        <v>1154</v>
      </c>
      <c r="B558" s="6" t="s">
        <v>1346</v>
      </c>
      <c r="C558" s="16" t="str">
        <f t="shared" ca="1" si="40"/>
        <v>Ovalau</v>
      </c>
      <c r="D558" s="6" t="s">
        <v>157</v>
      </c>
      <c r="E558" s="16" t="str">
        <f t="shared" ca="1" si="41"/>
        <v>Lomaiviti</v>
      </c>
      <c r="F558" s="16" t="str">
        <f t="shared" ca="1" si="42"/>
        <v>FJ0203</v>
      </c>
      <c r="G558" s="16" t="str">
        <f t="shared" ca="1" si="43"/>
        <v>FJ02</v>
      </c>
      <c r="H558" s="16" t="str">
        <f t="shared" ca="1" si="44"/>
        <v>EASTERN</v>
      </c>
      <c r="I558" s="2"/>
      <c r="J558" s="2">
        <v>2</v>
      </c>
      <c r="K558" s="2">
        <v>3</v>
      </c>
    </row>
    <row r="559" spans="1:11">
      <c r="A559" s="6" t="s">
        <v>1155</v>
      </c>
      <c r="B559" s="6" t="s">
        <v>1347</v>
      </c>
      <c r="C559" s="16" t="str">
        <f t="shared" ca="1" si="40"/>
        <v>Tavuki</v>
      </c>
      <c r="D559" s="6" t="s">
        <v>137</v>
      </c>
      <c r="E559" s="16" t="str">
        <f t="shared" ca="1" si="41"/>
        <v>Kadavu</v>
      </c>
      <c r="F559" s="16" t="str">
        <f t="shared" ca="1" si="42"/>
        <v>FJ0201</v>
      </c>
      <c r="G559" s="16" t="str">
        <f t="shared" ca="1" si="43"/>
        <v>FJ02</v>
      </c>
      <c r="H559" s="16" t="str">
        <f t="shared" ca="1" si="44"/>
        <v>EASTERN</v>
      </c>
      <c r="I559" s="2"/>
      <c r="J559" s="2">
        <v>0</v>
      </c>
      <c r="K559" s="2"/>
    </row>
    <row r="560" spans="1:11">
      <c r="A560" s="6" t="s">
        <v>490</v>
      </c>
      <c r="B560" s="6" t="s">
        <v>1348</v>
      </c>
      <c r="C560" s="16" t="str">
        <f t="shared" ca="1" si="40"/>
        <v>Nakasaleka</v>
      </c>
      <c r="D560" s="6" t="s">
        <v>136</v>
      </c>
      <c r="E560" s="16" t="str">
        <f t="shared" ca="1" si="41"/>
        <v>Kadavu</v>
      </c>
      <c r="F560" s="16" t="str">
        <f t="shared" ca="1" si="42"/>
        <v>FJ0201</v>
      </c>
      <c r="G560" s="16" t="str">
        <f t="shared" ca="1" si="43"/>
        <v>FJ02</v>
      </c>
      <c r="H560" s="16" t="str">
        <f t="shared" ca="1" si="44"/>
        <v>EASTERN</v>
      </c>
      <c r="I560" s="2"/>
      <c r="J560" s="2">
        <v>0</v>
      </c>
      <c r="K560" s="2"/>
    </row>
    <row r="561" spans="1:11">
      <c r="A561" s="6" t="s">
        <v>1156</v>
      </c>
      <c r="B561" s="6" t="s">
        <v>1349</v>
      </c>
      <c r="C561" s="16" t="str">
        <f t="shared" ca="1" si="40"/>
        <v>Nakasaleka</v>
      </c>
      <c r="D561" s="6" t="s">
        <v>136</v>
      </c>
      <c r="E561" s="16" t="str">
        <f t="shared" ca="1" si="41"/>
        <v>Kadavu</v>
      </c>
      <c r="F561" s="16" t="str">
        <f t="shared" ca="1" si="42"/>
        <v>FJ0201</v>
      </c>
      <c r="G561" s="16" t="str">
        <f t="shared" ca="1" si="43"/>
        <v>FJ02</v>
      </c>
      <c r="H561" s="16" t="str">
        <f t="shared" ca="1" si="44"/>
        <v>EASTERN</v>
      </c>
      <c r="I561" s="2"/>
      <c r="J561" s="2">
        <v>0</v>
      </c>
      <c r="K561" s="2"/>
    </row>
    <row r="562" spans="1:11">
      <c r="A562" s="6" t="s">
        <v>1157</v>
      </c>
      <c r="B562" s="6" t="s">
        <v>1350</v>
      </c>
      <c r="C562" s="16" t="str">
        <f t="shared" ca="1" si="40"/>
        <v>Nabukelevu</v>
      </c>
      <c r="D562" s="6" t="s">
        <v>134</v>
      </c>
      <c r="E562" s="16" t="str">
        <f t="shared" ca="1" si="41"/>
        <v>Kadavu</v>
      </c>
      <c r="F562" s="16" t="str">
        <f t="shared" ca="1" si="42"/>
        <v>FJ0201</v>
      </c>
      <c r="G562" s="16" t="str">
        <f t="shared" ca="1" si="43"/>
        <v>FJ02</v>
      </c>
      <c r="H562" s="16" t="str">
        <f t="shared" ca="1" si="44"/>
        <v>EASTERN</v>
      </c>
      <c r="I562" s="2"/>
      <c r="J562" s="2">
        <v>0</v>
      </c>
      <c r="K562" s="2"/>
    </row>
    <row r="563" spans="1:11">
      <c r="A563" s="6" t="s">
        <v>1158</v>
      </c>
      <c r="B563" s="6" t="s">
        <v>1351</v>
      </c>
      <c r="C563" s="16" t="str">
        <f t="shared" ca="1" si="40"/>
        <v>Matuku</v>
      </c>
      <c r="D563" s="6" t="s">
        <v>148</v>
      </c>
      <c r="E563" s="16" t="str">
        <f t="shared" ca="1" si="41"/>
        <v>Lau</v>
      </c>
      <c r="F563" s="16" t="str">
        <f t="shared" ca="1" si="42"/>
        <v>FJ0202</v>
      </c>
      <c r="G563" s="16" t="str">
        <f t="shared" ca="1" si="43"/>
        <v>FJ02</v>
      </c>
      <c r="H563" s="16" t="str">
        <f t="shared" ca="1" si="44"/>
        <v>EASTERN</v>
      </c>
      <c r="I563" s="2"/>
      <c r="J563" s="2">
        <v>0</v>
      </c>
      <c r="K563" s="2"/>
    </row>
    <row r="564" spans="1:11">
      <c r="A564" s="6" t="s">
        <v>1159</v>
      </c>
      <c r="B564" s="6" t="s">
        <v>1352</v>
      </c>
      <c r="C564" s="16" t="str">
        <f t="shared" ca="1" si="40"/>
        <v>Nakasaleka</v>
      </c>
      <c r="D564" s="6" t="s">
        <v>136</v>
      </c>
      <c r="E564" s="16" t="str">
        <f t="shared" ca="1" si="41"/>
        <v>Kadavu</v>
      </c>
      <c r="F564" s="16" t="str">
        <f t="shared" ca="1" si="42"/>
        <v>FJ0201</v>
      </c>
      <c r="G564" s="16" t="str">
        <f t="shared" ca="1" si="43"/>
        <v>FJ02</v>
      </c>
      <c r="H564" s="16" t="str">
        <f t="shared" ca="1" si="44"/>
        <v>EASTERN</v>
      </c>
      <c r="I564" s="2"/>
      <c r="J564" s="2">
        <v>0</v>
      </c>
      <c r="K564" s="2"/>
    </row>
    <row r="565" spans="1:11">
      <c r="A565" s="6" t="s">
        <v>1160</v>
      </c>
      <c r="B565" s="6" t="s">
        <v>1353</v>
      </c>
      <c r="C565" s="16" t="str">
        <f t="shared" ca="1" si="40"/>
        <v>Gau</v>
      </c>
      <c r="D565" s="6" t="s">
        <v>153</v>
      </c>
      <c r="E565" s="16" t="str">
        <f t="shared" ca="1" si="41"/>
        <v>Lomaiviti</v>
      </c>
      <c r="F565" s="16" t="str">
        <f t="shared" ca="1" si="42"/>
        <v>FJ0203</v>
      </c>
      <c r="G565" s="16" t="str">
        <f t="shared" ca="1" si="43"/>
        <v>FJ02</v>
      </c>
      <c r="H565" s="16" t="str">
        <f t="shared" ca="1" si="44"/>
        <v>EASTERN</v>
      </c>
      <c r="I565" s="2"/>
      <c r="J565" s="2">
        <v>0</v>
      </c>
      <c r="K565" s="2"/>
    </row>
    <row r="566" spans="1:11">
      <c r="A566" s="6" t="s">
        <v>496</v>
      </c>
      <c r="B566" s="6" t="s">
        <v>1354</v>
      </c>
      <c r="C566" s="16" t="str">
        <f t="shared" ca="1" si="40"/>
        <v>Naceva</v>
      </c>
      <c r="D566" s="6" t="s">
        <v>135</v>
      </c>
      <c r="E566" s="16" t="str">
        <f t="shared" ca="1" si="41"/>
        <v>Kadavu</v>
      </c>
      <c r="F566" s="16" t="str">
        <f t="shared" ca="1" si="42"/>
        <v>FJ0201</v>
      </c>
      <c r="G566" s="16" t="str">
        <f t="shared" ca="1" si="43"/>
        <v>FJ02</v>
      </c>
      <c r="H566" s="16" t="str">
        <f t="shared" ca="1" si="44"/>
        <v>EASTERN</v>
      </c>
      <c r="I566" s="2"/>
      <c r="J566" s="2">
        <v>0</v>
      </c>
      <c r="K566" s="2"/>
    </row>
    <row r="567" spans="1:11">
      <c r="A567" s="6" t="s">
        <v>218</v>
      </c>
      <c r="B567" s="6" t="s">
        <v>1355</v>
      </c>
      <c r="C567" s="16" t="str">
        <f t="shared" ca="1" si="40"/>
        <v>Naceva</v>
      </c>
      <c r="D567" s="6" t="s">
        <v>135</v>
      </c>
      <c r="E567" s="16" t="str">
        <f t="shared" ca="1" si="41"/>
        <v>Kadavu</v>
      </c>
      <c r="F567" s="16" t="str">
        <f t="shared" ca="1" si="42"/>
        <v>FJ0201</v>
      </c>
      <c r="G567" s="16" t="str">
        <f t="shared" ca="1" si="43"/>
        <v>FJ02</v>
      </c>
      <c r="H567" s="16" t="str">
        <f t="shared" ca="1" si="44"/>
        <v>EASTERN</v>
      </c>
      <c r="I567" s="2"/>
      <c r="J567" s="2">
        <v>0</v>
      </c>
      <c r="K567" s="2"/>
    </row>
    <row r="568" spans="1:11">
      <c r="A568" s="6" t="s">
        <v>1161</v>
      </c>
      <c r="B568" s="6" t="s">
        <v>1356</v>
      </c>
      <c r="C568" s="16" t="str">
        <f t="shared" ca="1" si="40"/>
        <v>Matuku</v>
      </c>
      <c r="D568" s="6" t="s">
        <v>148</v>
      </c>
      <c r="E568" s="16" t="str">
        <f t="shared" ca="1" si="41"/>
        <v>Lau</v>
      </c>
      <c r="F568" s="16" t="str">
        <f t="shared" ca="1" si="42"/>
        <v>FJ0202</v>
      </c>
      <c r="G568" s="16" t="str">
        <f t="shared" ca="1" si="43"/>
        <v>FJ02</v>
      </c>
      <c r="H568" s="16" t="str">
        <f t="shared" ca="1" si="44"/>
        <v>EASTERN</v>
      </c>
      <c r="I568" s="2"/>
      <c r="J568" s="2">
        <v>0</v>
      </c>
      <c r="K568" s="2"/>
    </row>
    <row r="569" spans="1:11">
      <c r="A569" s="6" t="s">
        <v>1162</v>
      </c>
      <c r="B569" s="6" t="s">
        <v>1357</v>
      </c>
      <c r="C569" s="16" t="str">
        <f t="shared" ca="1" si="40"/>
        <v>Moala</v>
      </c>
      <c r="D569" s="6" t="s">
        <v>149</v>
      </c>
      <c r="E569" s="16" t="str">
        <f t="shared" ca="1" si="41"/>
        <v>Lau</v>
      </c>
      <c r="F569" s="16" t="str">
        <f t="shared" ca="1" si="42"/>
        <v>FJ0202</v>
      </c>
      <c r="G569" s="16" t="str">
        <f t="shared" ca="1" si="43"/>
        <v>FJ02</v>
      </c>
      <c r="H569" s="16" t="str">
        <f t="shared" ca="1" si="44"/>
        <v>EASTERN</v>
      </c>
      <c r="I569" s="2"/>
      <c r="J569" s="2">
        <v>0</v>
      </c>
      <c r="K569" s="2"/>
    </row>
    <row r="570" spans="1:11">
      <c r="A570" s="6" t="s">
        <v>162</v>
      </c>
      <c r="B570" s="6" t="s">
        <v>1358</v>
      </c>
      <c r="C570" s="16" t="str">
        <f t="shared" ca="1" si="40"/>
        <v>Mualevu</v>
      </c>
      <c r="D570" s="6" t="s">
        <v>151</v>
      </c>
      <c r="E570" s="16" t="str">
        <f t="shared" ca="1" si="41"/>
        <v>Lau</v>
      </c>
      <c r="F570" s="16" t="str">
        <f t="shared" ca="1" si="42"/>
        <v>FJ0202</v>
      </c>
      <c r="G570" s="16" t="str">
        <f t="shared" ca="1" si="43"/>
        <v>FJ02</v>
      </c>
      <c r="H570" s="16" t="str">
        <f t="shared" ca="1" si="44"/>
        <v>EASTERN</v>
      </c>
      <c r="I570" s="2"/>
      <c r="J570" s="2">
        <v>0</v>
      </c>
      <c r="K570" s="2"/>
    </row>
    <row r="571" spans="1:11">
      <c r="A571" s="6" t="s">
        <v>1163</v>
      </c>
      <c r="B571" s="6" t="s">
        <v>1359</v>
      </c>
      <c r="C571" s="16" t="str">
        <f t="shared" ca="1" si="40"/>
        <v>Ovalau</v>
      </c>
      <c r="D571" s="6" t="s">
        <v>157</v>
      </c>
      <c r="E571" s="16" t="str">
        <f t="shared" ca="1" si="41"/>
        <v>Lomaiviti</v>
      </c>
      <c r="F571" s="16" t="str">
        <f t="shared" ca="1" si="42"/>
        <v>FJ0203</v>
      </c>
      <c r="G571" s="16" t="str">
        <f t="shared" ca="1" si="43"/>
        <v>FJ02</v>
      </c>
      <c r="H571" s="16" t="str">
        <f t="shared" ca="1" si="44"/>
        <v>EASTERN</v>
      </c>
      <c r="I571" s="2"/>
      <c r="J571" s="2">
        <v>0</v>
      </c>
      <c r="K571" s="2"/>
    </row>
    <row r="572" spans="1:11">
      <c r="A572" s="6" t="s">
        <v>1164</v>
      </c>
      <c r="B572" s="6" t="s">
        <v>1360</v>
      </c>
      <c r="C572" s="16" t="str">
        <f t="shared" ca="1" si="40"/>
        <v>Gau</v>
      </c>
      <c r="D572" s="6" t="s">
        <v>153</v>
      </c>
      <c r="E572" s="16" t="str">
        <f t="shared" ca="1" si="41"/>
        <v>Lomaiviti</v>
      </c>
      <c r="F572" s="16" t="str">
        <f t="shared" ca="1" si="42"/>
        <v>FJ0203</v>
      </c>
      <c r="G572" s="16" t="str">
        <f t="shared" ca="1" si="43"/>
        <v>FJ02</v>
      </c>
      <c r="H572" s="16" t="str">
        <f t="shared" ca="1" si="44"/>
        <v>EASTERN</v>
      </c>
      <c r="I572" s="2"/>
      <c r="J572" s="2">
        <v>0</v>
      </c>
      <c r="K572" s="2"/>
    </row>
    <row r="573" spans="1:11">
      <c r="A573" s="6" t="s">
        <v>269</v>
      </c>
      <c r="B573" s="6" t="s">
        <v>1361</v>
      </c>
      <c r="C573" s="16" t="str">
        <f t="shared" ca="1" si="40"/>
        <v>Ovalau</v>
      </c>
      <c r="D573" s="6" t="s">
        <v>157</v>
      </c>
      <c r="E573" s="16" t="str">
        <f t="shared" ca="1" si="41"/>
        <v>Lomaiviti</v>
      </c>
      <c r="F573" s="16" t="str">
        <f t="shared" ca="1" si="42"/>
        <v>FJ0203</v>
      </c>
      <c r="G573" s="16" t="str">
        <f t="shared" ca="1" si="43"/>
        <v>FJ02</v>
      </c>
      <c r="H573" s="16" t="str">
        <f t="shared" ca="1" si="44"/>
        <v>EASTERN</v>
      </c>
      <c r="I573" s="2"/>
      <c r="J573" s="2">
        <v>0</v>
      </c>
      <c r="K573" s="2"/>
    </row>
    <row r="574" spans="1:11">
      <c r="A574" s="6" t="s">
        <v>1165</v>
      </c>
      <c r="B574" s="6" t="s">
        <v>1362</v>
      </c>
      <c r="C574" s="16" t="str">
        <f t="shared" ca="1" si="40"/>
        <v>Ovalau</v>
      </c>
      <c r="D574" s="6" t="s">
        <v>157</v>
      </c>
      <c r="E574" s="16" t="str">
        <f t="shared" ca="1" si="41"/>
        <v>Lomaiviti</v>
      </c>
      <c r="F574" s="16" t="str">
        <f t="shared" ca="1" si="42"/>
        <v>FJ0203</v>
      </c>
      <c r="G574" s="16" t="str">
        <f t="shared" ca="1" si="43"/>
        <v>FJ02</v>
      </c>
      <c r="H574" s="16" t="str">
        <f t="shared" ca="1" si="44"/>
        <v>EASTERN</v>
      </c>
      <c r="I574" s="2"/>
      <c r="J574" s="2">
        <v>0</v>
      </c>
      <c r="K574" s="2"/>
    </row>
    <row r="575" spans="1:11">
      <c r="A575" s="6" t="s">
        <v>1166</v>
      </c>
      <c r="B575" s="6" t="s">
        <v>1363</v>
      </c>
      <c r="C575" s="16" t="str">
        <f t="shared" ca="1" si="40"/>
        <v>Nakasaleka</v>
      </c>
      <c r="D575" s="6" t="s">
        <v>136</v>
      </c>
      <c r="E575" s="16" t="str">
        <f t="shared" ca="1" si="41"/>
        <v>Kadavu</v>
      </c>
      <c r="F575" s="16" t="str">
        <f t="shared" ca="1" si="42"/>
        <v>FJ0201</v>
      </c>
      <c r="G575" s="16" t="str">
        <f t="shared" ca="1" si="43"/>
        <v>FJ02</v>
      </c>
      <c r="H575" s="16" t="str">
        <f t="shared" ca="1" si="44"/>
        <v>EASTERN</v>
      </c>
      <c r="I575" s="2"/>
      <c r="J575" s="2">
        <v>0</v>
      </c>
      <c r="K575" s="2"/>
    </row>
    <row r="576" spans="1:11">
      <c r="A576" s="6" t="s">
        <v>1167</v>
      </c>
      <c r="B576" s="6" t="s">
        <v>1364</v>
      </c>
      <c r="C576" s="16" t="str">
        <f t="shared" ca="1" si="40"/>
        <v>Tavuki</v>
      </c>
      <c r="D576" s="6" t="s">
        <v>137</v>
      </c>
      <c r="E576" s="16" t="str">
        <f t="shared" ca="1" si="41"/>
        <v>Kadavu</v>
      </c>
      <c r="F576" s="16" t="str">
        <f t="shared" ca="1" si="42"/>
        <v>FJ0201</v>
      </c>
      <c r="G576" s="16" t="str">
        <f t="shared" ca="1" si="43"/>
        <v>FJ02</v>
      </c>
      <c r="H576" s="16" t="str">
        <f t="shared" ca="1" si="44"/>
        <v>EASTERN</v>
      </c>
      <c r="I576" s="2"/>
      <c r="J576" s="2">
        <v>0</v>
      </c>
      <c r="K576" s="2"/>
    </row>
    <row r="577" spans="1:11">
      <c r="A577" s="6" t="s">
        <v>1168</v>
      </c>
      <c r="B577" s="6" t="s">
        <v>1365</v>
      </c>
      <c r="C577" s="16" t="str">
        <f t="shared" ca="1" si="40"/>
        <v>Nakasaleka</v>
      </c>
      <c r="D577" s="6" t="s">
        <v>136</v>
      </c>
      <c r="E577" s="16" t="str">
        <f t="shared" ca="1" si="41"/>
        <v>Kadavu</v>
      </c>
      <c r="F577" s="16" t="str">
        <f t="shared" ca="1" si="42"/>
        <v>FJ0201</v>
      </c>
      <c r="G577" s="16" t="str">
        <f t="shared" ca="1" si="43"/>
        <v>FJ02</v>
      </c>
      <c r="H577" s="16" t="str">
        <f t="shared" ca="1" si="44"/>
        <v>EASTERN</v>
      </c>
      <c r="I577" s="2"/>
      <c r="J577" s="2">
        <v>0</v>
      </c>
      <c r="K577" s="2"/>
    </row>
    <row r="578" spans="1:11">
      <c r="A578" s="6" t="s">
        <v>1169</v>
      </c>
      <c r="B578" s="6" t="s">
        <v>1366</v>
      </c>
      <c r="C578" s="16" t="str">
        <f t="shared" ref="C578:C641" ca="1" si="45">OFFSET(OffsetRefAdm3,MATCH(D578,MatchAdm3_Code,0)-1,0)</f>
        <v>Nakasaleka</v>
      </c>
      <c r="D578" s="6" t="s">
        <v>136</v>
      </c>
      <c r="E578" s="16" t="str">
        <f t="shared" ref="E578:E641" ca="1" si="46">OFFSET(OffsetRefAdm3,MATCH(D578,MatchAdm3_Code,0)-1,2)</f>
        <v>Kadavu</v>
      </c>
      <c r="F578" s="16" t="str">
        <f t="shared" ref="F578:F641" ca="1" si="47">OFFSET(OffsetRefAdm3,MATCH(D578,MatchAdm3_Code,0)-1,3)</f>
        <v>FJ0201</v>
      </c>
      <c r="G578" s="16" t="str">
        <f t="shared" ref="G578:G641" ca="1" si="48">OFFSET(OffsetRefAdm3,MATCH(D578,MatchAdm3_Code,0)-1,5)</f>
        <v>FJ02</v>
      </c>
      <c r="H578" s="16" t="str">
        <f t="shared" ref="H578:H641" ca="1" si="49">OFFSET(OffsetRefAdm3,MATCH(D578,MatchAdm3_Code,0)-1,4)</f>
        <v>EASTERN</v>
      </c>
      <c r="I578" s="2"/>
      <c r="J578" s="2">
        <v>3</v>
      </c>
      <c r="K578" s="2"/>
    </row>
    <row r="579" spans="1:11">
      <c r="A579" s="6" t="s">
        <v>1170</v>
      </c>
      <c r="B579" s="6" t="s">
        <v>1367</v>
      </c>
      <c r="C579" s="16" t="str">
        <f t="shared" ca="1" si="45"/>
        <v>Gau</v>
      </c>
      <c r="D579" s="6" t="s">
        <v>153</v>
      </c>
      <c r="E579" s="16" t="str">
        <f t="shared" ca="1" si="46"/>
        <v>Lomaiviti</v>
      </c>
      <c r="F579" s="16" t="str">
        <f t="shared" ca="1" si="47"/>
        <v>FJ0203</v>
      </c>
      <c r="G579" s="16" t="str">
        <f t="shared" ca="1" si="48"/>
        <v>FJ02</v>
      </c>
      <c r="H579" s="16" t="str">
        <f t="shared" ca="1" si="49"/>
        <v>EASTERN</v>
      </c>
      <c r="I579" s="2"/>
      <c r="J579" s="2">
        <v>0</v>
      </c>
      <c r="K579" s="2"/>
    </row>
    <row r="580" spans="1:11">
      <c r="A580" s="6" t="s">
        <v>493</v>
      </c>
      <c r="B580" s="6" t="s">
        <v>1368</v>
      </c>
      <c r="C580" s="16" t="str">
        <f t="shared" ca="1" si="45"/>
        <v>Naceva</v>
      </c>
      <c r="D580" s="6" t="s">
        <v>135</v>
      </c>
      <c r="E580" s="16" t="str">
        <f t="shared" ca="1" si="46"/>
        <v>Kadavu</v>
      </c>
      <c r="F580" s="16" t="str">
        <f t="shared" ca="1" si="47"/>
        <v>FJ0201</v>
      </c>
      <c r="G580" s="16" t="str">
        <f t="shared" ca="1" si="48"/>
        <v>FJ02</v>
      </c>
      <c r="H580" s="16" t="str">
        <f t="shared" ca="1" si="49"/>
        <v>EASTERN</v>
      </c>
      <c r="I580" s="2"/>
      <c r="J580" s="2">
        <v>0</v>
      </c>
      <c r="K580" s="2"/>
    </row>
    <row r="581" spans="1:11">
      <c r="A581" s="6" t="s">
        <v>1171</v>
      </c>
      <c r="B581" s="6" t="s">
        <v>1369</v>
      </c>
      <c r="C581" s="16" t="str">
        <f t="shared" ca="1" si="45"/>
        <v>Nabukelevu</v>
      </c>
      <c r="D581" s="6" t="s">
        <v>134</v>
      </c>
      <c r="E581" s="16" t="str">
        <f t="shared" ca="1" si="46"/>
        <v>Kadavu</v>
      </c>
      <c r="F581" s="16" t="str">
        <f t="shared" ca="1" si="47"/>
        <v>FJ0201</v>
      </c>
      <c r="G581" s="16" t="str">
        <f t="shared" ca="1" si="48"/>
        <v>FJ02</v>
      </c>
      <c r="H581" s="16" t="str">
        <f t="shared" ca="1" si="49"/>
        <v>EASTERN</v>
      </c>
      <c r="I581" s="2"/>
      <c r="J581" s="2">
        <v>0</v>
      </c>
      <c r="K581" s="2"/>
    </row>
    <row r="582" spans="1:11">
      <c r="A582" s="6" t="s">
        <v>517</v>
      </c>
      <c r="B582" s="6" t="s">
        <v>1370</v>
      </c>
      <c r="C582" s="16" t="str">
        <f t="shared" ca="1" si="45"/>
        <v>Ovalau</v>
      </c>
      <c r="D582" s="6" t="s">
        <v>157</v>
      </c>
      <c r="E582" s="16" t="str">
        <f t="shared" ca="1" si="46"/>
        <v>Lomaiviti</v>
      </c>
      <c r="F582" s="16" t="str">
        <f t="shared" ca="1" si="47"/>
        <v>FJ0203</v>
      </c>
      <c r="G582" s="16" t="str">
        <f t="shared" ca="1" si="48"/>
        <v>FJ02</v>
      </c>
      <c r="H582" s="16" t="str">
        <f t="shared" ca="1" si="49"/>
        <v>EASTERN</v>
      </c>
      <c r="I582" s="2"/>
      <c r="J582" s="2">
        <v>0</v>
      </c>
      <c r="K582" s="2"/>
    </row>
    <row r="583" spans="1:11">
      <c r="A583" s="6" t="s">
        <v>1172</v>
      </c>
      <c r="B583" s="6" t="s">
        <v>1371</v>
      </c>
      <c r="C583" s="16" t="str">
        <f t="shared" ca="1" si="45"/>
        <v>Nabukelevu</v>
      </c>
      <c r="D583" s="6" t="s">
        <v>134</v>
      </c>
      <c r="E583" s="16" t="str">
        <f t="shared" ca="1" si="46"/>
        <v>Kadavu</v>
      </c>
      <c r="F583" s="16" t="str">
        <f t="shared" ca="1" si="47"/>
        <v>FJ0201</v>
      </c>
      <c r="G583" s="16" t="str">
        <f t="shared" ca="1" si="48"/>
        <v>FJ02</v>
      </c>
      <c r="H583" s="16" t="str">
        <f t="shared" ca="1" si="49"/>
        <v>EASTERN</v>
      </c>
      <c r="I583" s="2"/>
      <c r="J583" s="2">
        <v>0</v>
      </c>
      <c r="K583" s="2"/>
    </row>
    <row r="584" spans="1:11">
      <c r="A584" s="6" t="s">
        <v>31</v>
      </c>
      <c r="B584" s="6" t="s">
        <v>1372</v>
      </c>
      <c r="C584" s="16" t="str">
        <f t="shared" ca="1" si="45"/>
        <v>Tavuki</v>
      </c>
      <c r="D584" s="6" t="s">
        <v>137</v>
      </c>
      <c r="E584" s="16" t="str">
        <f t="shared" ca="1" si="46"/>
        <v>Kadavu</v>
      </c>
      <c r="F584" s="16" t="str">
        <f t="shared" ca="1" si="47"/>
        <v>FJ0201</v>
      </c>
      <c r="G584" s="16" t="str">
        <f t="shared" ca="1" si="48"/>
        <v>FJ02</v>
      </c>
      <c r="H584" s="16" t="str">
        <f t="shared" ca="1" si="49"/>
        <v>EASTERN</v>
      </c>
      <c r="I584" s="2"/>
      <c r="J584" s="2">
        <v>0</v>
      </c>
      <c r="K584" s="2"/>
    </row>
    <row r="585" spans="1:11">
      <c r="A585" s="6" t="s">
        <v>1173</v>
      </c>
      <c r="B585" s="6" t="s">
        <v>1373</v>
      </c>
      <c r="C585" s="16" t="str">
        <f t="shared" ca="1" si="45"/>
        <v>Nabukelevu</v>
      </c>
      <c r="D585" s="6" t="s">
        <v>134</v>
      </c>
      <c r="E585" s="16" t="str">
        <f t="shared" ca="1" si="46"/>
        <v>Kadavu</v>
      </c>
      <c r="F585" s="16" t="str">
        <f t="shared" ca="1" si="47"/>
        <v>FJ0201</v>
      </c>
      <c r="G585" s="16" t="str">
        <f t="shared" ca="1" si="48"/>
        <v>FJ02</v>
      </c>
      <c r="H585" s="16" t="str">
        <f t="shared" ca="1" si="49"/>
        <v>EASTERN</v>
      </c>
      <c r="I585" s="2"/>
      <c r="J585" s="2">
        <v>0</v>
      </c>
      <c r="K585" s="2"/>
    </row>
    <row r="586" spans="1:11">
      <c r="A586" s="6" t="s">
        <v>1174</v>
      </c>
      <c r="B586" s="6" t="s">
        <v>1374</v>
      </c>
      <c r="C586" s="16" t="str">
        <f t="shared" ca="1" si="45"/>
        <v>Nakasaleka</v>
      </c>
      <c r="D586" s="6" t="s">
        <v>136</v>
      </c>
      <c r="E586" s="16" t="str">
        <f t="shared" ca="1" si="46"/>
        <v>Kadavu</v>
      </c>
      <c r="F586" s="16" t="str">
        <f t="shared" ca="1" si="47"/>
        <v>FJ0201</v>
      </c>
      <c r="G586" s="16" t="str">
        <f t="shared" ca="1" si="48"/>
        <v>FJ02</v>
      </c>
      <c r="H586" s="16" t="str">
        <f t="shared" ca="1" si="49"/>
        <v>EASTERN</v>
      </c>
      <c r="I586" s="2"/>
      <c r="J586" s="2">
        <v>0</v>
      </c>
      <c r="K586" s="2"/>
    </row>
    <row r="587" spans="1:11">
      <c r="A587" s="6" t="s">
        <v>1175</v>
      </c>
      <c r="B587" s="6" t="s">
        <v>1375</v>
      </c>
      <c r="C587" s="16" t="str">
        <f t="shared" ca="1" si="45"/>
        <v>Nakasaleka</v>
      </c>
      <c r="D587" s="6" t="s">
        <v>136</v>
      </c>
      <c r="E587" s="16" t="str">
        <f t="shared" ca="1" si="46"/>
        <v>Kadavu</v>
      </c>
      <c r="F587" s="16" t="str">
        <f t="shared" ca="1" si="47"/>
        <v>FJ0201</v>
      </c>
      <c r="G587" s="16" t="str">
        <f t="shared" ca="1" si="48"/>
        <v>FJ02</v>
      </c>
      <c r="H587" s="16" t="str">
        <f t="shared" ca="1" si="49"/>
        <v>EASTERN</v>
      </c>
      <c r="I587" s="2"/>
      <c r="J587" s="2">
        <v>0</v>
      </c>
      <c r="K587" s="2"/>
    </row>
    <row r="588" spans="1:11">
      <c r="A588" s="6" t="s">
        <v>1176</v>
      </c>
      <c r="B588" s="6" t="s">
        <v>1376</v>
      </c>
      <c r="C588" s="16" t="str">
        <f t="shared" ca="1" si="45"/>
        <v>Ovalau</v>
      </c>
      <c r="D588" s="6" t="s">
        <v>157</v>
      </c>
      <c r="E588" s="16" t="str">
        <f t="shared" ca="1" si="46"/>
        <v>Lomaiviti</v>
      </c>
      <c r="F588" s="16" t="str">
        <f t="shared" ca="1" si="47"/>
        <v>FJ0203</v>
      </c>
      <c r="G588" s="16" t="str">
        <f t="shared" ca="1" si="48"/>
        <v>FJ02</v>
      </c>
      <c r="H588" s="16" t="str">
        <f t="shared" ca="1" si="49"/>
        <v>EASTERN</v>
      </c>
      <c r="I588" s="2"/>
      <c r="J588" s="2">
        <v>0</v>
      </c>
      <c r="K588" s="2"/>
    </row>
    <row r="589" spans="1:11">
      <c r="A589" s="6" t="s">
        <v>1177</v>
      </c>
      <c r="B589" s="6" t="s">
        <v>1377</v>
      </c>
      <c r="C589" s="16" t="str">
        <f t="shared" ca="1" si="45"/>
        <v>Mualevu</v>
      </c>
      <c r="D589" s="6" t="s">
        <v>151</v>
      </c>
      <c r="E589" s="16" t="str">
        <f t="shared" ca="1" si="46"/>
        <v>Lau</v>
      </c>
      <c r="F589" s="16" t="str">
        <f t="shared" ca="1" si="47"/>
        <v>FJ0202</v>
      </c>
      <c r="G589" s="16" t="str">
        <f t="shared" ca="1" si="48"/>
        <v>FJ02</v>
      </c>
      <c r="H589" s="16" t="str">
        <f t="shared" ca="1" si="49"/>
        <v>EASTERN</v>
      </c>
      <c r="I589" s="2"/>
      <c r="J589" s="2">
        <v>0</v>
      </c>
      <c r="K589" s="2"/>
    </row>
    <row r="590" spans="1:11">
      <c r="A590" s="6" t="s">
        <v>1178</v>
      </c>
      <c r="B590" s="6" t="s">
        <v>1378</v>
      </c>
      <c r="C590" s="16" t="str">
        <f t="shared" ca="1" si="45"/>
        <v>Nairai</v>
      </c>
      <c r="D590" s="6" t="s">
        <v>156</v>
      </c>
      <c r="E590" s="16" t="str">
        <f t="shared" ca="1" si="46"/>
        <v>Lomaiviti</v>
      </c>
      <c r="F590" s="16" t="str">
        <f t="shared" ca="1" si="47"/>
        <v>FJ0203</v>
      </c>
      <c r="G590" s="16" t="str">
        <f t="shared" ca="1" si="48"/>
        <v>FJ02</v>
      </c>
      <c r="H590" s="16" t="str">
        <f t="shared" ca="1" si="49"/>
        <v>EASTERN</v>
      </c>
      <c r="I590" s="2"/>
      <c r="J590" s="2">
        <v>0</v>
      </c>
      <c r="K590" s="2"/>
    </row>
    <row r="591" spans="1:11">
      <c r="A591" s="6" t="s">
        <v>1179</v>
      </c>
      <c r="B591" s="6" t="s">
        <v>1379</v>
      </c>
      <c r="C591" s="16" t="str">
        <f t="shared" ca="1" si="45"/>
        <v>Ovalau</v>
      </c>
      <c r="D591" s="6" t="s">
        <v>157</v>
      </c>
      <c r="E591" s="16" t="str">
        <f t="shared" ca="1" si="46"/>
        <v>Lomaiviti</v>
      </c>
      <c r="F591" s="16" t="str">
        <f t="shared" ca="1" si="47"/>
        <v>FJ0203</v>
      </c>
      <c r="G591" s="16" t="str">
        <f t="shared" ca="1" si="48"/>
        <v>FJ02</v>
      </c>
      <c r="H591" s="16" t="str">
        <f t="shared" ca="1" si="49"/>
        <v>EASTERN</v>
      </c>
      <c r="I591" s="2"/>
      <c r="J591" s="2">
        <v>0</v>
      </c>
      <c r="K591" s="2"/>
    </row>
    <row r="592" spans="1:11">
      <c r="A592" s="6" t="s">
        <v>1180</v>
      </c>
      <c r="B592" s="6" t="s">
        <v>1380</v>
      </c>
      <c r="C592" s="16" t="str">
        <f t="shared" ca="1" si="45"/>
        <v>Lomaloma</v>
      </c>
      <c r="D592" s="6" t="s">
        <v>147</v>
      </c>
      <c r="E592" s="16" t="str">
        <f t="shared" ca="1" si="46"/>
        <v>Lau</v>
      </c>
      <c r="F592" s="16" t="str">
        <f t="shared" ca="1" si="47"/>
        <v>FJ0202</v>
      </c>
      <c r="G592" s="16" t="str">
        <f t="shared" ca="1" si="48"/>
        <v>FJ02</v>
      </c>
      <c r="H592" s="16" t="str">
        <f t="shared" ca="1" si="49"/>
        <v>EASTERN</v>
      </c>
      <c r="I592" s="2"/>
      <c r="J592" s="2">
        <v>0</v>
      </c>
      <c r="K592" s="2"/>
    </row>
    <row r="593" spans="1:11">
      <c r="A593" s="6" t="s">
        <v>1181</v>
      </c>
      <c r="B593" s="6" t="s">
        <v>1381</v>
      </c>
      <c r="C593" s="16" t="str">
        <f t="shared" ca="1" si="45"/>
        <v>Ovalau</v>
      </c>
      <c r="D593" s="6" t="s">
        <v>157</v>
      </c>
      <c r="E593" s="16" t="str">
        <f t="shared" ca="1" si="46"/>
        <v>Lomaiviti</v>
      </c>
      <c r="F593" s="16" t="str">
        <f t="shared" ca="1" si="47"/>
        <v>FJ0203</v>
      </c>
      <c r="G593" s="16" t="str">
        <f t="shared" ca="1" si="48"/>
        <v>FJ02</v>
      </c>
      <c r="H593" s="16" t="str">
        <f t="shared" ca="1" si="49"/>
        <v>EASTERN</v>
      </c>
      <c r="I593" s="2"/>
      <c r="J593" s="2">
        <v>0</v>
      </c>
      <c r="K593" s="2"/>
    </row>
    <row r="594" spans="1:11">
      <c r="A594" s="6" t="s">
        <v>1182</v>
      </c>
      <c r="B594" s="6" t="s">
        <v>1382</v>
      </c>
      <c r="C594" s="16" t="str">
        <f t="shared" ca="1" si="45"/>
        <v>Gau</v>
      </c>
      <c r="D594" s="6" t="s">
        <v>153</v>
      </c>
      <c r="E594" s="16" t="str">
        <f t="shared" ca="1" si="46"/>
        <v>Lomaiviti</v>
      </c>
      <c r="F594" s="16" t="str">
        <f t="shared" ca="1" si="47"/>
        <v>FJ0203</v>
      </c>
      <c r="G594" s="16" t="str">
        <f t="shared" ca="1" si="48"/>
        <v>FJ02</v>
      </c>
      <c r="H594" s="16" t="str">
        <f t="shared" ca="1" si="49"/>
        <v>EASTERN</v>
      </c>
      <c r="I594" s="2"/>
      <c r="J594" s="2">
        <v>0</v>
      </c>
      <c r="K594" s="2"/>
    </row>
    <row r="595" spans="1:11">
      <c r="A595" s="6" t="s">
        <v>1183</v>
      </c>
      <c r="B595" s="6" t="s">
        <v>1383</v>
      </c>
      <c r="C595" s="16" t="str">
        <f t="shared" ca="1" si="45"/>
        <v>Nakasaleka</v>
      </c>
      <c r="D595" s="6" t="s">
        <v>136</v>
      </c>
      <c r="E595" s="16" t="str">
        <f t="shared" ca="1" si="46"/>
        <v>Kadavu</v>
      </c>
      <c r="F595" s="16" t="str">
        <f t="shared" ca="1" si="47"/>
        <v>FJ0201</v>
      </c>
      <c r="G595" s="16" t="str">
        <f t="shared" ca="1" si="48"/>
        <v>FJ02</v>
      </c>
      <c r="H595" s="16" t="str">
        <f t="shared" ca="1" si="49"/>
        <v>EASTERN</v>
      </c>
      <c r="I595" s="2"/>
      <c r="J595" s="2">
        <v>0</v>
      </c>
      <c r="K595" s="2"/>
    </row>
    <row r="596" spans="1:11">
      <c r="A596" s="6" t="s">
        <v>1184</v>
      </c>
      <c r="B596" s="6" t="s">
        <v>1384</v>
      </c>
      <c r="C596" s="16" t="str">
        <f t="shared" ca="1" si="45"/>
        <v>Nakasaleka</v>
      </c>
      <c r="D596" s="6" t="s">
        <v>136</v>
      </c>
      <c r="E596" s="16" t="str">
        <f t="shared" ca="1" si="46"/>
        <v>Kadavu</v>
      </c>
      <c r="F596" s="16" t="str">
        <f t="shared" ca="1" si="47"/>
        <v>FJ0201</v>
      </c>
      <c r="G596" s="16" t="str">
        <f t="shared" ca="1" si="48"/>
        <v>FJ02</v>
      </c>
      <c r="H596" s="16" t="str">
        <f t="shared" ca="1" si="49"/>
        <v>EASTERN</v>
      </c>
      <c r="I596" s="2"/>
      <c r="J596" s="2">
        <v>0</v>
      </c>
      <c r="K596" s="2"/>
    </row>
    <row r="597" spans="1:11">
      <c r="A597" s="6" t="s">
        <v>1185</v>
      </c>
      <c r="B597" s="6" t="s">
        <v>1385</v>
      </c>
      <c r="C597" s="16" t="str">
        <f t="shared" ca="1" si="45"/>
        <v>Gau</v>
      </c>
      <c r="D597" s="6" t="s">
        <v>153</v>
      </c>
      <c r="E597" s="16" t="str">
        <f t="shared" ca="1" si="46"/>
        <v>Lomaiviti</v>
      </c>
      <c r="F597" s="16" t="str">
        <f t="shared" ca="1" si="47"/>
        <v>FJ0203</v>
      </c>
      <c r="G597" s="16" t="str">
        <f t="shared" ca="1" si="48"/>
        <v>FJ02</v>
      </c>
      <c r="H597" s="16" t="str">
        <f t="shared" ca="1" si="49"/>
        <v>EASTERN</v>
      </c>
      <c r="I597" s="2"/>
      <c r="J597" s="2">
        <v>0</v>
      </c>
      <c r="K597" s="2"/>
    </row>
    <row r="598" spans="1:11">
      <c r="A598" s="6" t="s">
        <v>1186</v>
      </c>
      <c r="B598" s="6" t="s">
        <v>1386</v>
      </c>
      <c r="C598" s="16" t="str">
        <f t="shared" ca="1" si="45"/>
        <v>Moala</v>
      </c>
      <c r="D598" s="6" t="s">
        <v>149</v>
      </c>
      <c r="E598" s="16" t="str">
        <f t="shared" ca="1" si="46"/>
        <v>Lau</v>
      </c>
      <c r="F598" s="16" t="str">
        <f t="shared" ca="1" si="47"/>
        <v>FJ0202</v>
      </c>
      <c r="G598" s="16" t="str">
        <f t="shared" ca="1" si="48"/>
        <v>FJ02</v>
      </c>
      <c r="H598" s="16" t="str">
        <f t="shared" ca="1" si="49"/>
        <v>EASTERN</v>
      </c>
      <c r="I598" s="2"/>
      <c r="J598" s="2">
        <v>0</v>
      </c>
      <c r="K598" s="2"/>
    </row>
    <row r="599" spans="1:11">
      <c r="A599" s="6" t="s">
        <v>1187</v>
      </c>
      <c r="B599" s="6" t="s">
        <v>1387</v>
      </c>
      <c r="C599" s="16" t="str">
        <f t="shared" ca="1" si="45"/>
        <v>Gau</v>
      </c>
      <c r="D599" s="6" t="s">
        <v>153</v>
      </c>
      <c r="E599" s="16" t="str">
        <f t="shared" ca="1" si="46"/>
        <v>Lomaiviti</v>
      </c>
      <c r="F599" s="16" t="str">
        <f t="shared" ca="1" si="47"/>
        <v>FJ0203</v>
      </c>
      <c r="G599" s="16" t="str">
        <f t="shared" ca="1" si="48"/>
        <v>FJ02</v>
      </c>
      <c r="H599" s="16" t="str">
        <f t="shared" ca="1" si="49"/>
        <v>EASTERN</v>
      </c>
      <c r="I599" s="2"/>
      <c r="J599" s="2">
        <v>0</v>
      </c>
      <c r="K599" s="2"/>
    </row>
    <row r="600" spans="1:11">
      <c r="A600" s="6" t="s">
        <v>1188</v>
      </c>
      <c r="B600" s="6" t="s">
        <v>1388</v>
      </c>
      <c r="C600" s="16" t="str">
        <f t="shared" ca="1" si="45"/>
        <v>Ovalau</v>
      </c>
      <c r="D600" s="6" t="s">
        <v>157</v>
      </c>
      <c r="E600" s="16" t="str">
        <f t="shared" ca="1" si="46"/>
        <v>Lomaiviti</v>
      </c>
      <c r="F600" s="16" t="str">
        <f t="shared" ca="1" si="47"/>
        <v>FJ0203</v>
      </c>
      <c r="G600" s="16" t="str">
        <f t="shared" ca="1" si="48"/>
        <v>FJ02</v>
      </c>
      <c r="H600" s="16" t="str">
        <f t="shared" ca="1" si="49"/>
        <v>EASTERN</v>
      </c>
      <c r="I600" s="2"/>
      <c r="J600" s="2">
        <v>0</v>
      </c>
      <c r="K600" s="2"/>
    </row>
    <row r="601" spans="1:11">
      <c r="A601" s="6" t="s">
        <v>23</v>
      </c>
      <c r="B601" s="6" t="s">
        <v>1389</v>
      </c>
      <c r="C601" s="16" t="str">
        <f t="shared" ca="1" si="45"/>
        <v>Ovalau</v>
      </c>
      <c r="D601" s="6" t="s">
        <v>157</v>
      </c>
      <c r="E601" s="16" t="str">
        <f t="shared" ca="1" si="46"/>
        <v>Lomaiviti</v>
      </c>
      <c r="F601" s="16" t="str">
        <f t="shared" ca="1" si="47"/>
        <v>FJ0203</v>
      </c>
      <c r="G601" s="16" t="str">
        <f t="shared" ca="1" si="48"/>
        <v>FJ02</v>
      </c>
      <c r="H601" s="16" t="str">
        <f t="shared" ca="1" si="49"/>
        <v>EASTERN</v>
      </c>
      <c r="I601" s="2"/>
      <c r="J601" s="2">
        <v>0</v>
      </c>
      <c r="K601" s="2"/>
    </row>
    <row r="602" spans="1:11">
      <c r="A602" s="6" t="s">
        <v>542</v>
      </c>
      <c r="B602" s="6" t="s">
        <v>1390</v>
      </c>
      <c r="C602" s="16" t="str">
        <f t="shared" ca="1" si="45"/>
        <v>Ono</v>
      </c>
      <c r="D602" s="6" t="s">
        <v>141</v>
      </c>
      <c r="E602" s="16" t="str">
        <f t="shared" ca="1" si="46"/>
        <v>Lau</v>
      </c>
      <c r="F602" s="16" t="str">
        <f t="shared" ca="1" si="47"/>
        <v>FJ0202</v>
      </c>
      <c r="G602" s="16" t="str">
        <f t="shared" ca="1" si="48"/>
        <v>FJ02</v>
      </c>
      <c r="H602" s="16" t="str">
        <f t="shared" ca="1" si="49"/>
        <v>EASTERN</v>
      </c>
      <c r="I602" s="2"/>
      <c r="J602" s="2">
        <v>0</v>
      </c>
      <c r="K602" s="2"/>
    </row>
    <row r="603" spans="1:11">
      <c r="A603" s="6" t="s">
        <v>1189</v>
      </c>
      <c r="B603" s="6" t="s">
        <v>1391</v>
      </c>
      <c r="C603" s="16" t="str">
        <f t="shared" ca="1" si="45"/>
        <v>Ovalau</v>
      </c>
      <c r="D603" s="6" t="s">
        <v>157</v>
      </c>
      <c r="E603" s="16" t="str">
        <f t="shared" ca="1" si="46"/>
        <v>Lomaiviti</v>
      </c>
      <c r="F603" s="16" t="str">
        <f t="shared" ca="1" si="47"/>
        <v>FJ0203</v>
      </c>
      <c r="G603" s="16" t="str">
        <f t="shared" ca="1" si="48"/>
        <v>FJ02</v>
      </c>
      <c r="H603" s="16" t="str">
        <f t="shared" ca="1" si="49"/>
        <v>EASTERN</v>
      </c>
      <c r="I603" s="2"/>
      <c r="J603" s="2">
        <v>0</v>
      </c>
      <c r="K603" s="2"/>
    </row>
    <row r="604" spans="1:11">
      <c r="A604" s="6" t="s">
        <v>1190</v>
      </c>
      <c r="B604" s="6" t="s">
        <v>1392</v>
      </c>
      <c r="C604" s="16" t="str">
        <f t="shared" ca="1" si="45"/>
        <v>Nairai</v>
      </c>
      <c r="D604" s="6" t="s">
        <v>156</v>
      </c>
      <c r="E604" s="16" t="str">
        <f t="shared" ca="1" si="46"/>
        <v>Lomaiviti</v>
      </c>
      <c r="F604" s="16" t="str">
        <f t="shared" ca="1" si="47"/>
        <v>FJ0203</v>
      </c>
      <c r="G604" s="16" t="str">
        <f t="shared" ca="1" si="48"/>
        <v>FJ02</v>
      </c>
      <c r="H604" s="16" t="str">
        <f t="shared" ca="1" si="49"/>
        <v>EASTERN</v>
      </c>
      <c r="I604" s="2"/>
      <c r="J604" s="2">
        <v>0</v>
      </c>
      <c r="K604" s="2"/>
    </row>
    <row r="605" spans="1:11">
      <c r="A605" s="6" t="s">
        <v>1191</v>
      </c>
      <c r="B605" s="6" t="s">
        <v>1393</v>
      </c>
      <c r="C605" s="16" t="str">
        <f t="shared" ca="1" si="45"/>
        <v>Koro</v>
      </c>
      <c r="D605" s="6" t="s">
        <v>154</v>
      </c>
      <c r="E605" s="16" t="str">
        <f t="shared" ca="1" si="46"/>
        <v>Lomaiviti</v>
      </c>
      <c r="F605" s="16" t="str">
        <f t="shared" ca="1" si="47"/>
        <v>FJ0203</v>
      </c>
      <c r="G605" s="16" t="str">
        <f t="shared" ca="1" si="48"/>
        <v>FJ02</v>
      </c>
      <c r="H605" s="16" t="str">
        <f t="shared" ca="1" si="49"/>
        <v>EASTERN</v>
      </c>
      <c r="I605" s="2"/>
      <c r="J605" s="2">
        <v>0</v>
      </c>
      <c r="K605" s="2"/>
    </row>
    <row r="606" spans="1:11">
      <c r="A606" s="6" t="s">
        <v>24</v>
      </c>
      <c r="B606" s="6" t="s">
        <v>1394</v>
      </c>
      <c r="C606" s="16" t="str">
        <f t="shared" ca="1" si="45"/>
        <v>Gau</v>
      </c>
      <c r="D606" s="6" t="s">
        <v>153</v>
      </c>
      <c r="E606" s="16" t="str">
        <f t="shared" ca="1" si="46"/>
        <v>Lomaiviti</v>
      </c>
      <c r="F606" s="16" t="str">
        <f t="shared" ca="1" si="47"/>
        <v>FJ0203</v>
      </c>
      <c r="G606" s="16" t="str">
        <f t="shared" ca="1" si="48"/>
        <v>FJ02</v>
      </c>
      <c r="H606" s="16" t="str">
        <f t="shared" ca="1" si="49"/>
        <v>EASTERN</v>
      </c>
      <c r="I606" s="2"/>
      <c r="J606" s="2">
        <v>0</v>
      </c>
      <c r="K606" s="2"/>
    </row>
    <row r="607" spans="1:11">
      <c r="A607" s="6" t="s">
        <v>1192</v>
      </c>
      <c r="B607" s="6" t="s">
        <v>1395</v>
      </c>
      <c r="C607" s="16" t="str">
        <f t="shared" ca="1" si="45"/>
        <v>Ovalau</v>
      </c>
      <c r="D607" s="6" t="s">
        <v>157</v>
      </c>
      <c r="E607" s="16" t="str">
        <f t="shared" ca="1" si="46"/>
        <v>Lomaiviti</v>
      </c>
      <c r="F607" s="16" t="str">
        <f t="shared" ca="1" si="47"/>
        <v>FJ0203</v>
      </c>
      <c r="G607" s="16" t="str">
        <f t="shared" ca="1" si="48"/>
        <v>FJ02</v>
      </c>
      <c r="H607" s="16" t="str">
        <f t="shared" ca="1" si="49"/>
        <v>EASTERN</v>
      </c>
      <c r="I607" s="2"/>
      <c r="J607" s="2">
        <v>0</v>
      </c>
      <c r="K607" s="2"/>
    </row>
    <row r="608" spans="1:11">
      <c r="A608" s="6" t="s">
        <v>558</v>
      </c>
      <c r="B608" s="6" t="s">
        <v>1396</v>
      </c>
      <c r="C608" s="16" t="str">
        <f t="shared" ca="1" si="45"/>
        <v>Moala</v>
      </c>
      <c r="D608" s="6" t="s">
        <v>149</v>
      </c>
      <c r="E608" s="16" t="str">
        <f t="shared" ca="1" si="46"/>
        <v>Lau</v>
      </c>
      <c r="F608" s="16" t="str">
        <f t="shared" ca="1" si="47"/>
        <v>FJ0202</v>
      </c>
      <c r="G608" s="16" t="str">
        <f t="shared" ca="1" si="48"/>
        <v>FJ02</v>
      </c>
      <c r="H608" s="16" t="str">
        <f t="shared" ca="1" si="49"/>
        <v>EASTERN</v>
      </c>
      <c r="I608" s="2"/>
      <c r="J608" s="2">
        <v>0</v>
      </c>
      <c r="K608" s="2"/>
    </row>
    <row r="609" spans="1:11">
      <c r="A609" s="6" t="s">
        <v>1193</v>
      </c>
      <c r="B609" s="6" t="s">
        <v>1397</v>
      </c>
      <c r="C609" s="16" t="str">
        <f t="shared" ca="1" si="45"/>
        <v>Naceva</v>
      </c>
      <c r="D609" s="6" t="s">
        <v>135</v>
      </c>
      <c r="E609" s="16" t="str">
        <f t="shared" ca="1" si="46"/>
        <v>Kadavu</v>
      </c>
      <c r="F609" s="16" t="str">
        <f t="shared" ca="1" si="47"/>
        <v>FJ0201</v>
      </c>
      <c r="G609" s="16" t="str">
        <f t="shared" ca="1" si="48"/>
        <v>FJ02</v>
      </c>
      <c r="H609" s="16" t="str">
        <f t="shared" ca="1" si="49"/>
        <v>EASTERN</v>
      </c>
      <c r="I609" s="2"/>
      <c r="J609" s="2">
        <v>0</v>
      </c>
      <c r="K609" s="2"/>
    </row>
    <row r="610" spans="1:11">
      <c r="A610" s="6" t="s">
        <v>566</v>
      </c>
      <c r="B610" s="6" t="s">
        <v>1398</v>
      </c>
      <c r="C610" s="16" t="str">
        <f t="shared" ca="1" si="45"/>
        <v>Naceva</v>
      </c>
      <c r="D610" s="6" t="s">
        <v>135</v>
      </c>
      <c r="E610" s="16" t="str">
        <f t="shared" ca="1" si="46"/>
        <v>Kadavu</v>
      </c>
      <c r="F610" s="16" t="str">
        <f t="shared" ca="1" si="47"/>
        <v>FJ0201</v>
      </c>
      <c r="G610" s="16" t="str">
        <f t="shared" ca="1" si="48"/>
        <v>FJ02</v>
      </c>
      <c r="H610" s="16" t="str">
        <f t="shared" ca="1" si="49"/>
        <v>EASTERN</v>
      </c>
      <c r="I610" s="2"/>
      <c r="J610" s="2">
        <v>0</v>
      </c>
      <c r="K610" s="2"/>
    </row>
    <row r="611" spans="1:11">
      <c r="A611" s="6" t="s">
        <v>568</v>
      </c>
      <c r="B611" s="6" t="s">
        <v>1399</v>
      </c>
      <c r="C611" s="16" t="str">
        <f t="shared" ca="1" si="45"/>
        <v>Nakasaleka</v>
      </c>
      <c r="D611" s="6" t="s">
        <v>136</v>
      </c>
      <c r="E611" s="16" t="str">
        <f t="shared" ca="1" si="46"/>
        <v>Kadavu</v>
      </c>
      <c r="F611" s="16" t="str">
        <f t="shared" ca="1" si="47"/>
        <v>FJ0201</v>
      </c>
      <c r="G611" s="16" t="str">
        <f t="shared" ca="1" si="48"/>
        <v>FJ02</v>
      </c>
      <c r="H611" s="16" t="str">
        <f t="shared" ca="1" si="49"/>
        <v>EASTERN</v>
      </c>
      <c r="I611" s="2"/>
      <c r="J611" s="2">
        <v>0</v>
      </c>
      <c r="K611" s="2"/>
    </row>
    <row r="612" spans="1:11">
      <c r="A612" s="6" t="s">
        <v>574</v>
      </c>
      <c r="B612" s="6" t="s">
        <v>1400</v>
      </c>
      <c r="C612" s="16" t="str">
        <f t="shared" ca="1" si="45"/>
        <v>Gau</v>
      </c>
      <c r="D612" s="6" t="s">
        <v>153</v>
      </c>
      <c r="E612" s="16" t="str">
        <f t="shared" ca="1" si="46"/>
        <v>Lomaiviti</v>
      </c>
      <c r="F612" s="16" t="str">
        <f t="shared" ca="1" si="47"/>
        <v>FJ0203</v>
      </c>
      <c r="G612" s="16" t="str">
        <f t="shared" ca="1" si="48"/>
        <v>FJ02</v>
      </c>
      <c r="H612" s="16" t="str">
        <f t="shared" ca="1" si="49"/>
        <v>EASTERN</v>
      </c>
      <c r="I612" s="2"/>
      <c r="J612" s="2">
        <v>0</v>
      </c>
      <c r="K612" s="2"/>
    </row>
    <row r="613" spans="1:11">
      <c r="A613" s="6" t="s">
        <v>1194</v>
      </c>
      <c r="B613" s="6" t="s">
        <v>1401</v>
      </c>
      <c r="C613" s="16" t="str">
        <f t="shared" ca="1" si="45"/>
        <v>Nakasaleka</v>
      </c>
      <c r="D613" s="6" t="s">
        <v>136</v>
      </c>
      <c r="E613" s="16" t="str">
        <f t="shared" ca="1" si="46"/>
        <v>Kadavu</v>
      </c>
      <c r="F613" s="16" t="str">
        <f t="shared" ca="1" si="47"/>
        <v>FJ0201</v>
      </c>
      <c r="G613" s="16" t="str">
        <f t="shared" ca="1" si="48"/>
        <v>FJ02</v>
      </c>
      <c r="H613" s="16" t="str">
        <f t="shared" ca="1" si="49"/>
        <v>EASTERN</v>
      </c>
      <c r="I613" s="2"/>
      <c r="J613" s="2">
        <v>0</v>
      </c>
      <c r="K613" s="2"/>
    </row>
    <row r="614" spans="1:11">
      <c r="A614" s="6" t="s">
        <v>1195</v>
      </c>
      <c r="B614" s="6" t="s">
        <v>1402</v>
      </c>
      <c r="C614" s="16" t="str">
        <f t="shared" ca="1" si="45"/>
        <v>Mualevu</v>
      </c>
      <c r="D614" s="6" t="s">
        <v>151</v>
      </c>
      <c r="E614" s="16" t="str">
        <f t="shared" ca="1" si="46"/>
        <v>Lau</v>
      </c>
      <c r="F614" s="16" t="str">
        <f t="shared" ca="1" si="47"/>
        <v>FJ0202</v>
      </c>
      <c r="G614" s="16" t="str">
        <f t="shared" ca="1" si="48"/>
        <v>FJ02</v>
      </c>
      <c r="H614" s="16" t="str">
        <f t="shared" ca="1" si="49"/>
        <v>EASTERN</v>
      </c>
      <c r="I614" s="2"/>
      <c r="J614" s="2">
        <v>0</v>
      </c>
      <c r="K614" s="2"/>
    </row>
    <row r="615" spans="1:11">
      <c r="A615" s="6" t="s">
        <v>1195</v>
      </c>
      <c r="B615" s="6" t="s">
        <v>1403</v>
      </c>
      <c r="C615" s="16" t="str">
        <f t="shared" ca="1" si="45"/>
        <v>Nairai</v>
      </c>
      <c r="D615" s="6" t="s">
        <v>156</v>
      </c>
      <c r="E615" s="16" t="str">
        <f t="shared" ca="1" si="46"/>
        <v>Lomaiviti</v>
      </c>
      <c r="F615" s="16" t="str">
        <f t="shared" ca="1" si="47"/>
        <v>FJ0203</v>
      </c>
      <c r="G615" s="16" t="str">
        <f t="shared" ca="1" si="48"/>
        <v>FJ02</v>
      </c>
      <c r="H615" s="16" t="str">
        <f t="shared" ca="1" si="49"/>
        <v>EASTERN</v>
      </c>
      <c r="I615" s="2"/>
      <c r="J615" s="2">
        <v>0</v>
      </c>
      <c r="K615" s="2"/>
    </row>
    <row r="616" spans="1:11">
      <c r="A616" s="6" t="s">
        <v>1196</v>
      </c>
      <c r="B616" s="6" t="s">
        <v>1404</v>
      </c>
      <c r="C616" s="16" t="str">
        <f t="shared" ca="1" si="45"/>
        <v>Ovalau</v>
      </c>
      <c r="D616" s="6" t="s">
        <v>157</v>
      </c>
      <c r="E616" s="16" t="str">
        <f t="shared" ca="1" si="46"/>
        <v>Lomaiviti</v>
      </c>
      <c r="F616" s="16" t="str">
        <f t="shared" ca="1" si="47"/>
        <v>FJ0203</v>
      </c>
      <c r="G616" s="16" t="str">
        <f t="shared" ca="1" si="48"/>
        <v>FJ02</v>
      </c>
      <c r="H616" s="16" t="str">
        <f t="shared" ca="1" si="49"/>
        <v>EASTERN</v>
      </c>
      <c r="I616" s="2"/>
      <c r="J616" s="2">
        <v>0</v>
      </c>
      <c r="K616" s="2"/>
    </row>
    <row r="617" spans="1:11">
      <c r="A617" s="6" t="s">
        <v>1197</v>
      </c>
      <c r="B617" s="6" t="s">
        <v>1405</v>
      </c>
      <c r="C617" s="16" t="str">
        <f t="shared" ca="1" si="45"/>
        <v>Ovalau</v>
      </c>
      <c r="D617" s="6" t="s">
        <v>157</v>
      </c>
      <c r="E617" s="16" t="str">
        <f t="shared" ca="1" si="46"/>
        <v>Lomaiviti</v>
      </c>
      <c r="F617" s="16" t="str">
        <f t="shared" ca="1" si="47"/>
        <v>FJ0203</v>
      </c>
      <c r="G617" s="16" t="str">
        <f t="shared" ca="1" si="48"/>
        <v>FJ02</v>
      </c>
      <c r="H617" s="16" t="str">
        <f t="shared" ca="1" si="49"/>
        <v>EASTERN</v>
      </c>
      <c r="I617" s="2"/>
      <c r="J617" s="2">
        <v>0</v>
      </c>
      <c r="K617" s="2"/>
    </row>
    <row r="618" spans="1:11">
      <c r="A618" s="6" t="s">
        <v>1198</v>
      </c>
      <c r="B618" s="6" t="s">
        <v>1406</v>
      </c>
      <c r="C618" s="16" t="str">
        <f t="shared" ca="1" si="45"/>
        <v>Ovalau</v>
      </c>
      <c r="D618" s="6" t="s">
        <v>157</v>
      </c>
      <c r="E618" s="16" t="str">
        <f t="shared" ca="1" si="46"/>
        <v>Lomaiviti</v>
      </c>
      <c r="F618" s="16" t="str">
        <f t="shared" ca="1" si="47"/>
        <v>FJ0203</v>
      </c>
      <c r="G618" s="16" t="str">
        <f t="shared" ca="1" si="48"/>
        <v>FJ02</v>
      </c>
      <c r="H618" s="16" t="str">
        <f t="shared" ca="1" si="49"/>
        <v>EASTERN</v>
      </c>
      <c r="I618" s="2"/>
      <c r="J618" s="2">
        <v>0</v>
      </c>
      <c r="K618" s="2"/>
    </row>
    <row r="619" spans="1:11">
      <c r="A619" s="6" t="s">
        <v>1199</v>
      </c>
      <c r="B619" s="6" t="s">
        <v>1407</v>
      </c>
      <c r="C619" s="16" t="str">
        <f t="shared" ca="1" si="45"/>
        <v>Gau</v>
      </c>
      <c r="D619" s="6" t="s">
        <v>153</v>
      </c>
      <c r="E619" s="16" t="str">
        <f t="shared" ca="1" si="46"/>
        <v>Lomaiviti</v>
      </c>
      <c r="F619" s="16" t="str">
        <f t="shared" ca="1" si="47"/>
        <v>FJ0203</v>
      </c>
      <c r="G619" s="16" t="str">
        <f t="shared" ca="1" si="48"/>
        <v>FJ02</v>
      </c>
      <c r="H619" s="16" t="str">
        <f t="shared" ca="1" si="49"/>
        <v>EASTERN</v>
      </c>
      <c r="I619" s="2"/>
      <c r="J619" s="2">
        <v>0</v>
      </c>
      <c r="K619" s="2"/>
    </row>
    <row r="620" spans="1:11">
      <c r="A620" s="6" t="s">
        <v>1200</v>
      </c>
      <c r="B620" s="6" t="s">
        <v>1408</v>
      </c>
      <c r="C620" s="16" t="str">
        <f t="shared" ca="1" si="45"/>
        <v>Nakasaleka</v>
      </c>
      <c r="D620" s="6" t="s">
        <v>136</v>
      </c>
      <c r="E620" s="16" t="str">
        <f t="shared" ca="1" si="46"/>
        <v>Kadavu</v>
      </c>
      <c r="F620" s="16" t="str">
        <f t="shared" ca="1" si="47"/>
        <v>FJ0201</v>
      </c>
      <c r="G620" s="16" t="str">
        <f t="shared" ca="1" si="48"/>
        <v>FJ02</v>
      </c>
      <c r="H620" s="16" t="str">
        <f t="shared" ca="1" si="49"/>
        <v>EASTERN</v>
      </c>
      <c r="I620" s="2"/>
      <c r="J620" s="2">
        <v>0</v>
      </c>
      <c r="K620" s="2"/>
    </row>
    <row r="621" spans="1:11">
      <c r="A621" s="6" t="s">
        <v>165</v>
      </c>
      <c r="B621" s="6" t="s">
        <v>1409</v>
      </c>
      <c r="C621" s="16" t="str">
        <f t="shared" ca="1" si="45"/>
        <v>Tavuki</v>
      </c>
      <c r="D621" s="6" t="s">
        <v>137</v>
      </c>
      <c r="E621" s="16" t="str">
        <f t="shared" ca="1" si="46"/>
        <v>Kadavu</v>
      </c>
      <c r="F621" s="16" t="str">
        <f t="shared" ca="1" si="47"/>
        <v>FJ0201</v>
      </c>
      <c r="G621" s="16" t="str">
        <f t="shared" ca="1" si="48"/>
        <v>FJ02</v>
      </c>
      <c r="H621" s="16" t="str">
        <f t="shared" ca="1" si="49"/>
        <v>EASTERN</v>
      </c>
      <c r="I621" s="2"/>
      <c r="J621" s="2">
        <v>0</v>
      </c>
      <c r="K621" s="2"/>
    </row>
    <row r="622" spans="1:11">
      <c r="A622" s="6" t="s">
        <v>1201</v>
      </c>
      <c r="B622" s="6" t="s">
        <v>1410</v>
      </c>
      <c r="C622" s="16" t="str">
        <f t="shared" ca="1" si="45"/>
        <v>Koro</v>
      </c>
      <c r="D622" s="6" t="s">
        <v>154</v>
      </c>
      <c r="E622" s="16" t="str">
        <f t="shared" ca="1" si="46"/>
        <v>Lomaiviti</v>
      </c>
      <c r="F622" s="16" t="str">
        <f t="shared" ca="1" si="47"/>
        <v>FJ0203</v>
      </c>
      <c r="G622" s="16" t="str">
        <f t="shared" ca="1" si="48"/>
        <v>FJ02</v>
      </c>
      <c r="H622" s="16" t="str">
        <f t="shared" ca="1" si="49"/>
        <v>EASTERN</v>
      </c>
      <c r="I622" s="2"/>
      <c r="J622" s="2">
        <v>0</v>
      </c>
      <c r="K622" s="2"/>
    </row>
    <row r="623" spans="1:11">
      <c r="A623" s="6" t="s">
        <v>1202</v>
      </c>
      <c r="B623" s="6" t="s">
        <v>1411</v>
      </c>
      <c r="C623" s="16" t="str">
        <f t="shared" ca="1" si="45"/>
        <v>Ovalau</v>
      </c>
      <c r="D623" s="6" t="s">
        <v>157</v>
      </c>
      <c r="E623" s="16" t="str">
        <f t="shared" ca="1" si="46"/>
        <v>Lomaiviti</v>
      </c>
      <c r="F623" s="16" t="str">
        <f t="shared" ca="1" si="47"/>
        <v>FJ0203</v>
      </c>
      <c r="G623" s="16" t="str">
        <f t="shared" ca="1" si="48"/>
        <v>FJ02</v>
      </c>
      <c r="H623" s="16" t="str">
        <f t="shared" ca="1" si="49"/>
        <v>EASTERN</v>
      </c>
      <c r="I623" s="2"/>
      <c r="J623" s="2">
        <v>0</v>
      </c>
      <c r="K623" s="2"/>
    </row>
    <row r="624" spans="1:11">
      <c r="A624" s="6" t="s">
        <v>1203</v>
      </c>
      <c r="B624" s="6" t="s">
        <v>1412</v>
      </c>
      <c r="C624" s="16" t="str">
        <f t="shared" ca="1" si="45"/>
        <v>Nakasaleka</v>
      </c>
      <c r="D624" s="6" t="s">
        <v>136</v>
      </c>
      <c r="E624" s="16" t="str">
        <f t="shared" ca="1" si="46"/>
        <v>Kadavu</v>
      </c>
      <c r="F624" s="16" t="str">
        <f t="shared" ca="1" si="47"/>
        <v>FJ0201</v>
      </c>
      <c r="G624" s="16" t="str">
        <f t="shared" ca="1" si="48"/>
        <v>FJ02</v>
      </c>
      <c r="H624" s="16" t="str">
        <f t="shared" ca="1" si="49"/>
        <v>EASTERN</v>
      </c>
      <c r="I624" s="2"/>
      <c r="J624" s="2">
        <v>0</v>
      </c>
      <c r="K624" s="2"/>
    </row>
    <row r="625" spans="1:11">
      <c r="A625" s="6" t="s">
        <v>1204</v>
      </c>
      <c r="B625" s="6" t="s">
        <v>1413</v>
      </c>
      <c r="C625" s="16" t="str">
        <f t="shared" ca="1" si="45"/>
        <v>Nakasaleka</v>
      </c>
      <c r="D625" s="6" t="s">
        <v>136</v>
      </c>
      <c r="E625" s="16" t="str">
        <f t="shared" ca="1" si="46"/>
        <v>Kadavu</v>
      </c>
      <c r="F625" s="16" t="str">
        <f t="shared" ca="1" si="47"/>
        <v>FJ0201</v>
      </c>
      <c r="G625" s="16" t="str">
        <f t="shared" ca="1" si="48"/>
        <v>FJ02</v>
      </c>
      <c r="H625" s="16" t="str">
        <f t="shared" ca="1" si="49"/>
        <v>EASTERN</v>
      </c>
      <c r="I625" s="2"/>
      <c r="J625" s="2">
        <v>0</v>
      </c>
      <c r="K625" s="2"/>
    </row>
    <row r="626" spans="1:11">
      <c r="A626" s="6" t="s">
        <v>1204</v>
      </c>
      <c r="B626" s="6" t="s">
        <v>1414</v>
      </c>
      <c r="C626" s="16" t="str">
        <f t="shared" ca="1" si="45"/>
        <v>Tavuki</v>
      </c>
      <c r="D626" s="6" t="s">
        <v>137</v>
      </c>
      <c r="E626" s="16" t="str">
        <f t="shared" ca="1" si="46"/>
        <v>Kadavu</v>
      </c>
      <c r="F626" s="16" t="str">
        <f t="shared" ca="1" si="47"/>
        <v>FJ0201</v>
      </c>
      <c r="G626" s="16" t="str">
        <f t="shared" ca="1" si="48"/>
        <v>FJ02</v>
      </c>
      <c r="H626" s="16" t="str">
        <f t="shared" ca="1" si="49"/>
        <v>EASTERN</v>
      </c>
      <c r="I626" s="2"/>
      <c r="J626" s="2">
        <v>3</v>
      </c>
      <c r="K626" s="2"/>
    </row>
    <row r="627" spans="1:11">
      <c r="A627" s="6" t="s">
        <v>1204</v>
      </c>
      <c r="B627" s="6" t="s">
        <v>1415</v>
      </c>
      <c r="C627" s="16" t="str">
        <f t="shared" ca="1" si="45"/>
        <v>Gau</v>
      </c>
      <c r="D627" s="6" t="s">
        <v>153</v>
      </c>
      <c r="E627" s="16" t="str">
        <f t="shared" ca="1" si="46"/>
        <v>Lomaiviti</v>
      </c>
      <c r="F627" s="16" t="str">
        <f t="shared" ca="1" si="47"/>
        <v>FJ0203</v>
      </c>
      <c r="G627" s="16" t="str">
        <f t="shared" ca="1" si="48"/>
        <v>FJ02</v>
      </c>
      <c r="H627" s="16" t="str">
        <f t="shared" ca="1" si="49"/>
        <v>EASTERN</v>
      </c>
      <c r="I627" s="2"/>
      <c r="J627" s="2">
        <v>0</v>
      </c>
      <c r="K627" s="2"/>
    </row>
    <row r="628" spans="1:11">
      <c r="A628" s="6" t="s">
        <v>1205</v>
      </c>
      <c r="B628" s="6" t="s">
        <v>1416</v>
      </c>
      <c r="C628" s="16" t="str">
        <f t="shared" ca="1" si="45"/>
        <v>Nairai</v>
      </c>
      <c r="D628" s="6" t="s">
        <v>156</v>
      </c>
      <c r="E628" s="16" t="str">
        <f t="shared" ca="1" si="46"/>
        <v>Lomaiviti</v>
      </c>
      <c r="F628" s="16" t="str">
        <f t="shared" ca="1" si="47"/>
        <v>FJ0203</v>
      </c>
      <c r="G628" s="16" t="str">
        <f t="shared" ca="1" si="48"/>
        <v>FJ02</v>
      </c>
      <c r="H628" s="16" t="str">
        <f t="shared" ca="1" si="49"/>
        <v>EASTERN</v>
      </c>
      <c r="I628" s="2"/>
      <c r="J628" s="2">
        <v>0</v>
      </c>
      <c r="K628" s="2"/>
    </row>
    <row r="629" spans="1:11">
      <c r="A629" s="6" t="s">
        <v>1206</v>
      </c>
      <c r="B629" s="6" t="s">
        <v>1417</v>
      </c>
      <c r="C629" s="16" t="str">
        <f t="shared" ca="1" si="45"/>
        <v>Nairai</v>
      </c>
      <c r="D629" s="6" t="s">
        <v>156</v>
      </c>
      <c r="E629" s="16" t="str">
        <f t="shared" ca="1" si="46"/>
        <v>Lomaiviti</v>
      </c>
      <c r="F629" s="16" t="str">
        <f t="shared" ca="1" si="47"/>
        <v>FJ0203</v>
      </c>
      <c r="G629" s="16" t="str">
        <f t="shared" ca="1" si="48"/>
        <v>FJ02</v>
      </c>
      <c r="H629" s="16" t="str">
        <f t="shared" ca="1" si="49"/>
        <v>EASTERN</v>
      </c>
      <c r="I629" s="2"/>
      <c r="J629" s="2">
        <v>0</v>
      </c>
      <c r="K629" s="2"/>
    </row>
    <row r="630" spans="1:11">
      <c r="A630" s="6" t="s">
        <v>1207</v>
      </c>
      <c r="B630" s="6" t="s">
        <v>1418</v>
      </c>
      <c r="C630" s="16" t="str">
        <f t="shared" ca="1" si="45"/>
        <v>Ovalau</v>
      </c>
      <c r="D630" s="6" t="s">
        <v>157</v>
      </c>
      <c r="E630" s="16" t="str">
        <f t="shared" ca="1" si="46"/>
        <v>Lomaiviti</v>
      </c>
      <c r="F630" s="16" t="str">
        <f t="shared" ca="1" si="47"/>
        <v>FJ0203</v>
      </c>
      <c r="G630" s="16" t="str">
        <f t="shared" ca="1" si="48"/>
        <v>FJ02</v>
      </c>
      <c r="H630" s="16" t="str">
        <f t="shared" ca="1" si="49"/>
        <v>EASTERN</v>
      </c>
      <c r="I630" s="2"/>
      <c r="J630" s="2">
        <v>0</v>
      </c>
      <c r="K630" s="2"/>
    </row>
    <row r="631" spans="1:11">
      <c r="A631" s="6" t="s">
        <v>1208</v>
      </c>
      <c r="B631" s="6" t="s">
        <v>1419</v>
      </c>
      <c r="C631" s="16" t="str">
        <f t="shared" ca="1" si="45"/>
        <v>Nakasaleka</v>
      </c>
      <c r="D631" s="6" t="s">
        <v>136</v>
      </c>
      <c r="E631" s="16" t="str">
        <f t="shared" ca="1" si="46"/>
        <v>Kadavu</v>
      </c>
      <c r="F631" s="16" t="str">
        <f t="shared" ca="1" si="47"/>
        <v>FJ0201</v>
      </c>
      <c r="G631" s="16" t="str">
        <f t="shared" ca="1" si="48"/>
        <v>FJ02</v>
      </c>
      <c r="H631" s="16" t="str">
        <f t="shared" ca="1" si="49"/>
        <v>EASTERN</v>
      </c>
      <c r="I631" s="2"/>
      <c r="J631" s="2">
        <v>0</v>
      </c>
      <c r="K631" s="2"/>
    </row>
    <row r="632" spans="1:11">
      <c r="A632" s="6" t="s">
        <v>1209</v>
      </c>
      <c r="B632" s="6" t="s">
        <v>1420</v>
      </c>
      <c r="C632" s="16" t="str">
        <f t="shared" ca="1" si="45"/>
        <v>Lomai_OtherIs</v>
      </c>
      <c r="D632" s="6" t="s">
        <v>155</v>
      </c>
      <c r="E632" s="16" t="str">
        <f t="shared" ca="1" si="46"/>
        <v>Lomaiviti</v>
      </c>
      <c r="F632" s="16" t="str">
        <f t="shared" ca="1" si="47"/>
        <v>FJ0203</v>
      </c>
      <c r="G632" s="16" t="str">
        <f t="shared" ca="1" si="48"/>
        <v>FJ02</v>
      </c>
      <c r="H632" s="16" t="str">
        <f t="shared" ca="1" si="49"/>
        <v>EASTERN</v>
      </c>
      <c r="I632" s="2"/>
      <c r="J632" s="2">
        <v>0</v>
      </c>
      <c r="K632" s="2"/>
    </row>
    <row r="633" spans="1:11">
      <c r="A633" s="6" t="s">
        <v>1210</v>
      </c>
      <c r="B633" s="6" t="s">
        <v>1421</v>
      </c>
      <c r="C633" s="16" t="str">
        <f t="shared" ca="1" si="45"/>
        <v>Ovalau</v>
      </c>
      <c r="D633" s="6" t="s">
        <v>157</v>
      </c>
      <c r="E633" s="16" t="str">
        <f t="shared" ca="1" si="46"/>
        <v>Lomaiviti</v>
      </c>
      <c r="F633" s="16" t="str">
        <f t="shared" ca="1" si="47"/>
        <v>FJ0203</v>
      </c>
      <c r="G633" s="16" t="str">
        <f t="shared" ca="1" si="48"/>
        <v>FJ02</v>
      </c>
      <c r="H633" s="16" t="str">
        <f t="shared" ca="1" si="49"/>
        <v>EASTERN</v>
      </c>
      <c r="I633" s="2"/>
      <c r="J633" s="2">
        <v>0</v>
      </c>
      <c r="K633" s="2"/>
    </row>
    <row r="634" spans="1:11">
      <c r="A634" s="6" t="s">
        <v>1211</v>
      </c>
      <c r="B634" s="6" t="s">
        <v>1422</v>
      </c>
      <c r="C634" s="16" t="str">
        <f t="shared" ca="1" si="45"/>
        <v>Koro</v>
      </c>
      <c r="D634" s="6" t="s">
        <v>154</v>
      </c>
      <c r="E634" s="16" t="str">
        <f t="shared" ca="1" si="46"/>
        <v>Lomaiviti</v>
      </c>
      <c r="F634" s="16" t="str">
        <f t="shared" ca="1" si="47"/>
        <v>FJ0203</v>
      </c>
      <c r="G634" s="16" t="str">
        <f t="shared" ca="1" si="48"/>
        <v>FJ02</v>
      </c>
      <c r="H634" s="16" t="str">
        <f t="shared" ca="1" si="49"/>
        <v>EASTERN</v>
      </c>
      <c r="I634" s="2"/>
      <c r="J634" s="2">
        <v>0</v>
      </c>
      <c r="K634" s="2"/>
    </row>
    <row r="635" spans="1:11">
      <c r="A635" s="6" t="s">
        <v>1212</v>
      </c>
      <c r="B635" s="6" t="s">
        <v>1423</v>
      </c>
      <c r="C635" s="16" t="str">
        <f t="shared" ca="1" si="45"/>
        <v>Gau</v>
      </c>
      <c r="D635" s="6" t="s">
        <v>153</v>
      </c>
      <c r="E635" s="16" t="str">
        <f t="shared" ca="1" si="46"/>
        <v>Lomaiviti</v>
      </c>
      <c r="F635" s="16" t="str">
        <f t="shared" ca="1" si="47"/>
        <v>FJ0203</v>
      </c>
      <c r="G635" s="16" t="str">
        <f t="shared" ca="1" si="48"/>
        <v>FJ02</v>
      </c>
      <c r="H635" s="16" t="str">
        <f t="shared" ca="1" si="49"/>
        <v>EASTERN</v>
      </c>
      <c r="I635" s="2"/>
      <c r="J635" s="2">
        <v>0</v>
      </c>
      <c r="K635" s="2"/>
    </row>
    <row r="636" spans="1:11">
      <c r="A636" s="6" t="s">
        <v>1213</v>
      </c>
      <c r="B636" s="6" t="s">
        <v>1424</v>
      </c>
      <c r="C636" s="16" t="str">
        <f t="shared" ca="1" si="45"/>
        <v>Nabukelevu</v>
      </c>
      <c r="D636" s="6" t="s">
        <v>134</v>
      </c>
      <c r="E636" s="16" t="str">
        <f t="shared" ca="1" si="46"/>
        <v>Kadavu</v>
      </c>
      <c r="F636" s="16" t="str">
        <f t="shared" ca="1" si="47"/>
        <v>FJ0201</v>
      </c>
      <c r="G636" s="16" t="str">
        <f t="shared" ca="1" si="48"/>
        <v>FJ02</v>
      </c>
      <c r="H636" s="16" t="str">
        <f t="shared" ca="1" si="49"/>
        <v>EASTERN</v>
      </c>
      <c r="I636" s="2"/>
      <c r="J636" s="2">
        <v>0</v>
      </c>
      <c r="K636" s="2"/>
    </row>
    <row r="637" spans="1:11">
      <c r="A637" s="6" t="s">
        <v>1214</v>
      </c>
      <c r="B637" s="6" t="s">
        <v>1425</v>
      </c>
      <c r="C637" s="16" t="str">
        <f t="shared" ca="1" si="45"/>
        <v>Nakasaleka</v>
      </c>
      <c r="D637" s="6" t="s">
        <v>136</v>
      </c>
      <c r="E637" s="16" t="str">
        <f t="shared" ca="1" si="46"/>
        <v>Kadavu</v>
      </c>
      <c r="F637" s="16" t="str">
        <f t="shared" ca="1" si="47"/>
        <v>FJ0201</v>
      </c>
      <c r="G637" s="16" t="str">
        <f t="shared" ca="1" si="48"/>
        <v>FJ02</v>
      </c>
      <c r="H637" s="16" t="str">
        <f t="shared" ca="1" si="49"/>
        <v>EASTERN</v>
      </c>
      <c r="I637" s="2"/>
      <c r="J637" s="2">
        <v>0</v>
      </c>
      <c r="K637" s="2"/>
    </row>
    <row r="638" spans="1:11">
      <c r="A638" s="6" t="s">
        <v>1215</v>
      </c>
      <c r="B638" s="6" t="s">
        <v>1426</v>
      </c>
      <c r="C638" s="16" t="str">
        <f t="shared" ca="1" si="45"/>
        <v>Matuku</v>
      </c>
      <c r="D638" s="6" t="s">
        <v>148</v>
      </c>
      <c r="E638" s="16" t="str">
        <f t="shared" ca="1" si="46"/>
        <v>Lau</v>
      </c>
      <c r="F638" s="16" t="str">
        <f t="shared" ca="1" si="47"/>
        <v>FJ0202</v>
      </c>
      <c r="G638" s="16" t="str">
        <f t="shared" ca="1" si="48"/>
        <v>FJ02</v>
      </c>
      <c r="H638" s="16" t="str">
        <f t="shared" ca="1" si="49"/>
        <v>EASTERN</v>
      </c>
      <c r="I638" s="2"/>
      <c r="J638" s="2">
        <v>0</v>
      </c>
      <c r="K638" s="2"/>
    </row>
    <row r="639" spans="1:11">
      <c r="A639" s="6" t="s">
        <v>1216</v>
      </c>
      <c r="B639" s="6" t="s">
        <v>1427</v>
      </c>
      <c r="C639" s="16" t="str">
        <f t="shared" ca="1" si="45"/>
        <v>Naceva</v>
      </c>
      <c r="D639" s="6" t="s">
        <v>135</v>
      </c>
      <c r="E639" s="16" t="str">
        <f t="shared" ca="1" si="46"/>
        <v>Kadavu</v>
      </c>
      <c r="F639" s="16" t="str">
        <f t="shared" ca="1" si="47"/>
        <v>FJ0201</v>
      </c>
      <c r="G639" s="16" t="str">
        <f t="shared" ca="1" si="48"/>
        <v>FJ02</v>
      </c>
      <c r="H639" s="16" t="str">
        <f t="shared" ca="1" si="49"/>
        <v>EASTERN</v>
      </c>
      <c r="I639" s="2"/>
      <c r="J639" s="2">
        <v>3</v>
      </c>
      <c r="K639" s="2"/>
    </row>
    <row r="640" spans="1:11">
      <c r="A640" s="6" t="s">
        <v>1217</v>
      </c>
      <c r="B640" s="6" t="s">
        <v>1428</v>
      </c>
      <c r="C640" s="16" t="str">
        <f t="shared" ca="1" si="45"/>
        <v>Batiki</v>
      </c>
      <c r="D640" s="6" t="s">
        <v>152</v>
      </c>
      <c r="E640" s="16" t="str">
        <f t="shared" ca="1" si="46"/>
        <v>Lomaiviti</v>
      </c>
      <c r="F640" s="16" t="str">
        <f t="shared" ca="1" si="47"/>
        <v>FJ0203</v>
      </c>
      <c r="G640" s="16" t="str">
        <f t="shared" ca="1" si="48"/>
        <v>FJ02</v>
      </c>
      <c r="H640" s="16" t="str">
        <f t="shared" ca="1" si="49"/>
        <v>EASTERN</v>
      </c>
      <c r="I640" s="2"/>
      <c r="J640" s="2">
        <v>0</v>
      </c>
      <c r="K640" s="2"/>
    </row>
    <row r="641" spans="1:11">
      <c r="A641" s="6" t="s">
        <v>1429</v>
      </c>
      <c r="B641" s="6" t="s">
        <v>1854</v>
      </c>
      <c r="C641" s="16" t="str">
        <f t="shared" ca="1" si="45"/>
        <v>Rabi</v>
      </c>
      <c r="D641" s="6" t="s">
        <v>183</v>
      </c>
      <c r="E641" s="16" t="str">
        <f t="shared" ca="1" si="46"/>
        <v>Cakaudrove</v>
      </c>
      <c r="F641" s="16" t="str">
        <f t="shared" ca="1" si="47"/>
        <v>FJ0302</v>
      </c>
      <c r="G641" s="16" t="str">
        <f t="shared" ca="1" si="48"/>
        <v>FJ03</v>
      </c>
      <c r="H641" s="16" t="str">
        <f t="shared" ca="1" si="49"/>
        <v>NORTHERN</v>
      </c>
      <c r="I641" s="2"/>
      <c r="J641" s="2">
        <v>0</v>
      </c>
      <c r="K641" s="2"/>
    </row>
    <row r="642" spans="1:11">
      <c r="A642" s="6" t="s">
        <v>1430</v>
      </c>
      <c r="B642" s="6" t="s">
        <v>1855</v>
      </c>
      <c r="C642" s="16" t="str">
        <f t="shared" ref="C642:C705" ca="1" si="50">OFFSET(OffsetRefAdm3,MATCH(D642,MatchAdm3_Code,0)-1,0)</f>
        <v>Wailevu</v>
      </c>
      <c r="D642" s="6" t="s">
        <v>187</v>
      </c>
      <c r="E642" s="16" t="str">
        <f t="shared" ref="E642:E705" ca="1" si="51">OFFSET(OffsetRefAdm3,MATCH(D642,MatchAdm3_Code,0)-1,2)</f>
        <v>Cakaudrove</v>
      </c>
      <c r="F642" s="16" t="str">
        <f t="shared" ref="F642:F705" ca="1" si="52">OFFSET(OffsetRefAdm3,MATCH(D642,MatchAdm3_Code,0)-1,3)</f>
        <v>FJ0302</v>
      </c>
      <c r="G642" s="16" t="str">
        <f t="shared" ref="G642:G705" ca="1" si="53">OFFSET(OffsetRefAdm3,MATCH(D642,MatchAdm3_Code,0)-1,5)</f>
        <v>FJ03</v>
      </c>
      <c r="H642" s="16" t="str">
        <f t="shared" ref="H642:H705" ca="1" si="54">OFFSET(OffsetRefAdm3,MATCH(D642,MatchAdm3_Code,0)-1,4)</f>
        <v>NORTHERN</v>
      </c>
      <c r="I642" s="2"/>
      <c r="J642" s="2">
        <v>0</v>
      </c>
      <c r="K642" s="2"/>
    </row>
    <row r="643" spans="1:11">
      <c r="A643" s="6" t="s">
        <v>1431</v>
      </c>
      <c r="B643" s="6" t="s">
        <v>1856</v>
      </c>
      <c r="C643" s="16" t="str">
        <f t="shared" ca="1" si="50"/>
        <v>Cakaudrove</v>
      </c>
      <c r="D643" s="6" t="s">
        <v>181</v>
      </c>
      <c r="E643" s="16" t="str">
        <f t="shared" ca="1" si="51"/>
        <v>Cakaudrove</v>
      </c>
      <c r="F643" s="16" t="str">
        <f t="shared" ca="1" si="52"/>
        <v>FJ0302</v>
      </c>
      <c r="G643" s="16" t="str">
        <f t="shared" ca="1" si="53"/>
        <v>FJ03</v>
      </c>
      <c r="H643" s="16" t="str">
        <f t="shared" ca="1" si="54"/>
        <v>NORTHERN</v>
      </c>
      <c r="I643" s="2"/>
      <c r="J643" s="2">
        <v>0</v>
      </c>
      <c r="K643" s="2"/>
    </row>
    <row r="644" spans="1:11">
      <c r="A644" s="6" t="s">
        <v>1432</v>
      </c>
      <c r="B644" s="6" t="s">
        <v>1857</v>
      </c>
      <c r="C644" s="16" t="str">
        <f t="shared" ca="1" si="50"/>
        <v>Wailevu</v>
      </c>
      <c r="D644" s="6" t="s">
        <v>187</v>
      </c>
      <c r="E644" s="16" t="str">
        <f t="shared" ca="1" si="51"/>
        <v>Cakaudrove</v>
      </c>
      <c r="F644" s="16" t="str">
        <f t="shared" ca="1" si="52"/>
        <v>FJ0302</v>
      </c>
      <c r="G644" s="16" t="str">
        <f t="shared" ca="1" si="53"/>
        <v>FJ03</v>
      </c>
      <c r="H644" s="16" t="str">
        <f t="shared" ca="1" si="54"/>
        <v>NORTHERN</v>
      </c>
      <c r="I644" s="2"/>
      <c r="J644" s="2">
        <v>0</v>
      </c>
      <c r="K644" s="2"/>
    </row>
    <row r="645" spans="1:11">
      <c r="A645" s="6" t="s">
        <v>1433</v>
      </c>
      <c r="B645" s="6" t="s">
        <v>1858</v>
      </c>
      <c r="C645" s="16" t="str">
        <f t="shared" ca="1" si="50"/>
        <v>Wainikeli</v>
      </c>
      <c r="D645" s="6" t="s">
        <v>188</v>
      </c>
      <c r="E645" s="16" t="str">
        <f t="shared" ca="1" si="51"/>
        <v>Cakaudrove</v>
      </c>
      <c r="F645" s="16" t="str">
        <f t="shared" ca="1" si="52"/>
        <v>FJ0302</v>
      </c>
      <c r="G645" s="16" t="str">
        <f t="shared" ca="1" si="53"/>
        <v>FJ03</v>
      </c>
      <c r="H645" s="16" t="str">
        <f t="shared" ca="1" si="54"/>
        <v>NORTHERN</v>
      </c>
      <c r="I645" s="2"/>
      <c r="J645" s="2">
        <v>0</v>
      </c>
      <c r="K645" s="2"/>
    </row>
    <row r="646" spans="1:11">
      <c r="A646" s="6" t="s">
        <v>1434</v>
      </c>
      <c r="B646" s="6" t="s">
        <v>1859</v>
      </c>
      <c r="C646" s="16" t="str">
        <f t="shared" ca="1" si="50"/>
        <v>Saqani</v>
      </c>
      <c r="D646" s="6" t="s">
        <v>184</v>
      </c>
      <c r="E646" s="16" t="str">
        <f t="shared" ca="1" si="51"/>
        <v>Cakaudrove</v>
      </c>
      <c r="F646" s="16" t="str">
        <f t="shared" ca="1" si="52"/>
        <v>FJ0302</v>
      </c>
      <c r="G646" s="16" t="str">
        <f t="shared" ca="1" si="53"/>
        <v>FJ03</v>
      </c>
      <c r="H646" s="16" t="str">
        <f t="shared" ca="1" si="54"/>
        <v>NORTHERN</v>
      </c>
      <c r="I646" s="2"/>
      <c r="J646" s="2">
        <v>0</v>
      </c>
      <c r="K646" s="2"/>
    </row>
    <row r="647" spans="1:11">
      <c r="A647" s="6" t="s">
        <v>1435</v>
      </c>
      <c r="B647" s="6" t="s">
        <v>1860</v>
      </c>
      <c r="C647" s="16" t="str">
        <f t="shared" ca="1" si="50"/>
        <v>Vaturova</v>
      </c>
      <c r="D647" s="6" t="s">
        <v>186</v>
      </c>
      <c r="E647" s="16" t="str">
        <f t="shared" ca="1" si="51"/>
        <v>Cakaudrove</v>
      </c>
      <c r="F647" s="16" t="str">
        <f t="shared" ca="1" si="52"/>
        <v>FJ0302</v>
      </c>
      <c r="G647" s="16" t="str">
        <f t="shared" ca="1" si="53"/>
        <v>FJ03</v>
      </c>
      <c r="H647" s="16" t="str">
        <f t="shared" ca="1" si="54"/>
        <v>NORTHERN</v>
      </c>
      <c r="I647" s="2"/>
      <c r="J647" s="2">
        <v>0</v>
      </c>
      <c r="K647" s="2"/>
    </row>
    <row r="648" spans="1:11">
      <c r="A648" s="6" t="s">
        <v>1436</v>
      </c>
      <c r="B648" s="6" t="s">
        <v>1861</v>
      </c>
      <c r="C648" s="16" t="str">
        <f t="shared" ca="1" si="50"/>
        <v>Rabi</v>
      </c>
      <c r="D648" s="6" t="s">
        <v>183</v>
      </c>
      <c r="E648" s="16" t="str">
        <f t="shared" ca="1" si="51"/>
        <v>Cakaudrove</v>
      </c>
      <c r="F648" s="16" t="str">
        <f t="shared" ca="1" si="52"/>
        <v>FJ0302</v>
      </c>
      <c r="G648" s="16" t="str">
        <f t="shared" ca="1" si="53"/>
        <v>FJ03</v>
      </c>
      <c r="H648" s="16" t="str">
        <f t="shared" ca="1" si="54"/>
        <v>NORTHERN</v>
      </c>
      <c r="I648" s="2"/>
      <c r="J648" s="2">
        <v>0</v>
      </c>
      <c r="K648" s="2"/>
    </row>
    <row r="649" spans="1:11">
      <c r="A649" s="6" t="s">
        <v>1437</v>
      </c>
      <c r="B649" s="6" t="s">
        <v>1862</v>
      </c>
      <c r="C649" s="16" t="str">
        <f t="shared" ca="1" si="50"/>
        <v>Bua</v>
      </c>
      <c r="D649" s="6" t="s">
        <v>178</v>
      </c>
      <c r="E649" s="16" t="str">
        <f t="shared" ca="1" si="51"/>
        <v>Bua</v>
      </c>
      <c r="F649" s="16" t="str">
        <f t="shared" ca="1" si="52"/>
        <v>FJ0301</v>
      </c>
      <c r="G649" s="16" t="str">
        <f t="shared" ca="1" si="53"/>
        <v>FJ03</v>
      </c>
      <c r="H649" s="16" t="str">
        <f t="shared" ca="1" si="54"/>
        <v>NORTHERN</v>
      </c>
      <c r="I649" s="2"/>
      <c r="J649" s="2">
        <v>0</v>
      </c>
      <c r="K649" s="2"/>
    </row>
    <row r="650" spans="1:11">
      <c r="A650" s="6" t="s">
        <v>1438</v>
      </c>
      <c r="B650" s="6" t="s">
        <v>1863</v>
      </c>
      <c r="C650" s="16" t="str">
        <f t="shared" ca="1" si="50"/>
        <v>Macuata</v>
      </c>
      <c r="D650" s="6" t="s">
        <v>192</v>
      </c>
      <c r="E650" s="16" t="str">
        <f t="shared" ca="1" si="51"/>
        <v>Macuata</v>
      </c>
      <c r="F650" s="16" t="str">
        <f t="shared" ca="1" si="52"/>
        <v>FJ0303</v>
      </c>
      <c r="G650" s="16" t="str">
        <f t="shared" ca="1" si="53"/>
        <v>FJ03</v>
      </c>
      <c r="H650" s="16" t="str">
        <f t="shared" ca="1" si="54"/>
        <v>NORTHERN</v>
      </c>
      <c r="I650" s="2"/>
      <c r="J650" s="2">
        <v>0</v>
      </c>
      <c r="K650" s="2"/>
    </row>
    <row r="651" spans="1:11">
      <c r="A651" s="6" t="s">
        <v>1439</v>
      </c>
      <c r="B651" s="6" t="s">
        <v>1864</v>
      </c>
      <c r="C651" s="16" t="str">
        <f t="shared" ca="1" si="50"/>
        <v>Labasa</v>
      </c>
      <c r="D651" s="6" t="s">
        <v>191</v>
      </c>
      <c r="E651" s="16" t="str">
        <f t="shared" ca="1" si="51"/>
        <v>Macuata</v>
      </c>
      <c r="F651" s="16" t="str">
        <f t="shared" ca="1" si="52"/>
        <v>FJ0303</v>
      </c>
      <c r="G651" s="16" t="str">
        <f t="shared" ca="1" si="53"/>
        <v>FJ03</v>
      </c>
      <c r="H651" s="16" t="str">
        <f t="shared" ca="1" si="54"/>
        <v>NORTHERN</v>
      </c>
      <c r="I651" s="2"/>
      <c r="J651" s="2">
        <v>0</v>
      </c>
      <c r="K651" s="2"/>
    </row>
    <row r="652" spans="1:11">
      <c r="A652" s="6" t="s">
        <v>1440</v>
      </c>
      <c r="B652" s="6" t="s">
        <v>1865</v>
      </c>
      <c r="C652" s="16" t="str">
        <f t="shared" ca="1" si="50"/>
        <v>Wainunu</v>
      </c>
      <c r="D652" s="6" t="s">
        <v>180</v>
      </c>
      <c r="E652" s="16" t="str">
        <f t="shared" ca="1" si="51"/>
        <v>Bua</v>
      </c>
      <c r="F652" s="16" t="str">
        <f t="shared" ca="1" si="52"/>
        <v>FJ0301</v>
      </c>
      <c r="G652" s="16" t="str">
        <f t="shared" ca="1" si="53"/>
        <v>FJ03</v>
      </c>
      <c r="H652" s="16" t="str">
        <f t="shared" ca="1" si="54"/>
        <v>NORTHERN</v>
      </c>
      <c r="I652" s="2"/>
      <c r="J652" s="2">
        <v>0</v>
      </c>
      <c r="K652" s="2"/>
    </row>
    <row r="653" spans="1:11">
      <c r="A653" s="6" t="s">
        <v>1052</v>
      </c>
      <c r="B653" s="6" t="s">
        <v>1866</v>
      </c>
      <c r="C653" s="16" t="str">
        <f t="shared" ca="1" si="50"/>
        <v>Wainunu</v>
      </c>
      <c r="D653" s="6" t="s">
        <v>180</v>
      </c>
      <c r="E653" s="16" t="str">
        <f t="shared" ca="1" si="51"/>
        <v>Bua</v>
      </c>
      <c r="F653" s="16" t="str">
        <f t="shared" ca="1" si="52"/>
        <v>FJ0301</v>
      </c>
      <c r="G653" s="16" t="str">
        <f t="shared" ca="1" si="53"/>
        <v>FJ03</v>
      </c>
      <c r="H653" s="16" t="str">
        <f t="shared" ca="1" si="54"/>
        <v>NORTHERN</v>
      </c>
      <c r="I653" s="2"/>
      <c r="J653" s="2">
        <v>0</v>
      </c>
      <c r="K653" s="2"/>
    </row>
    <row r="654" spans="1:11">
      <c r="A654" s="6" t="s">
        <v>1052</v>
      </c>
      <c r="B654" s="6" t="s">
        <v>1867</v>
      </c>
      <c r="C654" s="16" t="str">
        <f t="shared" ca="1" si="50"/>
        <v>Wailevu</v>
      </c>
      <c r="D654" s="6" t="s">
        <v>187</v>
      </c>
      <c r="E654" s="16" t="str">
        <f t="shared" ca="1" si="51"/>
        <v>Cakaudrove</v>
      </c>
      <c r="F654" s="16" t="str">
        <f t="shared" ca="1" si="52"/>
        <v>FJ0302</v>
      </c>
      <c r="G654" s="16" t="str">
        <f t="shared" ca="1" si="53"/>
        <v>FJ03</v>
      </c>
      <c r="H654" s="16" t="str">
        <f t="shared" ca="1" si="54"/>
        <v>NORTHERN</v>
      </c>
      <c r="I654" s="2"/>
      <c r="J654" s="2">
        <v>0</v>
      </c>
      <c r="K654" s="2"/>
    </row>
    <row r="655" spans="1:11">
      <c r="A655" s="6" t="s">
        <v>1441</v>
      </c>
      <c r="B655" s="6" t="s">
        <v>1868</v>
      </c>
      <c r="C655" s="16" t="str">
        <f t="shared" ca="1" si="50"/>
        <v>Nasavusavu</v>
      </c>
      <c r="D655" s="6" t="s">
        <v>182</v>
      </c>
      <c r="E655" s="16" t="str">
        <f t="shared" ca="1" si="51"/>
        <v>Cakaudrove</v>
      </c>
      <c r="F655" s="16" t="str">
        <f t="shared" ca="1" si="52"/>
        <v>FJ0302</v>
      </c>
      <c r="G655" s="16" t="str">
        <f t="shared" ca="1" si="53"/>
        <v>FJ03</v>
      </c>
      <c r="H655" s="16" t="str">
        <f t="shared" ca="1" si="54"/>
        <v>NORTHERN</v>
      </c>
      <c r="I655" s="2"/>
      <c r="J655" s="2">
        <v>3</v>
      </c>
      <c r="K655" s="2"/>
    </row>
    <row r="656" spans="1:11">
      <c r="A656" s="6" t="s">
        <v>1442</v>
      </c>
      <c r="B656" s="6" t="s">
        <v>1869</v>
      </c>
      <c r="C656" s="16" t="str">
        <f t="shared" ca="1" si="50"/>
        <v>Saqani</v>
      </c>
      <c r="D656" s="6" t="s">
        <v>184</v>
      </c>
      <c r="E656" s="16" t="str">
        <f t="shared" ca="1" si="51"/>
        <v>Cakaudrove</v>
      </c>
      <c r="F656" s="16" t="str">
        <f t="shared" ca="1" si="52"/>
        <v>FJ0302</v>
      </c>
      <c r="G656" s="16" t="str">
        <f t="shared" ca="1" si="53"/>
        <v>FJ03</v>
      </c>
      <c r="H656" s="16" t="str">
        <f t="shared" ca="1" si="54"/>
        <v>NORTHERN</v>
      </c>
      <c r="I656" s="2"/>
      <c r="J656" s="2">
        <v>0</v>
      </c>
      <c r="K656" s="2"/>
    </row>
    <row r="657" spans="1:11">
      <c r="A657" s="6" t="s">
        <v>1442</v>
      </c>
      <c r="B657" s="6" t="s">
        <v>1870</v>
      </c>
      <c r="C657" s="16" t="str">
        <f t="shared" ca="1" si="50"/>
        <v>Vaturova</v>
      </c>
      <c r="D657" s="6" t="s">
        <v>186</v>
      </c>
      <c r="E657" s="16" t="str">
        <f t="shared" ca="1" si="51"/>
        <v>Cakaudrove</v>
      </c>
      <c r="F657" s="16" t="str">
        <f t="shared" ca="1" si="52"/>
        <v>FJ0302</v>
      </c>
      <c r="G657" s="16" t="str">
        <f t="shared" ca="1" si="53"/>
        <v>FJ03</v>
      </c>
      <c r="H657" s="16" t="str">
        <f t="shared" ca="1" si="54"/>
        <v>NORTHERN</v>
      </c>
      <c r="I657" s="2"/>
      <c r="J657" s="2">
        <v>0</v>
      </c>
      <c r="K657" s="2"/>
    </row>
    <row r="658" spans="1:11">
      <c r="A658" s="6" t="s">
        <v>1443</v>
      </c>
      <c r="B658" s="6" t="s">
        <v>1871</v>
      </c>
      <c r="C658" s="16" t="str">
        <f t="shared" ca="1" si="50"/>
        <v>Vuya</v>
      </c>
      <c r="D658" s="6" t="s">
        <v>179</v>
      </c>
      <c r="E658" s="16" t="str">
        <f t="shared" ca="1" si="51"/>
        <v>Bua</v>
      </c>
      <c r="F658" s="16" t="str">
        <f t="shared" ca="1" si="52"/>
        <v>FJ0301</v>
      </c>
      <c r="G658" s="16" t="str">
        <f t="shared" ca="1" si="53"/>
        <v>FJ03</v>
      </c>
      <c r="H658" s="16" t="str">
        <f t="shared" ca="1" si="54"/>
        <v>NORTHERN</v>
      </c>
      <c r="I658" s="2"/>
      <c r="J658" s="2">
        <v>0</v>
      </c>
      <c r="K658" s="2"/>
    </row>
    <row r="659" spans="1:11">
      <c r="A659" s="6" t="s">
        <v>1444</v>
      </c>
      <c r="B659" s="6" t="s">
        <v>1872</v>
      </c>
      <c r="C659" s="16" t="str">
        <f t="shared" ca="1" si="50"/>
        <v>Wailevu</v>
      </c>
      <c r="D659" s="6" t="s">
        <v>187</v>
      </c>
      <c r="E659" s="16" t="str">
        <f t="shared" ca="1" si="51"/>
        <v>Cakaudrove</v>
      </c>
      <c r="F659" s="16" t="str">
        <f t="shared" ca="1" si="52"/>
        <v>FJ0302</v>
      </c>
      <c r="G659" s="16" t="str">
        <f t="shared" ca="1" si="53"/>
        <v>FJ03</v>
      </c>
      <c r="H659" s="16" t="str">
        <f t="shared" ca="1" si="54"/>
        <v>NORTHERN</v>
      </c>
      <c r="I659" s="2"/>
      <c r="J659" s="2">
        <v>0</v>
      </c>
      <c r="K659" s="2"/>
    </row>
    <row r="660" spans="1:11">
      <c r="A660" s="6" t="s">
        <v>63</v>
      </c>
      <c r="B660" s="6" t="s">
        <v>1873</v>
      </c>
      <c r="C660" s="16" t="str">
        <f t="shared" ca="1" si="50"/>
        <v>Bua</v>
      </c>
      <c r="D660" s="6" t="s">
        <v>178</v>
      </c>
      <c r="E660" s="16" t="str">
        <f t="shared" ca="1" si="51"/>
        <v>Bua</v>
      </c>
      <c r="F660" s="16" t="str">
        <f t="shared" ca="1" si="52"/>
        <v>FJ0301</v>
      </c>
      <c r="G660" s="16" t="str">
        <f t="shared" ca="1" si="53"/>
        <v>FJ03</v>
      </c>
      <c r="H660" s="16" t="str">
        <f t="shared" ca="1" si="54"/>
        <v>NORTHERN</v>
      </c>
      <c r="I660" s="2"/>
      <c r="J660" s="2">
        <v>0</v>
      </c>
      <c r="K660" s="2"/>
    </row>
    <row r="661" spans="1:11">
      <c r="A661" s="6" t="s">
        <v>1445</v>
      </c>
      <c r="B661" s="6" t="s">
        <v>1874</v>
      </c>
      <c r="C661" s="16" t="str">
        <f t="shared" ca="1" si="50"/>
        <v>Rabi</v>
      </c>
      <c r="D661" s="6" t="s">
        <v>183</v>
      </c>
      <c r="E661" s="16" t="str">
        <f t="shared" ca="1" si="51"/>
        <v>Cakaudrove</v>
      </c>
      <c r="F661" s="16" t="str">
        <f t="shared" ca="1" si="52"/>
        <v>FJ0302</v>
      </c>
      <c r="G661" s="16" t="str">
        <f t="shared" ca="1" si="53"/>
        <v>FJ03</v>
      </c>
      <c r="H661" s="16" t="str">
        <f t="shared" ca="1" si="54"/>
        <v>NORTHERN</v>
      </c>
      <c r="I661" s="2"/>
      <c r="J661" s="2">
        <v>0</v>
      </c>
      <c r="K661" s="2"/>
    </row>
    <row r="662" spans="1:11">
      <c r="A662" s="6" t="s">
        <v>1446</v>
      </c>
      <c r="B662" s="6" t="s">
        <v>1875</v>
      </c>
      <c r="C662" s="16" t="str">
        <f t="shared" ca="1" si="50"/>
        <v>Bua</v>
      </c>
      <c r="D662" s="6" t="s">
        <v>178</v>
      </c>
      <c r="E662" s="16" t="str">
        <f t="shared" ca="1" si="51"/>
        <v>Bua</v>
      </c>
      <c r="F662" s="16" t="str">
        <f t="shared" ca="1" si="52"/>
        <v>FJ0301</v>
      </c>
      <c r="G662" s="16" t="str">
        <f t="shared" ca="1" si="53"/>
        <v>FJ03</v>
      </c>
      <c r="H662" s="16" t="str">
        <f t="shared" ca="1" si="54"/>
        <v>NORTHERN</v>
      </c>
      <c r="I662" s="2"/>
      <c r="J662" s="2">
        <v>0</v>
      </c>
      <c r="K662" s="2"/>
    </row>
    <row r="663" spans="1:11">
      <c r="A663" s="6" t="s">
        <v>1447</v>
      </c>
      <c r="B663" s="6" t="s">
        <v>1876</v>
      </c>
      <c r="C663" s="16" t="str">
        <f t="shared" ca="1" si="50"/>
        <v>Macuata</v>
      </c>
      <c r="D663" s="6" t="s">
        <v>192</v>
      </c>
      <c r="E663" s="16" t="str">
        <f t="shared" ca="1" si="51"/>
        <v>Macuata</v>
      </c>
      <c r="F663" s="16" t="str">
        <f t="shared" ca="1" si="52"/>
        <v>FJ0303</v>
      </c>
      <c r="G663" s="16" t="str">
        <f t="shared" ca="1" si="53"/>
        <v>FJ03</v>
      </c>
      <c r="H663" s="16" t="str">
        <f t="shared" ca="1" si="54"/>
        <v>NORTHERN</v>
      </c>
      <c r="I663" s="2"/>
      <c r="J663" s="2">
        <v>0</v>
      </c>
      <c r="K663" s="2"/>
    </row>
    <row r="664" spans="1:11">
      <c r="A664" s="6" t="s">
        <v>1448</v>
      </c>
      <c r="B664" s="6" t="s">
        <v>1877</v>
      </c>
      <c r="C664" s="16" t="str">
        <f t="shared" ca="1" si="50"/>
        <v>Tunuloa</v>
      </c>
      <c r="D664" s="6" t="s">
        <v>185</v>
      </c>
      <c r="E664" s="16" t="str">
        <f t="shared" ca="1" si="51"/>
        <v>Cakaudrove</v>
      </c>
      <c r="F664" s="16" t="str">
        <f t="shared" ca="1" si="52"/>
        <v>FJ0302</v>
      </c>
      <c r="G664" s="16" t="str">
        <f t="shared" ca="1" si="53"/>
        <v>FJ03</v>
      </c>
      <c r="H664" s="16" t="str">
        <f t="shared" ca="1" si="54"/>
        <v>NORTHERN</v>
      </c>
      <c r="I664" s="2"/>
      <c r="J664" s="2">
        <v>0</v>
      </c>
      <c r="K664" s="2"/>
    </row>
    <row r="665" spans="1:11">
      <c r="A665" s="6" t="s">
        <v>1449</v>
      </c>
      <c r="B665" s="6" t="s">
        <v>1878</v>
      </c>
      <c r="C665" s="16" t="str">
        <f t="shared" ca="1" si="50"/>
        <v>Tunuloa</v>
      </c>
      <c r="D665" s="6" t="s">
        <v>185</v>
      </c>
      <c r="E665" s="16" t="str">
        <f t="shared" ca="1" si="51"/>
        <v>Cakaudrove</v>
      </c>
      <c r="F665" s="16" t="str">
        <f t="shared" ca="1" si="52"/>
        <v>FJ0302</v>
      </c>
      <c r="G665" s="16" t="str">
        <f t="shared" ca="1" si="53"/>
        <v>FJ03</v>
      </c>
      <c r="H665" s="16" t="str">
        <f t="shared" ca="1" si="54"/>
        <v>NORTHERN</v>
      </c>
      <c r="I665" s="2"/>
      <c r="J665" s="2">
        <v>0</v>
      </c>
      <c r="K665" s="2"/>
    </row>
    <row r="666" spans="1:11">
      <c r="A666" s="6" t="s">
        <v>1450</v>
      </c>
      <c r="B666" s="6" t="s">
        <v>1879</v>
      </c>
      <c r="C666" s="16" t="str">
        <f t="shared" ca="1" si="50"/>
        <v>Vaturova</v>
      </c>
      <c r="D666" s="6" t="s">
        <v>186</v>
      </c>
      <c r="E666" s="16" t="str">
        <f t="shared" ca="1" si="51"/>
        <v>Cakaudrove</v>
      </c>
      <c r="F666" s="16" t="str">
        <f t="shared" ca="1" si="52"/>
        <v>FJ0302</v>
      </c>
      <c r="G666" s="16" t="str">
        <f t="shared" ca="1" si="53"/>
        <v>FJ03</v>
      </c>
      <c r="H666" s="16" t="str">
        <f t="shared" ca="1" si="54"/>
        <v>NORTHERN</v>
      </c>
      <c r="I666" s="2"/>
      <c r="J666" s="2">
        <v>0</v>
      </c>
      <c r="K666" s="2"/>
    </row>
    <row r="667" spans="1:11">
      <c r="A667" s="6" t="s">
        <v>1450</v>
      </c>
      <c r="B667" s="6" t="s">
        <v>1880</v>
      </c>
      <c r="C667" s="16" t="str">
        <f t="shared" ca="1" si="50"/>
        <v>Labasa</v>
      </c>
      <c r="D667" s="6" t="s">
        <v>191</v>
      </c>
      <c r="E667" s="16" t="str">
        <f t="shared" ca="1" si="51"/>
        <v>Macuata</v>
      </c>
      <c r="F667" s="16" t="str">
        <f t="shared" ca="1" si="52"/>
        <v>FJ0303</v>
      </c>
      <c r="G667" s="16" t="str">
        <f t="shared" ca="1" si="53"/>
        <v>FJ03</v>
      </c>
      <c r="H667" s="16" t="str">
        <f t="shared" ca="1" si="54"/>
        <v>NORTHERN</v>
      </c>
      <c r="I667" s="2"/>
      <c r="J667" s="2">
        <v>0</v>
      </c>
      <c r="K667" s="2"/>
    </row>
    <row r="668" spans="1:11">
      <c r="A668" s="6" t="s">
        <v>1451</v>
      </c>
      <c r="B668" s="6" t="s">
        <v>1881</v>
      </c>
      <c r="C668" s="16" t="str">
        <f t="shared" ca="1" si="50"/>
        <v>Labasa</v>
      </c>
      <c r="D668" s="6" t="s">
        <v>191</v>
      </c>
      <c r="E668" s="16" t="str">
        <f t="shared" ca="1" si="51"/>
        <v>Macuata</v>
      </c>
      <c r="F668" s="16" t="str">
        <f t="shared" ca="1" si="52"/>
        <v>FJ0303</v>
      </c>
      <c r="G668" s="16" t="str">
        <f t="shared" ca="1" si="53"/>
        <v>FJ03</v>
      </c>
      <c r="H668" s="16" t="str">
        <f t="shared" ca="1" si="54"/>
        <v>NORTHERN</v>
      </c>
      <c r="I668" s="2"/>
      <c r="J668" s="2">
        <v>0</v>
      </c>
      <c r="K668" s="2"/>
    </row>
    <row r="669" spans="1:11">
      <c r="A669" s="6" t="s">
        <v>1452</v>
      </c>
      <c r="B669" s="6" t="s">
        <v>1882</v>
      </c>
      <c r="C669" s="16" t="str">
        <f t="shared" ca="1" si="50"/>
        <v>Vaturova</v>
      </c>
      <c r="D669" s="6" t="s">
        <v>186</v>
      </c>
      <c r="E669" s="16" t="str">
        <f t="shared" ca="1" si="51"/>
        <v>Cakaudrove</v>
      </c>
      <c r="F669" s="16" t="str">
        <f t="shared" ca="1" si="52"/>
        <v>FJ0302</v>
      </c>
      <c r="G669" s="16" t="str">
        <f t="shared" ca="1" si="53"/>
        <v>FJ03</v>
      </c>
      <c r="H669" s="16" t="str">
        <f t="shared" ca="1" si="54"/>
        <v>NORTHERN</v>
      </c>
      <c r="I669" s="2"/>
      <c r="J669" s="2">
        <v>0</v>
      </c>
      <c r="K669" s="2"/>
    </row>
    <row r="670" spans="1:11">
      <c r="A670" s="6" t="s">
        <v>1453</v>
      </c>
      <c r="B670" s="6" t="s">
        <v>1883</v>
      </c>
      <c r="C670" s="16" t="str">
        <f t="shared" ca="1" si="50"/>
        <v>Vuya</v>
      </c>
      <c r="D670" s="6" t="s">
        <v>179</v>
      </c>
      <c r="E670" s="16" t="str">
        <f t="shared" ca="1" si="51"/>
        <v>Bua</v>
      </c>
      <c r="F670" s="16" t="str">
        <f t="shared" ca="1" si="52"/>
        <v>FJ0301</v>
      </c>
      <c r="G670" s="16" t="str">
        <f t="shared" ca="1" si="53"/>
        <v>FJ03</v>
      </c>
      <c r="H670" s="16" t="str">
        <f t="shared" ca="1" si="54"/>
        <v>NORTHERN</v>
      </c>
      <c r="I670" s="2"/>
      <c r="J670" s="2">
        <v>0</v>
      </c>
      <c r="K670" s="2"/>
    </row>
    <row r="671" spans="1:11">
      <c r="A671" s="6" t="s">
        <v>1453</v>
      </c>
      <c r="B671" s="6" t="s">
        <v>1884</v>
      </c>
      <c r="C671" s="16" t="str">
        <f t="shared" ca="1" si="50"/>
        <v>Vuya</v>
      </c>
      <c r="D671" s="6" t="s">
        <v>179</v>
      </c>
      <c r="E671" s="16" t="str">
        <f t="shared" ca="1" si="51"/>
        <v>Bua</v>
      </c>
      <c r="F671" s="16" t="str">
        <f t="shared" ca="1" si="52"/>
        <v>FJ0301</v>
      </c>
      <c r="G671" s="16" t="str">
        <f t="shared" ca="1" si="53"/>
        <v>FJ03</v>
      </c>
      <c r="H671" s="16" t="str">
        <f t="shared" ca="1" si="54"/>
        <v>NORTHERN</v>
      </c>
      <c r="I671" s="2"/>
      <c r="J671" s="2">
        <v>0</v>
      </c>
      <c r="K671" s="2"/>
    </row>
    <row r="672" spans="1:11">
      <c r="A672" s="6" t="s">
        <v>1454</v>
      </c>
      <c r="B672" s="6" t="s">
        <v>1885</v>
      </c>
      <c r="C672" s="16" t="str">
        <f t="shared" ca="1" si="50"/>
        <v>Dogotuki</v>
      </c>
      <c r="D672" s="6" t="s">
        <v>190</v>
      </c>
      <c r="E672" s="16" t="str">
        <f t="shared" ca="1" si="51"/>
        <v>Macuata</v>
      </c>
      <c r="F672" s="16" t="str">
        <f t="shared" ca="1" si="52"/>
        <v>FJ0303</v>
      </c>
      <c r="G672" s="16" t="str">
        <f t="shared" ca="1" si="53"/>
        <v>FJ03</v>
      </c>
      <c r="H672" s="16" t="str">
        <f t="shared" ca="1" si="54"/>
        <v>NORTHERN</v>
      </c>
      <c r="I672" s="2"/>
      <c r="J672" s="2">
        <v>0</v>
      </c>
      <c r="K672" s="2"/>
    </row>
    <row r="673" spans="1:11">
      <c r="A673" s="6" t="s">
        <v>1455</v>
      </c>
      <c r="B673" s="6" t="s">
        <v>1886</v>
      </c>
      <c r="C673" s="16" t="str">
        <f t="shared" ca="1" si="50"/>
        <v>Labasa</v>
      </c>
      <c r="D673" s="6" t="s">
        <v>191</v>
      </c>
      <c r="E673" s="16" t="str">
        <f t="shared" ca="1" si="51"/>
        <v>Macuata</v>
      </c>
      <c r="F673" s="16" t="str">
        <f t="shared" ca="1" si="52"/>
        <v>FJ0303</v>
      </c>
      <c r="G673" s="16" t="str">
        <f t="shared" ca="1" si="53"/>
        <v>FJ03</v>
      </c>
      <c r="H673" s="16" t="str">
        <f t="shared" ca="1" si="54"/>
        <v>NORTHERN</v>
      </c>
      <c r="I673" s="2"/>
      <c r="J673" s="2">
        <v>0</v>
      </c>
      <c r="K673" s="2"/>
    </row>
    <row r="674" spans="1:11">
      <c r="A674" s="6" t="s">
        <v>1455</v>
      </c>
      <c r="B674" s="6" t="s">
        <v>1887</v>
      </c>
      <c r="C674" s="16" t="str">
        <f t="shared" ca="1" si="50"/>
        <v>Labasa</v>
      </c>
      <c r="D674" s="6" t="s">
        <v>191</v>
      </c>
      <c r="E674" s="16" t="str">
        <f t="shared" ca="1" si="51"/>
        <v>Macuata</v>
      </c>
      <c r="F674" s="16" t="str">
        <f t="shared" ca="1" si="52"/>
        <v>FJ0303</v>
      </c>
      <c r="G674" s="16" t="str">
        <f t="shared" ca="1" si="53"/>
        <v>FJ03</v>
      </c>
      <c r="H674" s="16" t="str">
        <f t="shared" ca="1" si="54"/>
        <v>NORTHERN</v>
      </c>
      <c r="I674" s="2"/>
      <c r="J674" s="2">
        <v>0</v>
      </c>
      <c r="K674" s="2"/>
    </row>
    <row r="675" spans="1:11">
      <c r="A675" s="6" t="s">
        <v>1456</v>
      </c>
      <c r="B675" s="6" t="s">
        <v>1888</v>
      </c>
      <c r="C675" s="16" t="str">
        <f t="shared" ca="1" si="50"/>
        <v>Dogotuki</v>
      </c>
      <c r="D675" s="6" t="s">
        <v>190</v>
      </c>
      <c r="E675" s="16" t="str">
        <f t="shared" ca="1" si="51"/>
        <v>Macuata</v>
      </c>
      <c r="F675" s="16" t="str">
        <f t="shared" ca="1" si="52"/>
        <v>FJ0303</v>
      </c>
      <c r="G675" s="16" t="str">
        <f t="shared" ca="1" si="53"/>
        <v>FJ03</v>
      </c>
      <c r="H675" s="16" t="str">
        <f t="shared" ca="1" si="54"/>
        <v>NORTHERN</v>
      </c>
      <c r="I675" s="2"/>
      <c r="J675" s="2">
        <v>0</v>
      </c>
      <c r="K675" s="2"/>
    </row>
    <row r="676" spans="1:11">
      <c r="A676" s="6" t="s">
        <v>116</v>
      </c>
      <c r="B676" s="6" t="s">
        <v>1889</v>
      </c>
      <c r="C676" s="16" t="str">
        <f t="shared" ca="1" si="50"/>
        <v>Wainunu</v>
      </c>
      <c r="D676" s="6" t="s">
        <v>180</v>
      </c>
      <c r="E676" s="16" t="str">
        <f t="shared" ca="1" si="51"/>
        <v>Bua</v>
      </c>
      <c r="F676" s="16" t="str">
        <f t="shared" ca="1" si="52"/>
        <v>FJ0301</v>
      </c>
      <c r="G676" s="16" t="str">
        <f t="shared" ca="1" si="53"/>
        <v>FJ03</v>
      </c>
      <c r="H676" s="16" t="str">
        <f t="shared" ca="1" si="54"/>
        <v>NORTHERN</v>
      </c>
      <c r="I676" s="2"/>
      <c r="J676" s="2">
        <v>0</v>
      </c>
      <c r="K676" s="2"/>
    </row>
    <row r="677" spans="1:11">
      <c r="A677" s="6" t="s">
        <v>1457</v>
      </c>
      <c r="B677" s="6" t="s">
        <v>1890</v>
      </c>
      <c r="C677" s="16" t="str">
        <f t="shared" ca="1" si="50"/>
        <v>Wailevu</v>
      </c>
      <c r="D677" s="6" t="s">
        <v>187</v>
      </c>
      <c r="E677" s="16" t="str">
        <f t="shared" ca="1" si="51"/>
        <v>Cakaudrove</v>
      </c>
      <c r="F677" s="16" t="str">
        <f t="shared" ca="1" si="52"/>
        <v>FJ0302</v>
      </c>
      <c r="G677" s="16" t="str">
        <f t="shared" ca="1" si="53"/>
        <v>FJ03</v>
      </c>
      <c r="H677" s="16" t="str">
        <f t="shared" ca="1" si="54"/>
        <v>NORTHERN</v>
      </c>
      <c r="I677" s="2"/>
      <c r="J677" s="2">
        <v>0</v>
      </c>
      <c r="K677" s="2"/>
    </row>
    <row r="678" spans="1:11">
      <c r="A678" s="6" t="s">
        <v>1458</v>
      </c>
      <c r="B678" s="6" t="s">
        <v>1891</v>
      </c>
      <c r="C678" s="16" t="str">
        <f t="shared" ca="1" si="50"/>
        <v>Wainunu</v>
      </c>
      <c r="D678" s="6" t="s">
        <v>180</v>
      </c>
      <c r="E678" s="16" t="str">
        <f t="shared" ca="1" si="51"/>
        <v>Bua</v>
      </c>
      <c r="F678" s="16" t="str">
        <f t="shared" ca="1" si="52"/>
        <v>FJ0301</v>
      </c>
      <c r="G678" s="16" t="str">
        <f t="shared" ca="1" si="53"/>
        <v>FJ03</v>
      </c>
      <c r="H678" s="16" t="str">
        <f t="shared" ca="1" si="54"/>
        <v>NORTHERN</v>
      </c>
      <c r="I678" s="2"/>
      <c r="J678" s="2">
        <v>0</v>
      </c>
      <c r="K678" s="2"/>
    </row>
    <row r="679" spans="1:11">
      <c r="A679" s="6" t="s">
        <v>1459</v>
      </c>
      <c r="B679" s="6" t="s">
        <v>1892</v>
      </c>
      <c r="C679" s="16" t="str">
        <f t="shared" ca="1" si="50"/>
        <v>Wainunu</v>
      </c>
      <c r="D679" s="6" t="s">
        <v>180</v>
      </c>
      <c r="E679" s="16" t="str">
        <f t="shared" ca="1" si="51"/>
        <v>Bua</v>
      </c>
      <c r="F679" s="16" t="str">
        <f t="shared" ca="1" si="52"/>
        <v>FJ0301</v>
      </c>
      <c r="G679" s="16" t="str">
        <f t="shared" ca="1" si="53"/>
        <v>FJ03</v>
      </c>
      <c r="H679" s="16" t="str">
        <f t="shared" ca="1" si="54"/>
        <v>NORTHERN</v>
      </c>
      <c r="I679" s="2"/>
      <c r="J679" s="2">
        <v>0</v>
      </c>
      <c r="K679" s="2"/>
    </row>
    <row r="680" spans="1:11">
      <c r="A680" s="6" t="s">
        <v>1460</v>
      </c>
      <c r="B680" s="6" t="s">
        <v>1893</v>
      </c>
      <c r="C680" s="16" t="str">
        <f t="shared" ca="1" si="50"/>
        <v>Bua</v>
      </c>
      <c r="D680" s="6" t="s">
        <v>178</v>
      </c>
      <c r="E680" s="16" t="str">
        <f t="shared" ca="1" si="51"/>
        <v>Bua</v>
      </c>
      <c r="F680" s="16" t="str">
        <f t="shared" ca="1" si="52"/>
        <v>FJ0301</v>
      </c>
      <c r="G680" s="16" t="str">
        <f t="shared" ca="1" si="53"/>
        <v>FJ03</v>
      </c>
      <c r="H680" s="16" t="str">
        <f t="shared" ca="1" si="54"/>
        <v>NORTHERN</v>
      </c>
      <c r="I680" s="2"/>
      <c r="J680" s="2">
        <v>0</v>
      </c>
      <c r="K680" s="2"/>
    </row>
    <row r="681" spans="1:11">
      <c r="A681" s="6" t="s">
        <v>1461</v>
      </c>
      <c r="B681" s="6" t="s">
        <v>56</v>
      </c>
      <c r="C681" s="16" t="str">
        <f t="shared" ca="1" si="50"/>
        <v>Cakaudrove</v>
      </c>
      <c r="D681" s="6" t="s">
        <v>181</v>
      </c>
      <c r="E681" s="16" t="str">
        <f t="shared" ca="1" si="51"/>
        <v>Cakaudrove</v>
      </c>
      <c r="F681" s="16" t="str">
        <f t="shared" ca="1" si="52"/>
        <v>FJ0302</v>
      </c>
      <c r="G681" s="16" t="str">
        <f t="shared" ca="1" si="53"/>
        <v>FJ03</v>
      </c>
      <c r="H681" s="16" t="str">
        <f t="shared" ca="1" si="54"/>
        <v>NORTHERN</v>
      </c>
      <c r="I681" s="2"/>
      <c r="J681" s="2">
        <v>0</v>
      </c>
      <c r="K681" s="2"/>
    </row>
    <row r="682" spans="1:11">
      <c r="A682" s="6" t="s">
        <v>1462</v>
      </c>
      <c r="B682" s="6" t="s">
        <v>1894</v>
      </c>
      <c r="C682" s="16" t="str">
        <f t="shared" ca="1" si="50"/>
        <v>Bua</v>
      </c>
      <c r="D682" s="6" t="s">
        <v>178</v>
      </c>
      <c r="E682" s="16" t="str">
        <f t="shared" ca="1" si="51"/>
        <v>Bua</v>
      </c>
      <c r="F682" s="16" t="str">
        <f t="shared" ca="1" si="52"/>
        <v>FJ0301</v>
      </c>
      <c r="G682" s="16" t="str">
        <f t="shared" ca="1" si="53"/>
        <v>FJ03</v>
      </c>
      <c r="H682" s="16" t="str">
        <f t="shared" ca="1" si="54"/>
        <v>NORTHERN</v>
      </c>
      <c r="I682" s="2"/>
      <c r="J682" s="2">
        <v>0</v>
      </c>
      <c r="K682" s="2"/>
    </row>
    <row r="683" spans="1:11">
      <c r="A683" s="6" t="s">
        <v>1463</v>
      </c>
      <c r="B683" s="6" t="s">
        <v>1895</v>
      </c>
      <c r="C683" s="16" t="str">
        <f t="shared" ca="1" si="50"/>
        <v>Vuya</v>
      </c>
      <c r="D683" s="6" t="s">
        <v>179</v>
      </c>
      <c r="E683" s="16" t="str">
        <f t="shared" ca="1" si="51"/>
        <v>Bua</v>
      </c>
      <c r="F683" s="16" t="str">
        <f t="shared" ca="1" si="52"/>
        <v>FJ0301</v>
      </c>
      <c r="G683" s="16" t="str">
        <f t="shared" ca="1" si="53"/>
        <v>FJ03</v>
      </c>
      <c r="H683" s="16" t="str">
        <f t="shared" ca="1" si="54"/>
        <v>NORTHERN</v>
      </c>
      <c r="I683" s="2"/>
      <c r="J683" s="2">
        <v>0</v>
      </c>
      <c r="K683" s="2"/>
    </row>
    <row r="684" spans="1:11">
      <c r="A684" s="6" t="s">
        <v>1463</v>
      </c>
      <c r="B684" s="6" t="s">
        <v>1896</v>
      </c>
      <c r="C684" s="16" t="str">
        <f t="shared" ca="1" si="50"/>
        <v>Tunuloa</v>
      </c>
      <c r="D684" s="6" t="s">
        <v>185</v>
      </c>
      <c r="E684" s="16" t="str">
        <f t="shared" ca="1" si="51"/>
        <v>Cakaudrove</v>
      </c>
      <c r="F684" s="16" t="str">
        <f t="shared" ca="1" si="52"/>
        <v>FJ0302</v>
      </c>
      <c r="G684" s="16" t="str">
        <f t="shared" ca="1" si="53"/>
        <v>FJ03</v>
      </c>
      <c r="H684" s="16" t="str">
        <f t="shared" ca="1" si="54"/>
        <v>NORTHERN</v>
      </c>
      <c r="I684" s="2"/>
      <c r="J684" s="2">
        <v>0</v>
      </c>
      <c r="K684" s="2"/>
    </row>
    <row r="685" spans="1:11">
      <c r="A685" s="6" t="s">
        <v>1464</v>
      </c>
      <c r="B685" s="6" t="s">
        <v>1897</v>
      </c>
      <c r="C685" s="16" t="str">
        <f t="shared" ca="1" si="50"/>
        <v>Wainunu</v>
      </c>
      <c r="D685" s="6" t="s">
        <v>180</v>
      </c>
      <c r="E685" s="16" t="str">
        <f t="shared" ca="1" si="51"/>
        <v>Bua</v>
      </c>
      <c r="F685" s="16" t="str">
        <f t="shared" ca="1" si="52"/>
        <v>FJ0301</v>
      </c>
      <c r="G685" s="16" t="str">
        <f t="shared" ca="1" si="53"/>
        <v>FJ03</v>
      </c>
      <c r="H685" s="16" t="str">
        <f t="shared" ca="1" si="54"/>
        <v>NORTHERN</v>
      </c>
      <c r="I685" s="2"/>
      <c r="J685" s="2">
        <v>0</v>
      </c>
      <c r="K685" s="2"/>
    </row>
    <row r="686" spans="1:11">
      <c r="A686" s="6" t="s">
        <v>1465</v>
      </c>
      <c r="B686" s="6" t="s">
        <v>1898</v>
      </c>
      <c r="C686" s="16" t="str">
        <f t="shared" ca="1" si="50"/>
        <v>Wailevu</v>
      </c>
      <c r="D686" s="6" t="s">
        <v>187</v>
      </c>
      <c r="E686" s="16" t="str">
        <f t="shared" ca="1" si="51"/>
        <v>Cakaudrove</v>
      </c>
      <c r="F686" s="16" t="str">
        <f t="shared" ca="1" si="52"/>
        <v>FJ0302</v>
      </c>
      <c r="G686" s="16" t="str">
        <f t="shared" ca="1" si="53"/>
        <v>FJ03</v>
      </c>
      <c r="H686" s="16" t="str">
        <f t="shared" ca="1" si="54"/>
        <v>NORTHERN</v>
      </c>
      <c r="I686" s="2"/>
      <c r="J686" s="2">
        <v>0</v>
      </c>
      <c r="K686" s="2"/>
    </row>
    <row r="687" spans="1:11">
      <c r="A687" s="6" t="s">
        <v>1466</v>
      </c>
      <c r="B687" s="6" t="s">
        <v>1899</v>
      </c>
      <c r="C687" s="16" t="str">
        <f t="shared" ca="1" si="50"/>
        <v>Tunuloa</v>
      </c>
      <c r="D687" s="6" t="s">
        <v>185</v>
      </c>
      <c r="E687" s="16" t="str">
        <f t="shared" ca="1" si="51"/>
        <v>Cakaudrove</v>
      </c>
      <c r="F687" s="16" t="str">
        <f t="shared" ca="1" si="52"/>
        <v>FJ0302</v>
      </c>
      <c r="G687" s="16" t="str">
        <f t="shared" ca="1" si="53"/>
        <v>FJ03</v>
      </c>
      <c r="H687" s="16" t="str">
        <f t="shared" ca="1" si="54"/>
        <v>NORTHERN</v>
      </c>
      <c r="I687" s="2"/>
      <c r="J687" s="2">
        <v>0</v>
      </c>
      <c r="K687" s="2"/>
    </row>
    <row r="688" spans="1:11">
      <c r="A688" s="6" t="s">
        <v>1467</v>
      </c>
      <c r="B688" s="6" t="s">
        <v>1900</v>
      </c>
      <c r="C688" s="16" t="str">
        <f t="shared" ca="1" si="50"/>
        <v>Wailevu</v>
      </c>
      <c r="D688" s="6" t="s">
        <v>187</v>
      </c>
      <c r="E688" s="16" t="str">
        <f t="shared" ca="1" si="51"/>
        <v>Cakaudrove</v>
      </c>
      <c r="F688" s="16" t="str">
        <f t="shared" ca="1" si="52"/>
        <v>FJ0302</v>
      </c>
      <c r="G688" s="16" t="str">
        <f t="shared" ca="1" si="53"/>
        <v>FJ03</v>
      </c>
      <c r="H688" s="16" t="str">
        <f t="shared" ca="1" si="54"/>
        <v>NORTHERN</v>
      </c>
      <c r="I688" s="2"/>
      <c r="J688" s="2">
        <v>0</v>
      </c>
      <c r="K688" s="2"/>
    </row>
    <row r="689" spans="1:11">
      <c r="A689" s="6" t="s">
        <v>1468</v>
      </c>
      <c r="B689" s="6" t="s">
        <v>1901</v>
      </c>
      <c r="C689" s="16" t="str">
        <f t="shared" ca="1" si="50"/>
        <v>Cakaudrove</v>
      </c>
      <c r="D689" s="6" t="s">
        <v>181</v>
      </c>
      <c r="E689" s="16" t="str">
        <f t="shared" ca="1" si="51"/>
        <v>Cakaudrove</v>
      </c>
      <c r="F689" s="16" t="str">
        <f t="shared" ca="1" si="52"/>
        <v>FJ0302</v>
      </c>
      <c r="G689" s="16" t="str">
        <f t="shared" ca="1" si="53"/>
        <v>FJ03</v>
      </c>
      <c r="H689" s="16" t="str">
        <f t="shared" ca="1" si="54"/>
        <v>NORTHERN</v>
      </c>
      <c r="I689" s="2"/>
      <c r="J689" s="2">
        <v>0</v>
      </c>
      <c r="K689" s="2"/>
    </row>
    <row r="690" spans="1:11">
      <c r="A690" s="6" t="s">
        <v>1469</v>
      </c>
      <c r="B690" s="6" t="s">
        <v>1902</v>
      </c>
      <c r="C690" s="16" t="str">
        <f t="shared" ca="1" si="50"/>
        <v>Dogotuki</v>
      </c>
      <c r="D690" s="6" t="s">
        <v>190</v>
      </c>
      <c r="E690" s="16" t="str">
        <f t="shared" ca="1" si="51"/>
        <v>Macuata</v>
      </c>
      <c r="F690" s="16" t="str">
        <f t="shared" ca="1" si="52"/>
        <v>FJ0303</v>
      </c>
      <c r="G690" s="16" t="str">
        <f t="shared" ca="1" si="53"/>
        <v>FJ03</v>
      </c>
      <c r="H690" s="16" t="str">
        <f t="shared" ca="1" si="54"/>
        <v>NORTHERN</v>
      </c>
      <c r="I690" s="2"/>
      <c r="J690" s="2">
        <v>0</v>
      </c>
      <c r="K690" s="2"/>
    </row>
    <row r="691" spans="1:11">
      <c r="A691" s="6" t="s">
        <v>1470</v>
      </c>
      <c r="B691" s="6" t="s">
        <v>1903</v>
      </c>
      <c r="C691" s="16" t="str">
        <f t="shared" ca="1" si="50"/>
        <v>Saqani</v>
      </c>
      <c r="D691" s="6" t="s">
        <v>184</v>
      </c>
      <c r="E691" s="16" t="str">
        <f t="shared" ca="1" si="51"/>
        <v>Cakaudrove</v>
      </c>
      <c r="F691" s="16" t="str">
        <f t="shared" ca="1" si="52"/>
        <v>FJ0302</v>
      </c>
      <c r="G691" s="16" t="str">
        <f t="shared" ca="1" si="53"/>
        <v>FJ03</v>
      </c>
      <c r="H691" s="16" t="str">
        <f t="shared" ca="1" si="54"/>
        <v>NORTHERN</v>
      </c>
      <c r="I691" s="2"/>
      <c r="J691" s="2">
        <v>0</v>
      </c>
      <c r="K691" s="2"/>
    </row>
    <row r="692" spans="1:11">
      <c r="A692" s="6" t="s">
        <v>1471</v>
      </c>
      <c r="B692" s="6" t="s">
        <v>1904</v>
      </c>
      <c r="C692" s="16" t="str">
        <f t="shared" ca="1" si="50"/>
        <v>Vuya</v>
      </c>
      <c r="D692" s="6" t="s">
        <v>179</v>
      </c>
      <c r="E692" s="16" t="str">
        <f t="shared" ca="1" si="51"/>
        <v>Bua</v>
      </c>
      <c r="F692" s="16" t="str">
        <f t="shared" ca="1" si="52"/>
        <v>FJ0301</v>
      </c>
      <c r="G692" s="16" t="str">
        <f t="shared" ca="1" si="53"/>
        <v>FJ03</v>
      </c>
      <c r="H692" s="16" t="str">
        <f t="shared" ca="1" si="54"/>
        <v>NORTHERN</v>
      </c>
      <c r="I692" s="2"/>
      <c r="J692" s="2">
        <v>0</v>
      </c>
      <c r="K692" s="2"/>
    </row>
    <row r="693" spans="1:11">
      <c r="A693" s="6" t="s">
        <v>1472</v>
      </c>
      <c r="B693" s="6" t="s">
        <v>1905</v>
      </c>
      <c r="C693" s="16" t="str">
        <f t="shared" ca="1" si="50"/>
        <v>Saqani</v>
      </c>
      <c r="D693" s="6" t="s">
        <v>184</v>
      </c>
      <c r="E693" s="16" t="str">
        <f t="shared" ca="1" si="51"/>
        <v>Cakaudrove</v>
      </c>
      <c r="F693" s="16" t="str">
        <f t="shared" ca="1" si="52"/>
        <v>FJ0302</v>
      </c>
      <c r="G693" s="16" t="str">
        <f t="shared" ca="1" si="53"/>
        <v>FJ03</v>
      </c>
      <c r="H693" s="16" t="str">
        <f t="shared" ca="1" si="54"/>
        <v>NORTHERN</v>
      </c>
      <c r="I693" s="2"/>
      <c r="J693" s="2">
        <v>0</v>
      </c>
      <c r="K693" s="2"/>
    </row>
    <row r="694" spans="1:11">
      <c r="A694" s="6" t="s">
        <v>1473</v>
      </c>
      <c r="B694" s="6" t="s">
        <v>1906</v>
      </c>
      <c r="C694" s="16" t="str">
        <f t="shared" ca="1" si="50"/>
        <v>Labasa</v>
      </c>
      <c r="D694" s="6" t="s">
        <v>191</v>
      </c>
      <c r="E694" s="16" t="str">
        <f t="shared" ca="1" si="51"/>
        <v>Macuata</v>
      </c>
      <c r="F694" s="16" t="str">
        <f t="shared" ca="1" si="52"/>
        <v>FJ0303</v>
      </c>
      <c r="G694" s="16" t="str">
        <f t="shared" ca="1" si="53"/>
        <v>FJ03</v>
      </c>
      <c r="H694" s="16" t="str">
        <f t="shared" ca="1" si="54"/>
        <v>NORTHERN</v>
      </c>
      <c r="I694" s="2"/>
      <c r="J694" s="2">
        <v>0</v>
      </c>
      <c r="K694" s="2"/>
    </row>
    <row r="695" spans="1:11">
      <c r="A695" s="6" t="s">
        <v>1474</v>
      </c>
      <c r="B695" s="6" t="s">
        <v>1907</v>
      </c>
      <c r="C695" s="16" t="str">
        <f t="shared" ca="1" si="50"/>
        <v>Wailevu</v>
      </c>
      <c r="D695" s="6" t="s">
        <v>187</v>
      </c>
      <c r="E695" s="16" t="str">
        <f t="shared" ca="1" si="51"/>
        <v>Cakaudrove</v>
      </c>
      <c r="F695" s="16" t="str">
        <f t="shared" ca="1" si="52"/>
        <v>FJ0302</v>
      </c>
      <c r="G695" s="16" t="str">
        <f t="shared" ca="1" si="53"/>
        <v>FJ03</v>
      </c>
      <c r="H695" s="16" t="str">
        <f t="shared" ca="1" si="54"/>
        <v>NORTHERN</v>
      </c>
      <c r="I695" s="2"/>
      <c r="J695" s="2">
        <v>0</v>
      </c>
      <c r="K695" s="2"/>
    </row>
    <row r="696" spans="1:11">
      <c r="A696" s="6" t="s">
        <v>1474</v>
      </c>
      <c r="B696" s="6" t="s">
        <v>1908</v>
      </c>
      <c r="C696" s="16" t="str">
        <f t="shared" ca="1" si="50"/>
        <v>Labasa</v>
      </c>
      <c r="D696" s="6" t="s">
        <v>191</v>
      </c>
      <c r="E696" s="16" t="str">
        <f t="shared" ca="1" si="51"/>
        <v>Macuata</v>
      </c>
      <c r="F696" s="16" t="str">
        <f t="shared" ca="1" si="52"/>
        <v>FJ0303</v>
      </c>
      <c r="G696" s="16" t="str">
        <f t="shared" ca="1" si="53"/>
        <v>FJ03</v>
      </c>
      <c r="H696" s="16" t="str">
        <f t="shared" ca="1" si="54"/>
        <v>NORTHERN</v>
      </c>
      <c r="I696" s="2"/>
      <c r="J696" s="2">
        <v>0</v>
      </c>
      <c r="K696" s="2"/>
    </row>
    <row r="697" spans="1:11">
      <c r="A697" s="6" t="s">
        <v>1475</v>
      </c>
      <c r="B697" s="6" t="s">
        <v>1909</v>
      </c>
      <c r="C697" s="16" t="str">
        <f t="shared" ca="1" si="50"/>
        <v>Labasa</v>
      </c>
      <c r="D697" s="6" t="s">
        <v>191</v>
      </c>
      <c r="E697" s="16" t="str">
        <f t="shared" ca="1" si="51"/>
        <v>Macuata</v>
      </c>
      <c r="F697" s="16" t="str">
        <f t="shared" ca="1" si="52"/>
        <v>FJ0303</v>
      </c>
      <c r="G697" s="16" t="str">
        <f t="shared" ca="1" si="53"/>
        <v>FJ03</v>
      </c>
      <c r="H697" s="16" t="str">
        <f t="shared" ca="1" si="54"/>
        <v>NORTHERN</v>
      </c>
      <c r="I697" s="2"/>
      <c r="J697" s="2">
        <v>0</v>
      </c>
      <c r="K697" s="2"/>
    </row>
    <row r="698" spans="1:11">
      <c r="A698" s="6" t="s">
        <v>1476</v>
      </c>
      <c r="B698" s="6" t="s">
        <v>1910</v>
      </c>
      <c r="C698" s="16" t="str">
        <f t="shared" ca="1" si="50"/>
        <v>Nasavusavu</v>
      </c>
      <c r="D698" s="6" t="s">
        <v>182</v>
      </c>
      <c r="E698" s="16" t="str">
        <f t="shared" ca="1" si="51"/>
        <v>Cakaudrove</v>
      </c>
      <c r="F698" s="16" t="str">
        <f t="shared" ca="1" si="52"/>
        <v>FJ0302</v>
      </c>
      <c r="G698" s="16" t="str">
        <f t="shared" ca="1" si="53"/>
        <v>FJ03</v>
      </c>
      <c r="H698" s="16" t="str">
        <f t="shared" ca="1" si="54"/>
        <v>NORTHERN</v>
      </c>
      <c r="I698" s="2"/>
      <c r="J698" s="2">
        <v>0</v>
      </c>
      <c r="K698" s="2"/>
    </row>
    <row r="699" spans="1:11">
      <c r="A699" s="6" t="s">
        <v>1477</v>
      </c>
      <c r="B699" s="6" t="s">
        <v>1911</v>
      </c>
      <c r="C699" s="16" t="str">
        <f t="shared" ca="1" si="50"/>
        <v>Bua</v>
      </c>
      <c r="D699" s="6" t="s">
        <v>178</v>
      </c>
      <c r="E699" s="16" t="str">
        <f t="shared" ca="1" si="51"/>
        <v>Bua</v>
      </c>
      <c r="F699" s="16" t="str">
        <f t="shared" ca="1" si="52"/>
        <v>FJ0301</v>
      </c>
      <c r="G699" s="16" t="str">
        <f t="shared" ca="1" si="53"/>
        <v>FJ03</v>
      </c>
      <c r="H699" s="16" t="str">
        <f t="shared" ca="1" si="54"/>
        <v>NORTHERN</v>
      </c>
      <c r="I699" s="2"/>
      <c r="J699" s="2">
        <v>0</v>
      </c>
      <c r="K699" s="2"/>
    </row>
    <row r="700" spans="1:11">
      <c r="A700" s="6" t="s">
        <v>1478</v>
      </c>
      <c r="B700" s="6" t="s">
        <v>1912</v>
      </c>
      <c r="C700" s="16" t="str">
        <f t="shared" ca="1" si="50"/>
        <v>Wailevu</v>
      </c>
      <c r="D700" s="6" t="s">
        <v>187</v>
      </c>
      <c r="E700" s="16" t="str">
        <f t="shared" ca="1" si="51"/>
        <v>Cakaudrove</v>
      </c>
      <c r="F700" s="16" t="str">
        <f t="shared" ca="1" si="52"/>
        <v>FJ0302</v>
      </c>
      <c r="G700" s="16" t="str">
        <f t="shared" ca="1" si="53"/>
        <v>FJ03</v>
      </c>
      <c r="H700" s="16" t="str">
        <f t="shared" ca="1" si="54"/>
        <v>NORTHERN</v>
      </c>
      <c r="I700" s="2"/>
      <c r="J700" s="2">
        <v>0</v>
      </c>
      <c r="K700" s="2"/>
    </row>
    <row r="701" spans="1:11">
      <c r="A701" s="6" t="s">
        <v>1479</v>
      </c>
      <c r="B701" s="6" t="s">
        <v>1913</v>
      </c>
      <c r="C701" s="16" t="str">
        <f t="shared" ca="1" si="50"/>
        <v>Nasavusavu</v>
      </c>
      <c r="D701" s="6" t="s">
        <v>182</v>
      </c>
      <c r="E701" s="16" t="str">
        <f t="shared" ca="1" si="51"/>
        <v>Cakaudrove</v>
      </c>
      <c r="F701" s="16" t="str">
        <f t="shared" ca="1" si="52"/>
        <v>FJ0302</v>
      </c>
      <c r="G701" s="16" t="str">
        <f t="shared" ca="1" si="53"/>
        <v>FJ03</v>
      </c>
      <c r="H701" s="16" t="str">
        <f t="shared" ca="1" si="54"/>
        <v>NORTHERN</v>
      </c>
      <c r="I701" s="2"/>
      <c r="J701" s="2">
        <v>0</v>
      </c>
      <c r="K701" s="2"/>
    </row>
    <row r="702" spans="1:11">
      <c r="A702" s="6" t="s">
        <v>277</v>
      </c>
      <c r="B702" s="6" t="s">
        <v>1914</v>
      </c>
      <c r="C702" s="16" t="str">
        <f t="shared" ca="1" si="50"/>
        <v>Wailevu</v>
      </c>
      <c r="D702" s="6" t="s">
        <v>187</v>
      </c>
      <c r="E702" s="16" t="str">
        <f t="shared" ca="1" si="51"/>
        <v>Cakaudrove</v>
      </c>
      <c r="F702" s="16" t="str">
        <f t="shared" ca="1" si="52"/>
        <v>FJ0302</v>
      </c>
      <c r="G702" s="16" t="str">
        <f t="shared" ca="1" si="53"/>
        <v>FJ03</v>
      </c>
      <c r="H702" s="16" t="str">
        <f t="shared" ca="1" si="54"/>
        <v>NORTHERN</v>
      </c>
      <c r="I702" s="2"/>
      <c r="J702" s="2">
        <v>0</v>
      </c>
      <c r="K702" s="2"/>
    </row>
    <row r="703" spans="1:11">
      <c r="A703" s="6" t="s">
        <v>277</v>
      </c>
      <c r="B703" s="6" t="s">
        <v>1915</v>
      </c>
      <c r="C703" s="16" t="str">
        <f t="shared" ca="1" si="50"/>
        <v>Wainikeli</v>
      </c>
      <c r="D703" s="6" t="s">
        <v>188</v>
      </c>
      <c r="E703" s="16" t="str">
        <f t="shared" ca="1" si="51"/>
        <v>Cakaudrove</v>
      </c>
      <c r="F703" s="16" t="str">
        <f t="shared" ca="1" si="52"/>
        <v>FJ0302</v>
      </c>
      <c r="G703" s="16" t="str">
        <f t="shared" ca="1" si="53"/>
        <v>FJ03</v>
      </c>
      <c r="H703" s="16" t="str">
        <f t="shared" ca="1" si="54"/>
        <v>NORTHERN</v>
      </c>
      <c r="I703" s="2"/>
      <c r="J703" s="2">
        <v>0</v>
      </c>
      <c r="K703" s="2"/>
    </row>
    <row r="704" spans="1:11">
      <c r="A704" s="6" t="s">
        <v>1480</v>
      </c>
      <c r="B704" s="6" t="s">
        <v>1916</v>
      </c>
      <c r="C704" s="16" t="str">
        <f t="shared" ca="1" si="50"/>
        <v>Labasa</v>
      </c>
      <c r="D704" s="6" t="s">
        <v>191</v>
      </c>
      <c r="E704" s="16" t="str">
        <f t="shared" ca="1" si="51"/>
        <v>Macuata</v>
      </c>
      <c r="F704" s="16" t="str">
        <f t="shared" ca="1" si="52"/>
        <v>FJ0303</v>
      </c>
      <c r="G704" s="16" t="str">
        <f t="shared" ca="1" si="53"/>
        <v>FJ03</v>
      </c>
      <c r="H704" s="16" t="str">
        <f t="shared" ca="1" si="54"/>
        <v>NORTHERN</v>
      </c>
      <c r="I704" s="2"/>
      <c r="J704" s="2">
        <v>0</v>
      </c>
      <c r="K704" s="2"/>
    </row>
    <row r="705" spans="1:11">
      <c r="A705" s="6" t="s">
        <v>1481</v>
      </c>
      <c r="B705" s="6" t="s">
        <v>1917</v>
      </c>
      <c r="C705" s="16" t="str">
        <f t="shared" ca="1" si="50"/>
        <v>Vuya</v>
      </c>
      <c r="D705" s="6" t="s">
        <v>179</v>
      </c>
      <c r="E705" s="16" t="str">
        <f t="shared" ca="1" si="51"/>
        <v>Bua</v>
      </c>
      <c r="F705" s="16" t="str">
        <f t="shared" ca="1" si="52"/>
        <v>FJ0301</v>
      </c>
      <c r="G705" s="16" t="str">
        <f t="shared" ca="1" si="53"/>
        <v>FJ03</v>
      </c>
      <c r="H705" s="16" t="str">
        <f t="shared" ca="1" si="54"/>
        <v>NORTHERN</v>
      </c>
      <c r="I705" s="2"/>
      <c r="J705" s="2">
        <v>0</v>
      </c>
      <c r="K705" s="2"/>
    </row>
    <row r="706" spans="1:11">
      <c r="A706" s="6" t="s">
        <v>1482</v>
      </c>
      <c r="B706" s="6" t="s">
        <v>1918</v>
      </c>
      <c r="C706" s="16" t="str">
        <f t="shared" ref="C706:C769" ca="1" si="55">OFFSET(OffsetRefAdm3,MATCH(D706,MatchAdm3_Code,0)-1,0)</f>
        <v>Cakaudrove</v>
      </c>
      <c r="D706" s="6" t="s">
        <v>181</v>
      </c>
      <c r="E706" s="16" t="str">
        <f t="shared" ref="E706:E769" ca="1" si="56">OFFSET(OffsetRefAdm3,MATCH(D706,MatchAdm3_Code,0)-1,2)</f>
        <v>Cakaudrove</v>
      </c>
      <c r="F706" s="16" t="str">
        <f t="shared" ref="F706:F769" ca="1" si="57">OFFSET(OffsetRefAdm3,MATCH(D706,MatchAdm3_Code,0)-1,3)</f>
        <v>FJ0302</v>
      </c>
      <c r="G706" s="16" t="str">
        <f t="shared" ref="G706:G769" ca="1" si="58">OFFSET(OffsetRefAdm3,MATCH(D706,MatchAdm3_Code,0)-1,5)</f>
        <v>FJ03</v>
      </c>
      <c r="H706" s="16" t="str">
        <f t="shared" ref="H706:H769" ca="1" si="59">OFFSET(OffsetRefAdm3,MATCH(D706,MatchAdm3_Code,0)-1,4)</f>
        <v>NORTHERN</v>
      </c>
      <c r="I706" s="2"/>
      <c r="J706" s="2">
        <v>0</v>
      </c>
      <c r="K706" s="2"/>
    </row>
    <row r="707" spans="1:11">
      <c r="A707" s="6" t="s">
        <v>1482</v>
      </c>
      <c r="B707" s="6" t="s">
        <v>1919</v>
      </c>
      <c r="C707" s="16" t="str">
        <f t="shared" ca="1" si="55"/>
        <v>Nasavusavu</v>
      </c>
      <c r="D707" s="6" t="s">
        <v>182</v>
      </c>
      <c r="E707" s="16" t="str">
        <f t="shared" ca="1" si="56"/>
        <v>Cakaudrove</v>
      </c>
      <c r="F707" s="16" t="str">
        <f t="shared" ca="1" si="57"/>
        <v>FJ0302</v>
      </c>
      <c r="G707" s="16" t="str">
        <f t="shared" ca="1" si="58"/>
        <v>FJ03</v>
      </c>
      <c r="H707" s="16" t="str">
        <f t="shared" ca="1" si="59"/>
        <v>NORTHERN</v>
      </c>
      <c r="I707" s="2"/>
      <c r="J707" s="2">
        <v>0</v>
      </c>
      <c r="K707" s="2"/>
    </row>
    <row r="708" spans="1:11">
      <c r="A708" s="6" t="s">
        <v>1483</v>
      </c>
      <c r="B708" s="6" t="s">
        <v>1920</v>
      </c>
      <c r="C708" s="16" t="str">
        <f t="shared" ca="1" si="55"/>
        <v>Rabi</v>
      </c>
      <c r="D708" s="6" t="s">
        <v>183</v>
      </c>
      <c r="E708" s="16" t="str">
        <f t="shared" ca="1" si="56"/>
        <v>Cakaudrove</v>
      </c>
      <c r="F708" s="16" t="str">
        <f t="shared" ca="1" si="57"/>
        <v>FJ0302</v>
      </c>
      <c r="G708" s="16" t="str">
        <f t="shared" ca="1" si="58"/>
        <v>FJ03</v>
      </c>
      <c r="H708" s="16" t="str">
        <f t="shared" ca="1" si="59"/>
        <v>NORTHERN</v>
      </c>
      <c r="I708" s="2"/>
      <c r="J708" s="2">
        <v>0</v>
      </c>
      <c r="K708" s="2"/>
    </row>
    <row r="709" spans="1:11">
      <c r="A709" s="6" t="s">
        <v>1484</v>
      </c>
      <c r="B709" s="6" t="s">
        <v>1921</v>
      </c>
      <c r="C709" s="16" t="str">
        <f t="shared" ca="1" si="55"/>
        <v>Vaturova</v>
      </c>
      <c r="D709" s="6" t="s">
        <v>186</v>
      </c>
      <c r="E709" s="16" t="str">
        <f t="shared" ca="1" si="56"/>
        <v>Cakaudrove</v>
      </c>
      <c r="F709" s="16" t="str">
        <f t="shared" ca="1" si="57"/>
        <v>FJ0302</v>
      </c>
      <c r="G709" s="16" t="str">
        <f t="shared" ca="1" si="58"/>
        <v>FJ03</v>
      </c>
      <c r="H709" s="16" t="str">
        <f t="shared" ca="1" si="59"/>
        <v>NORTHERN</v>
      </c>
      <c r="I709" s="2"/>
      <c r="J709" s="2">
        <v>0</v>
      </c>
      <c r="K709" s="2"/>
    </row>
    <row r="710" spans="1:11">
      <c r="A710" s="6" t="s">
        <v>279</v>
      </c>
      <c r="B710" s="6" t="s">
        <v>1922</v>
      </c>
      <c r="C710" s="16" t="str">
        <f t="shared" ca="1" si="55"/>
        <v>Labasa</v>
      </c>
      <c r="D710" s="6" t="s">
        <v>191</v>
      </c>
      <c r="E710" s="16" t="str">
        <f t="shared" ca="1" si="56"/>
        <v>Macuata</v>
      </c>
      <c r="F710" s="16" t="str">
        <f t="shared" ca="1" si="57"/>
        <v>FJ0303</v>
      </c>
      <c r="G710" s="16" t="str">
        <f t="shared" ca="1" si="58"/>
        <v>FJ03</v>
      </c>
      <c r="H710" s="16" t="str">
        <f t="shared" ca="1" si="59"/>
        <v>NORTHERN</v>
      </c>
      <c r="I710" s="2"/>
      <c r="J710" s="2">
        <v>0</v>
      </c>
      <c r="K710" s="2"/>
    </row>
    <row r="711" spans="1:11">
      <c r="A711" s="6" t="s">
        <v>1485</v>
      </c>
      <c r="B711" s="6" t="s">
        <v>1923</v>
      </c>
      <c r="C711" s="16" t="str">
        <f t="shared" ca="1" si="55"/>
        <v>Wailevu</v>
      </c>
      <c r="D711" s="6" t="s">
        <v>187</v>
      </c>
      <c r="E711" s="16" t="str">
        <f t="shared" ca="1" si="56"/>
        <v>Cakaudrove</v>
      </c>
      <c r="F711" s="16" t="str">
        <f t="shared" ca="1" si="57"/>
        <v>FJ0302</v>
      </c>
      <c r="G711" s="16" t="str">
        <f t="shared" ca="1" si="58"/>
        <v>FJ03</v>
      </c>
      <c r="H711" s="16" t="str">
        <f t="shared" ca="1" si="59"/>
        <v>NORTHERN</v>
      </c>
      <c r="I711" s="2"/>
      <c r="J711" s="2">
        <v>0</v>
      </c>
      <c r="K711" s="2"/>
    </row>
    <row r="712" spans="1:11">
      <c r="A712" s="6" t="s">
        <v>1486</v>
      </c>
      <c r="B712" s="6" t="s">
        <v>1924</v>
      </c>
      <c r="C712" s="16" t="str">
        <f t="shared" ca="1" si="55"/>
        <v>Vuya</v>
      </c>
      <c r="D712" s="6" t="s">
        <v>179</v>
      </c>
      <c r="E712" s="16" t="str">
        <f t="shared" ca="1" si="56"/>
        <v>Bua</v>
      </c>
      <c r="F712" s="16" t="str">
        <f t="shared" ca="1" si="57"/>
        <v>FJ0301</v>
      </c>
      <c r="G712" s="16" t="str">
        <f t="shared" ca="1" si="58"/>
        <v>FJ03</v>
      </c>
      <c r="H712" s="16" t="str">
        <f t="shared" ca="1" si="59"/>
        <v>NORTHERN</v>
      </c>
      <c r="I712" s="2"/>
      <c r="J712" s="2">
        <v>0</v>
      </c>
      <c r="K712" s="2"/>
    </row>
    <row r="713" spans="1:11">
      <c r="A713" s="6" t="s">
        <v>57</v>
      </c>
      <c r="B713" s="6" t="s">
        <v>1925</v>
      </c>
      <c r="C713" s="16" t="str">
        <f t="shared" ca="1" si="55"/>
        <v>Macuata</v>
      </c>
      <c r="D713" s="6" t="s">
        <v>192</v>
      </c>
      <c r="E713" s="16" t="str">
        <f t="shared" ca="1" si="56"/>
        <v>Macuata</v>
      </c>
      <c r="F713" s="16" t="str">
        <f t="shared" ca="1" si="57"/>
        <v>FJ0303</v>
      </c>
      <c r="G713" s="16" t="str">
        <f t="shared" ca="1" si="58"/>
        <v>FJ03</v>
      </c>
      <c r="H713" s="16" t="str">
        <f t="shared" ca="1" si="59"/>
        <v>NORTHERN</v>
      </c>
      <c r="I713" s="2"/>
      <c r="J713" s="2">
        <v>0</v>
      </c>
      <c r="K713" s="2"/>
    </row>
    <row r="714" spans="1:11">
      <c r="A714" s="6" t="s">
        <v>1487</v>
      </c>
      <c r="B714" s="6" t="s">
        <v>1926</v>
      </c>
      <c r="C714" s="16" t="str">
        <f t="shared" ca="1" si="55"/>
        <v>Cakaudrove</v>
      </c>
      <c r="D714" s="6" t="s">
        <v>181</v>
      </c>
      <c r="E714" s="16" t="str">
        <f t="shared" ca="1" si="56"/>
        <v>Cakaudrove</v>
      </c>
      <c r="F714" s="16" t="str">
        <f t="shared" ca="1" si="57"/>
        <v>FJ0302</v>
      </c>
      <c r="G714" s="16" t="str">
        <f t="shared" ca="1" si="58"/>
        <v>FJ03</v>
      </c>
      <c r="H714" s="16" t="str">
        <f t="shared" ca="1" si="59"/>
        <v>NORTHERN</v>
      </c>
      <c r="I714" s="2"/>
      <c r="J714" s="2">
        <v>0</v>
      </c>
      <c r="K714" s="2"/>
    </row>
    <row r="715" spans="1:11">
      <c r="A715" s="6" t="s">
        <v>1488</v>
      </c>
      <c r="B715" s="6" t="s">
        <v>1927</v>
      </c>
      <c r="C715" s="16" t="str">
        <f t="shared" ca="1" si="55"/>
        <v>Tunuloa</v>
      </c>
      <c r="D715" s="6" t="s">
        <v>185</v>
      </c>
      <c r="E715" s="16" t="str">
        <f t="shared" ca="1" si="56"/>
        <v>Cakaudrove</v>
      </c>
      <c r="F715" s="16" t="str">
        <f t="shared" ca="1" si="57"/>
        <v>FJ0302</v>
      </c>
      <c r="G715" s="16" t="str">
        <f t="shared" ca="1" si="58"/>
        <v>FJ03</v>
      </c>
      <c r="H715" s="16" t="str">
        <f t="shared" ca="1" si="59"/>
        <v>NORTHERN</v>
      </c>
      <c r="I715" s="2"/>
      <c r="J715" s="2">
        <v>0</v>
      </c>
      <c r="K715" s="2"/>
    </row>
    <row r="716" spans="1:11">
      <c r="A716" s="6" t="s">
        <v>1489</v>
      </c>
      <c r="B716" s="6" t="s">
        <v>60</v>
      </c>
      <c r="C716" s="16" t="str">
        <f t="shared" ca="1" si="55"/>
        <v>Bua</v>
      </c>
      <c r="D716" s="6" t="s">
        <v>178</v>
      </c>
      <c r="E716" s="16" t="str">
        <f t="shared" ca="1" si="56"/>
        <v>Bua</v>
      </c>
      <c r="F716" s="16" t="str">
        <f t="shared" ca="1" si="57"/>
        <v>FJ0301</v>
      </c>
      <c r="G716" s="16" t="str">
        <f t="shared" ca="1" si="58"/>
        <v>FJ03</v>
      </c>
      <c r="H716" s="16" t="str">
        <f t="shared" ca="1" si="59"/>
        <v>NORTHERN</v>
      </c>
      <c r="I716" s="2"/>
      <c r="J716" s="2">
        <v>0</v>
      </c>
      <c r="K716" s="2"/>
    </row>
    <row r="717" spans="1:11">
      <c r="A717" s="6" t="s">
        <v>1490</v>
      </c>
      <c r="B717" s="6" t="s">
        <v>61</v>
      </c>
      <c r="C717" s="16" t="str">
        <f t="shared" ca="1" si="55"/>
        <v>Macuata</v>
      </c>
      <c r="D717" s="6" t="s">
        <v>192</v>
      </c>
      <c r="E717" s="16" t="str">
        <f t="shared" ca="1" si="56"/>
        <v>Macuata</v>
      </c>
      <c r="F717" s="16" t="str">
        <f t="shared" ca="1" si="57"/>
        <v>FJ0303</v>
      </c>
      <c r="G717" s="16" t="str">
        <f t="shared" ca="1" si="58"/>
        <v>FJ03</v>
      </c>
      <c r="H717" s="16" t="str">
        <f t="shared" ca="1" si="59"/>
        <v>NORTHERN</v>
      </c>
      <c r="I717" s="2"/>
      <c r="J717" s="2">
        <v>0</v>
      </c>
      <c r="K717" s="2"/>
    </row>
    <row r="718" spans="1:11">
      <c r="A718" s="6" t="s">
        <v>1491</v>
      </c>
      <c r="B718" s="6" t="s">
        <v>62</v>
      </c>
      <c r="C718" s="16" t="str">
        <f t="shared" ca="1" si="55"/>
        <v>Dogotuki</v>
      </c>
      <c r="D718" s="6" t="s">
        <v>190</v>
      </c>
      <c r="E718" s="16" t="str">
        <f t="shared" ca="1" si="56"/>
        <v>Macuata</v>
      </c>
      <c r="F718" s="16" t="str">
        <f t="shared" ca="1" si="57"/>
        <v>FJ0303</v>
      </c>
      <c r="G718" s="16" t="str">
        <f t="shared" ca="1" si="58"/>
        <v>FJ03</v>
      </c>
      <c r="H718" s="16" t="str">
        <f t="shared" ca="1" si="59"/>
        <v>NORTHERN</v>
      </c>
      <c r="I718" s="2"/>
      <c r="J718" s="2">
        <v>0</v>
      </c>
      <c r="K718" s="2"/>
    </row>
    <row r="719" spans="1:11">
      <c r="A719" s="6" t="s">
        <v>1492</v>
      </c>
      <c r="B719" s="6" t="s">
        <v>1928</v>
      </c>
      <c r="C719" s="16" t="str">
        <f t="shared" ca="1" si="55"/>
        <v>Wailevu</v>
      </c>
      <c r="D719" s="6" t="s">
        <v>187</v>
      </c>
      <c r="E719" s="16" t="str">
        <f t="shared" ca="1" si="56"/>
        <v>Cakaudrove</v>
      </c>
      <c r="F719" s="16" t="str">
        <f t="shared" ca="1" si="57"/>
        <v>FJ0302</v>
      </c>
      <c r="G719" s="16" t="str">
        <f t="shared" ca="1" si="58"/>
        <v>FJ03</v>
      </c>
      <c r="H719" s="16" t="str">
        <f t="shared" ca="1" si="59"/>
        <v>NORTHERN</v>
      </c>
      <c r="I719" s="2"/>
      <c r="J719" s="2">
        <v>0</v>
      </c>
      <c r="K719" s="2"/>
    </row>
    <row r="720" spans="1:11">
      <c r="A720" s="6" t="s">
        <v>1493</v>
      </c>
      <c r="B720" s="6" t="s">
        <v>1929</v>
      </c>
      <c r="C720" s="16" t="str">
        <f t="shared" ca="1" si="55"/>
        <v>Nasavusavu</v>
      </c>
      <c r="D720" s="6" t="s">
        <v>182</v>
      </c>
      <c r="E720" s="16" t="str">
        <f t="shared" ca="1" si="56"/>
        <v>Cakaudrove</v>
      </c>
      <c r="F720" s="16" t="str">
        <f t="shared" ca="1" si="57"/>
        <v>FJ0302</v>
      </c>
      <c r="G720" s="16" t="str">
        <f t="shared" ca="1" si="58"/>
        <v>FJ03</v>
      </c>
      <c r="H720" s="16" t="str">
        <f t="shared" ca="1" si="59"/>
        <v>NORTHERN</v>
      </c>
      <c r="I720" s="2"/>
      <c r="J720" s="2">
        <v>0</v>
      </c>
      <c r="K720" s="2"/>
    </row>
    <row r="721" spans="1:11">
      <c r="A721" s="6" t="s">
        <v>1494</v>
      </c>
      <c r="B721" s="6" t="s">
        <v>1930</v>
      </c>
      <c r="C721" s="16" t="str">
        <f t="shared" ca="1" si="55"/>
        <v>Rabi</v>
      </c>
      <c r="D721" s="6" t="s">
        <v>183</v>
      </c>
      <c r="E721" s="16" t="str">
        <f t="shared" ca="1" si="56"/>
        <v>Cakaudrove</v>
      </c>
      <c r="F721" s="16" t="str">
        <f t="shared" ca="1" si="57"/>
        <v>FJ0302</v>
      </c>
      <c r="G721" s="16" t="str">
        <f t="shared" ca="1" si="58"/>
        <v>FJ03</v>
      </c>
      <c r="H721" s="16" t="str">
        <f t="shared" ca="1" si="59"/>
        <v>NORTHERN</v>
      </c>
      <c r="I721" s="2"/>
      <c r="J721" s="2">
        <v>0</v>
      </c>
      <c r="K721" s="2"/>
    </row>
    <row r="722" spans="1:11">
      <c r="A722" s="6" t="s">
        <v>1495</v>
      </c>
      <c r="B722" s="6" t="s">
        <v>1931</v>
      </c>
      <c r="C722" s="16" t="str">
        <f t="shared" ca="1" si="55"/>
        <v>Vuya</v>
      </c>
      <c r="D722" s="6" t="s">
        <v>179</v>
      </c>
      <c r="E722" s="16" t="str">
        <f t="shared" ca="1" si="56"/>
        <v>Bua</v>
      </c>
      <c r="F722" s="16" t="str">
        <f t="shared" ca="1" si="57"/>
        <v>FJ0301</v>
      </c>
      <c r="G722" s="16" t="str">
        <f t="shared" ca="1" si="58"/>
        <v>FJ03</v>
      </c>
      <c r="H722" s="16" t="str">
        <f t="shared" ca="1" si="59"/>
        <v>NORTHERN</v>
      </c>
      <c r="I722" s="2"/>
      <c r="J722" s="2">
        <v>0</v>
      </c>
      <c r="K722" s="2"/>
    </row>
    <row r="723" spans="1:11">
      <c r="A723" s="6" t="s">
        <v>1496</v>
      </c>
      <c r="B723" s="6" t="s">
        <v>1932</v>
      </c>
      <c r="C723" s="16" t="str">
        <f t="shared" ca="1" si="55"/>
        <v>Vuya</v>
      </c>
      <c r="D723" s="6" t="s">
        <v>179</v>
      </c>
      <c r="E723" s="16" t="str">
        <f t="shared" ca="1" si="56"/>
        <v>Bua</v>
      </c>
      <c r="F723" s="16" t="str">
        <f t="shared" ca="1" si="57"/>
        <v>FJ0301</v>
      </c>
      <c r="G723" s="16" t="str">
        <f t="shared" ca="1" si="58"/>
        <v>FJ03</v>
      </c>
      <c r="H723" s="16" t="str">
        <f t="shared" ca="1" si="59"/>
        <v>NORTHERN</v>
      </c>
      <c r="I723" s="2"/>
      <c r="J723" s="2">
        <v>0</v>
      </c>
      <c r="K723" s="2"/>
    </row>
    <row r="724" spans="1:11">
      <c r="A724" s="6" t="s">
        <v>1497</v>
      </c>
      <c r="B724" s="6" t="s">
        <v>1933</v>
      </c>
      <c r="C724" s="16" t="str">
        <f t="shared" ca="1" si="55"/>
        <v>Wainikeli</v>
      </c>
      <c r="D724" s="6" t="s">
        <v>188</v>
      </c>
      <c r="E724" s="16" t="str">
        <f t="shared" ca="1" si="56"/>
        <v>Cakaudrove</v>
      </c>
      <c r="F724" s="16" t="str">
        <f t="shared" ca="1" si="57"/>
        <v>FJ0302</v>
      </c>
      <c r="G724" s="16" t="str">
        <f t="shared" ca="1" si="58"/>
        <v>FJ03</v>
      </c>
      <c r="H724" s="16" t="str">
        <f t="shared" ca="1" si="59"/>
        <v>NORTHERN</v>
      </c>
      <c r="I724" s="2"/>
      <c r="J724" s="2">
        <v>0</v>
      </c>
      <c r="K724" s="2"/>
    </row>
    <row r="725" spans="1:11">
      <c r="A725" s="6" t="s">
        <v>1498</v>
      </c>
      <c r="B725" s="6" t="s">
        <v>1934</v>
      </c>
      <c r="C725" s="16" t="str">
        <f t="shared" ca="1" si="55"/>
        <v>Vuya</v>
      </c>
      <c r="D725" s="6" t="s">
        <v>179</v>
      </c>
      <c r="E725" s="16" t="str">
        <f t="shared" ca="1" si="56"/>
        <v>Bua</v>
      </c>
      <c r="F725" s="16" t="str">
        <f t="shared" ca="1" si="57"/>
        <v>FJ0301</v>
      </c>
      <c r="G725" s="16" t="str">
        <f t="shared" ca="1" si="58"/>
        <v>FJ03</v>
      </c>
      <c r="H725" s="16" t="str">
        <f t="shared" ca="1" si="59"/>
        <v>NORTHERN</v>
      </c>
      <c r="I725" s="2"/>
      <c r="J725" s="2">
        <v>0</v>
      </c>
      <c r="K725" s="2"/>
    </row>
    <row r="726" spans="1:11">
      <c r="A726" s="6" t="s">
        <v>1499</v>
      </c>
      <c r="B726" s="6" t="s">
        <v>1935</v>
      </c>
      <c r="C726" s="16" t="str">
        <f t="shared" ca="1" si="55"/>
        <v>Bua</v>
      </c>
      <c r="D726" s="6" t="s">
        <v>178</v>
      </c>
      <c r="E726" s="16" t="str">
        <f t="shared" ca="1" si="56"/>
        <v>Bua</v>
      </c>
      <c r="F726" s="16" t="str">
        <f t="shared" ca="1" si="57"/>
        <v>FJ0301</v>
      </c>
      <c r="G726" s="16" t="str">
        <f t="shared" ca="1" si="58"/>
        <v>FJ03</v>
      </c>
      <c r="H726" s="16" t="str">
        <f t="shared" ca="1" si="59"/>
        <v>NORTHERN</v>
      </c>
      <c r="I726" s="2"/>
      <c r="J726" s="2">
        <v>0</v>
      </c>
      <c r="K726" s="2"/>
    </row>
    <row r="727" spans="1:11">
      <c r="A727" s="6" t="s">
        <v>1500</v>
      </c>
      <c r="B727" s="6" t="s">
        <v>1936</v>
      </c>
      <c r="C727" s="16" t="str">
        <f t="shared" ca="1" si="55"/>
        <v>Tunuloa</v>
      </c>
      <c r="D727" s="6" t="s">
        <v>185</v>
      </c>
      <c r="E727" s="16" t="str">
        <f t="shared" ca="1" si="56"/>
        <v>Cakaudrove</v>
      </c>
      <c r="F727" s="16" t="str">
        <f t="shared" ca="1" si="57"/>
        <v>FJ0302</v>
      </c>
      <c r="G727" s="16" t="str">
        <f t="shared" ca="1" si="58"/>
        <v>FJ03</v>
      </c>
      <c r="H727" s="16" t="str">
        <f t="shared" ca="1" si="59"/>
        <v>NORTHERN</v>
      </c>
      <c r="I727" s="2"/>
      <c r="J727" s="2">
        <v>0</v>
      </c>
      <c r="K727" s="2"/>
    </row>
    <row r="728" spans="1:11">
      <c r="A728" s="6" t="s">
        <v>1500</v>
      </c>
      <c r="B728" s="6" t="s">
        <v>1937</v>
      </c>
      <c r="C728" s="16" t="str">
        <f t="shared" ca="1" si="55"/>
        <v>Tunuloa</v>
      </c>
      <c r="D728" s="6" t="s">
        <v>185</v>
      </c>
      <c r="E728" s="16" t="str">
        <f t="shared" ca="1" si="56"/>
        <v>Cakaudrove</v>
      </c>
      <c r="F728" s="16" t="str">
        <f t="shared" ca="1" si="57"/>
        <v>FJ0302</v>
      </c>
      <c r="G728" s="16" t="str">
        <f t="shared" ca="1" si="58"/>
        <v>FJ03</v>
      </c>
      <c r="H728" s="16" t="str">
        <f t="shared" ca="1" si="59"/>
        <v>NORTHERN</v>
      </c>
      <c r="I728" s="2"/>
      <c r="J728" s="2">
        <v>0</v>
      </c>
      <c r="K728" s="2"/>
    </row>
    <row r="729" spans="1:11">
      <c r="A729" s="6" t="s">
        <v>1501</v>
      </c>
      <c r="B729" s="6" t="s">
        <v>1938</v>
      </c>
      <c r="C729" s="16" t="str">
        <f t="shared" ca="1" si="55"/>
        <v>Wailevu</v>
      </c>
      <c r="D729" s="6" t="s">
        <v>187</v>
      </c>
      <c r="E729" s="16" t="str">
        <f t="shared" ca="1" si="56"/>
        <v>Cakaudrove</v>
      </c>
      <c r="F729" s="16" t="str">
        <f t="shared" ca="1" si="57"/>
        <v>FJ0302</v>
      </c>
      <c r="G729" s="16" t="str">
        <f t="shared" ca="1" si="58"/>
        <v>FJ03</v>
      </c>
      <c r="H729" s="16" t="str">
        <f t="shared" ca="1" si="59"/>
        <v>NORTHERN</v>
      </c>
      <c r="I729" s="2"/>
      <c r="J729" s="2">
        <v>0</v>
      </c>
      <c r="K729" s="2"/>
    </row>
    <row r="730" spans="1:11">
      <c r="A730" s="6" t="s">
        <v>289</v>
      </c>
      <c r="B730" s="6" t="s">
        <v>1939</v>
      </c>
      <c r="C730" s="16" t="str">
        <f t="shared" ca="1" si="55"/>
        <v>Wainunu</v>
      </c>
      <c r="D730" s="6" t="s">
        <v>180</v>
      </c>
      <c r="E730" s="16" t="str">
        <f t="shared" ca="1" si="56"/>
        <v>Bua</v>
      </c>
      <c r="F730" s="16" t="str">
        <f t="shared" ca="1" si="57"/>
        <v>FJ0301</v>
      </c>
      <c r="G730" s="16" t="str">
        <f t="shared" ca="1" si="58"/>
        <v>FJ03</v>
      </c>
      <c r="H730" s="16" t="str">
        <f t="shared" ca="1" si="59"/>
        <v>NORTHERN</v>
      </c>
      <c r="I730" s="2"/>
      <c r="J730" s="2">
        <v>0</v>
      </c>
      <c r="K730" s="2"/>
    </row>
    <row r="731" spans="1:11">
      <c r="A731" s="6" t="s">
        <v>289</v>
      </c>
      <c r="B731" s="6" t="s">
        <v>1940</v>
      </c>
      <c r="C731" s="16" t="str">
        <f t="shared" ca="1" si="55"/>
        <v>Nasavusavu</v>
      </c>
      <c r="D731" s="6" t="s">
        <v>182</v>
      </c>
      <c r="E731" s="16" t="str">
        <f t="shared" ca="1" si="56"/>
        <v>Cakaudrove</v>
      </c>
      <c r="F731" s="16" t="str">
        <f t="shared" ca="1" si="57"/>
        <v>FJ0302</v>
      </c>
      <c r="G731" s="16" t="str">
        <f t="shared" ca="1" si="58"/>
        <v>FJ03</v>
      </c>
      <c r="H731" s="16" t="str">
        <f t="shared" ca="1" si="59"/>
        <v>NORTHERN</v>
      </c>
      <c r="I731" s="2"/>
      <c r="J731" s="2">
        <v>0</v>
      </c>
      <c r="K731" s="2"/>
    </row>
    <row r="732" spans="1:11">
      <c r="A732" s="6" t="s">
        <v>1502</v>
      </c>
      <c r="B732" s="6" t="s">
        <v>1941</v>
      </c>
      <c r="C732" s="16" t="str">
        <f t="shared" ca="1" si="55"/>
        <v>Nasavusavu</v>
      </c>
      <c r="D732" s="6" t="s">
        <v>182</v>
      </c>
      <c r="E732" s="16" t="str">
        <f t="shared" ca="1" si="56"/>
        <v>Cakaudrove</v>
      </c>
      <c r="F732" s="16" t="str">
        <f t="shared" ca="1" si="57"/>
        <v>FJ0302</v>
      </c>
      <c r="G732" s="16" t="str">
        <f t="shared" ca="1" si="58"/>
        <v>FJ03</v>
      </c>
      <c r="H732" s="16" t="str">
        <f t="shared" ca="1" si="59"/>
        <v>NORTHERN</v>
      </c>
      <c r="I732" s="2"/>
      <c r="J732" s="2">
        <v>0</v>
      </c>
      <c r="K732" s="2"/>
    </row>
    <row r="733" spans="1:11">
      <c r="A733" s="6" t="s">
        <v>1503</v>
      </c>
      <c r="B733" s="6" t="s">
        <v>1942</v>
      </c>
      <c r="C733" s="16" t="str">
        <f t="shared" ca="1" si="55"/>
        <v>Vaturova</v>
      </c>
      <c r="D733" s="6" t="s">
        <v>186</v>
      </c>
      <c r="E733" s="16" t="str">
        <f t="shared" ca="1" si="56"/>
        <v>Cakaudrove</v>
      </c>
      <c r="F733" s="16" t="str">
        <f t="shared" ca="1" si="57"/>
        <v>FJ0302</v>
      </c>
      <c r="G733" s="16" t="str">
        <f t="shared" ca="1" si="58"/>
        <v>FJ03</v>
      </c>
      <c r="H733" s="16" t="str">
        <f t="shared" ca="1" si="59"/>
        <v>NORTHERN</v>
      </c>
      <c r="I733" s="2"/>
      <c r="J733" s="2">
        <v>0</v>
      </c>
      <c r="K733" s="2"/>
    </row>
    <row r="734" spans="1:11">
      <c r="A734" s="6" t="s">
        <v>1504</v>
      </c>
      <c r="B734" s="6" t="s">
        <v>1943</v>
      </c>
      <c r="C734" s="16" t="str">
        <f t="shared" ca="1" si="55"/>
        <v>Vaturova</v>
      </c>
      <c r="D734" s="6" t="s">
        <v>186</v>
      </c>
      <c r="E734" s="16" t="str">
        <f t="shared" ca="1" si="56"/>
        <v>Cakaudrove</v>
      </c>
      <c r="F734" s="16" t="str">
        <f t="shared" ca="1" si="57"/>
        <v>FJ0302</v>
      </c>
      <c r="G734" s="16" t="str">
        <f t="shared" ca="1" si="58"/>
        <v>FJ03</v>
      </c>
      <c r="H734" s="16" t="str">
        <f t="shared" ca="1" si="59"/>
        <v>NORTHERN</v>
      </c>
      <c r="I734" s="2"/>
      <c r="J734" s="2">
        <v>0</v>
      </c>
      <c r="K734" s="2"/>
    </row>
    <row r="735" spans="1:11">
      <c r="A735" s="6" t="s">
        <v>1505</v>
      </c>
      <c r="B735" s="6" t="s">
        <v>1944</v>
      </c>
      <c r="C735" s="16" t="str">
        <f t="shared" ca="1" si="55"/>
        <v>Nasavusavu</v>
      </c>
      <c r="D735" s="6" t="s">
        <v>182</v>
      </c>
      <c r="E735" s="16" t="str">
        <f t="shared" ca="1" si="56"/>
        <v>Cakaudrove</v>
      </c>
      <c r="F735" s="16" t="str">
        <f t="shared" ca="1" si="57"/>
        <v>FJ0302</v>
      </c>
      <c r="G735" s="16" t="str">
        <f t="shared" ca="1" si="58"/>
        <v>FJ03</v>
      </c>
      <c r="H735" s="16" t="str">
        <f t="shared" ca="1" si="59"/>
        <v>NORTHERN</v>
      </c>
      <c r="I735" s="2"/>
      <c r="J735" s="2">
        <v>0</v>
      </c>
      <c r="K735" s="2"/>
    </row>
    <row r="736" spans="1:11">
      <c r="A736" s="6" t="s">
        <v>1506</v>
      </c>
      <c r="B736" s="6" t="s">
        <v>1945</v>
      </c>
      <c r="C736" s="16" t="str">
        <f t="shared" ca="1" si="55"/>
        <v>Vaturova</v>
      </c>
      <c r="D736" s="6" t="s">
        <v>186</v>
      </c>
      <c r="E736" s="16" t="str">
        <f t="shared" ca="1" si="56"/>
        <v>Cakaudrove</v>
      </c>
      <c r="F736" s="16" t="str">
        <f t="shared" ca="1" si="57"/>
        <v>FJ0302</v>
      </c>
      <c r="G736" s="16" t="str">
        <f t="shared" ca="1" si="58"/>
        <v>FJ03</v>
      </c>
      <c r="H736" s="16" t="str">
        <f t="shared" ca="1" si="59"/>
        <v>NORTHERN</v>
      </c>
      <c r="I736" s="2"/>
      <c r="J736" s="2">
        <v>0</v>
      </c>
      <c r="K736" s="2"/>
    </row>
    <row r="737" spans="1:11">
      <c r="A737" s="6" t="s">
        <v>291</v>
      </c>
      <c r="B737" s="6" t="s">
        <v>1946</v>
      </c>
      <c r="C737" s="16" t="str">
        <f t="shared" ca="1" si="55"/>
        <v>Cakaudrove</v>
      </c>
      <c r="D737" s="6" t="s">
        <v>181</v>
      </c>
      <c r="E737" s="16" t="str">
        <f t="shared" ca="1" si="56"/>
        <v>Cakaudrove</v>
      </c>
      <c r="F737" s="16" t="str">
        <f t="shared" ca="1" si="57"/>
        <v>FJ0302</v>
      </c>
      <c r="G737" s="16" t="str">
        <f t="shared" ca="1" si="58"/>
        <v>FJ03</v>
      </c>
      <c r="H737" s="16" t="str">
        <f t="shared" ca="1" si="59"/>
        <v>NORTHERN</v>
      </c>
      <c r="I737" s="2"/>
      <c r="J737" s="2">
        <v>0</v>
      </c>
      <c r="K737" s="2"/>
    </row>
    <row r="738" spans="1:11">
      <c r="A738" s="6" t="s">
        <v>291</v>
      </c>
      <c r="B738" s="6" t="s">
        <v>1947</v>
      </c>
      <c r="C738" s="16" t="str">
        <f t="shared" ca="1" si="55"/>
        <v>Wailevu</v>
      </c>
      <c r="D738" s="6" t="s">
        <v>187</v>
      </c>
      <c r="E738" s="16" t="str">
        <f t="shared" ca="1" si="56"/>
        <v>Cakaudrove</v>
      </c>
      <c r="F738" s="16" t="str">
        <f t="shared" ca="1" si="57"/>
        <v>FJ0302</v>
      </c>
      <c r="G738" s="16" t="str">
        <f t="shared" ca="1" si="58"/>
        <v>FJ03</v>
      </c>
      <c r="H738" s="16" t="str">
        <f t="shared" ca="1" si="59"/>
        <v>NORTHERN</v>
      </c>
      <c r="I738" s="2"/>
      <c r="J738" s="2">
        <v>0</v>
      </c>
      <c r="K738" s="2"/>
    </row>
    <row r="739" spans="1:11">
      <c r="A739" s="6" t="s">
        <v>291</v>
      </c>
      <c r="B739" s="6" t="s">
        <v>1948</v>
      </c>
      <c r="C739" s="16" t="str">
        <f t="shared" ca="1" si="55"/>
        <v>Wainikeli</v>
      </c>
      <c r="D739" s="6" t="s">
        <v>188</v>
      </c>
      <c r="E739" s="16" t="str">
        <f t="shared" ca="1" si="56"/>
        <v>Cakaudrove</v>
      </c>
      <c r="F739" s="16" t="str">
        <f t="shared" ca="1" si="57"/>
        <v>FJ0302</v>
      </c>
      <c r="G739" s="16" t="str">
        <f t="shared" ca="1" si="58"/>
        <v>FJ03</v>
      </c>
      <c r="H739" s="16" t="str">
        <f t="shared" ca="1" si="59"/>
        <v>NORTHERN</v>
      </c>
      <c r="I739" s="2"/>
      <c r="J739" s="2">
        <v>0</v>
      </c>
      <c r="K739" s="2"/>
    </row>
    <row r="740" spans="1:11">
      <c r="A740" s="6" t="s">
        <v>1507</v>
      </c>
      <c r="B740" s="6" t="s">
        <v>1949</v>
      </c>
      <c r="C740" s="16" t="str">
        <f t="shared" ca="1" si="55"/>
        <v>Sasa</v>
      </c>
      <c r="D740" s="6" t="s">
        <v>193</v>
      </c>
      <c r="E740" s="16" t="str">
        <f t="shared" ca="1" si="56"/>
        <v>Macuata</v>
      </c>
      <c r="F740" s="16" t="str">
        <f t="shared" ca="1" si="57"/>
        <v>FJ0303</v>
      </c>
      <c r="G740" s="16" t="str">
        <f t="shared" ca="1" si="58"/>
        <v>FJ03</v>
      </c>
      <c r="H740" s="16" t="str">
        <f t="shared" ca="1" si="59"/>
        <v>NORTHERN</v>
      </c>
      <c r="I740" s="2"/>
      <c r="J740" s="2">
        <v>0</v>
      </c>
      <c r="K740" s="2"/>
    </row>
    <row r="741" spans="1:11">
      <c r="A741" s="6" t="s">
        <v>1508</v>
      </c>
      <c r="B741" s="6" t="s">
        <v>1950</v>
      </c>
      <c r="C741" s="16" t="str">
        <f t="shared" ca="1" si="55"/>
        <v>Labasa</v>
      </c>
      <c r="D741" s="6" t="s">
        <v>191</v>
      </c>
      <c r="E741" s="16" t="str">
        <f t="shared" ca="1" si="56"/>
        <v>Macuata</v>
      </c>
      <c r="F741" s="16" t="str">
        <f t="shared" ca="1" si="57"/>
        <v>FJ0303</v>
      </c>
      <c r="G741" s="16" t="str">
        <f t="shared" ca="1" si="58"/>
        <v>FJ03</v>
      </c>
      <c r="H741" s="16" t="str">
        <f t="shared" ca="1" si="59"/>
        <v>NORTHERN</v>
      </c>
      <c r="I741" s="2"/>
      <c r="J741" s="2">
        <v>0</v>
      </c>
      <c r="K741" s="2"/>
    </row>
    <row r="742" spans="1:11">
      <c r="A742" s="6" t="s">
        <v>1509</v>
      </c>
      <c r="B742" s="6" t="s">
        <v>1951</v>
      </c>
      <c r="C742" s="16" t="str">
        <f t="shared" ca="1" si="55"/>
        <v>Labasa</v>
      </c>
      <c r="D742" s="6" t="s">
        <v>191</v>
      </c>
      <c r="E742" s="16" t="str">
        <f t="shared" ca="1" si="56"/>
        <v>Macuata</v>
      </c>
      <c r="F742" s="16" t="str">
        <f t="shared" ca="1" si="57"/>
        <v>FJ0303</v>
      </c>
      <c r="G742" s="16" t="str">
        <f t="shared" ca="1" si="58"/>
        <v>FJ03</v>
      </c>
      <c r="H742" s="16" t="str">
        <f t="shared" ca="1" si="59"/>
        <v>NORTHERN</v>
      </c>
      <c r="I742" s="2"/>
      <c r="J742" s="2">
        <v>0</v>
      </c>
      <c r="K742" s="2"/>
    </row>
    <row r="743" spans="1:11">
      <c r="A743" s="6" t="s">
        <v>292</v>
      </c>
      <c r="B743" s="6" t="s">
        <v>1952</v>
      </c>
      <c r="C743" s="16" t="str">
        <f t="shared" ca="1" si="55"/>
        <v>Tunuloa</v>
      </c>
      <c r="D743" s="6" t="s">
        <v>185</v>
      </c>
      <c r="E743" s="16" t="str">
        <f t="shared" ca="1" si="56"/>
        <v>Cakaudrove</v>
      </c>
      <c r="F743" s="16" t="str">
        <f t="shared" ca="1" si="57"/>
        <v>FJ0302</v>
      </c>
      <c r="G743" s="16" t="str">
        <f t="shared" ca="1" si="58"/>
        <v>FJ03</v>
      </c>
      <c r="H743" s="16" t="str">
        <f t="shared" ca="1" si="59"/>
        <v>NORTHERN</v>
      </c>
      <c r="I743" s="2"/>
      <c r="J743" s="2">
        <v>0</v>
      </c>
      <c r="K743" s="2"/>
    </row>
    <row r="744" spans="1:11">
      <c r="A744" s="6" t="s">
        <v>1510</v>
      </c>
      <c r="B744" s="6" t="s">
        <v>1953</v>
      </c>
      <c r="C744" s="16" t="str">
        <f t="shared" ca="1" si="55"/>
        <v>Nasavusavu</v>
      </c>
      <c r="D744" s="6" t="s">
        <v>182</v>
      </c>
      <c r="E744" s="16" t="str">
        <f t="shared" ca="1" si="56"/>
        <v>Cakaudrove</v>
      </c>
      <c r="F744" s="16" t="str">
        <f t="shared" ca="1" si="57"/>
        <v>FJ0302</v>
      </c>
      <c r="G744" s="16" t="str">
        <f t="shared" ca="1" si="58"/>
        <v>FJ03</v>
      </c>
      <c r="H744" s="16" t="str">
        <f t="shared" ca="1" si="59"/>
        <v>NORTHERN</v>
      </c>
      <c r="I744" s="2"/>
      <c r="J744" s="2">
        <v>0</v>
      </c>
      <c r="K744" s="2"/>
    </row>
    <row r="745" spans="1:11">
      <c r="A745" s="6" t="s">
        <v>1510</v>
      </c>
      <c r="B745" s="6" t="s">
        <v>1954</v>
      </c>
      <c r="C745" s="16" t="str">
        <f t="shared" ca="1" si="55"/>
        <v>Nasavusavu</v>
      </c>
      <c r="D745" s="6" t="s">
        <v>182</v>
      </c>
      <c r="E745" s="16" t="str">
        <f t="shared" ca="1" si="56"/>
        <v>Cakaudrove</v>
      </c>
      <c r="F745" s="16" t="str">
        <f t="shared" ca="1" si="57"/>
        <v>FJ0302</v>
      </c>
      <c r="G745" s="16" t="str">
        <f t="shared" ca="1" si="58"/>
        <v>FJ03</v>
      </c>
      <c r="H745" s="16" t="str">
        <f t="shared" ca="1" si="59"/>
        <v>NORTHERN</v>
      </c>
      <c r="I745" s="2"/>
      <c r="J745" s="2">
        <v>0</v>
      </c>
      <c r="K745" s="2"/>
    </row>
    <row r="746" spans="1:11">
      <c r="A746" s="6" t="s">
        <v>169</v>
      </c>
      <c r="B746" s="6" t="s">
        <v>1955</v>
      </c>
      <c r="C746" s="16" t="str">
        <f t="shared" ca="1" si="55"/>
        <v>Labasa</v>
      </c>
      <c r="D746" s="6" t="s">
        <v>191</v>
      </c>
      <c r="E746" s="16" t="str">
        <f t="shared" ca="1" si="56"/>
        <v>Macuata</v>
      </c>
      <c r="F746" s="16" t="str">
        <f t="shared" ca="1" si="57"/>
        <v>FJ0303</v>
      </c>
      <c r="G746" s="16" t="str">
        <f t="shared" ca="1" si="58"/>
        <v>FJ03</v>
      </c>
      <c r="H746" s="16" t="str">
        <f t="shared" ca="1" si="59"/>
        <v>NORTHERN</v>
      </c>
      <c r="I746" s="2"/>
      <c r="J746" s="2">
        <v>0</v>
      </c>
      <c r="K746" s="2"/>
    </row>
    <row r="747" spans="1:11">
      <c r="A747" s="6" t="s">
        <v>1511</v>
      </c>
      <c r="B747" s="6" t="s">
        <v>1956</v>
      </c>
      <c r="C747" s="16" t="str">
        <f t="shared" ca="1" si="55"/>
        <v>Dogotuki</v>
      </c>
      <c r="D747" s="6" t="s">
        <v>190</v>
      </c>
      <c r="E747" s="16" t="str">
        <f t="shared" ca="1" si="56"/>
        <v>Macuata</v>
      </c>
      <c r="F747" s="16" t="str">
        <f t="shared" ca="1" si="57"/>
        <v>FJ0303</v>
      </c>
      <c r="G747" s="16" t="str">
        <f t="shared" ca="1" si="58"/>
        <v>FJ03</v>
      </c>
      <c r="H747" s="16" t="str">
        <f t="shared" ca="1" si="59"/>
        <v>NORTHERN</v>
      </c>
      <c r="I747" s="2"/>
      <c r="J747" s="2">
        <v>2</v>
      </c>
      <c r="K747" s="2">
        <v>3</v>
      </c>
    </row>
    <row r="748" spans="1:11">
      <c r="A748" s="6" t="s">
        <v>123</v>
      </c>
      <c r="B748" s="6" t="s">
        <v>1957</v>
      </c>
      <c r="C748" s="16" t="str">
        <f t="shared" ca="1" si="55"/>
        <v>Saqani</v>
      </c>
      <c r="D748" s="6" t="s">
        <v>184</v>
      </c>
      <c r="E748" s="16" t="str">
        <f t="shared" ca="1" si="56"/>
        <v>Cakaudrove</v>
      </c>
      <c r="F748" s="16" t="str">
        <f t="shared" ca="1" si="57"/>
        <v>FJ0302</v>
      </c>
      <c r="G748" s="16" t="str">
        <f t="shared" ca="1" si="58"/>
        <v>FJ03</v>
      </c>
      <c r="H748" s="16" t="str">
        <f t="shared" ca="1" si="59"/>
        <v>NORTHERN</v>
      </c>
      <c r="I748" s="2"/>
      <c r="J748" s="2">
        <v>0</v>
      </c>
      <c r="K748" s="2"/>
    </row>
    <row r="749" spans="1:11">
      <c r="A749" s="6" t="s">
        <v>123</v>
      </c>
      <c r="B749" s="6" t="s">
        <v>1958</v>
      </c>
      <c r="C749" s="16" t="str">
        <f t="shared" ca="1" si="55"/>
        <v>Dogotuki</v>
      </c>
      <c r="D749" s="6" t="s">
        <v>190</v>
      </c>
      <c r="E749" s="16" t="str">
        <f t="shared" ca="1" si="56"/>
        <v>Macuata</v>
      </c>
      <c r="F749" s="16" t="str">
        <f t="shared" ca="1" si="57"/>
        <v>FJ0303</v>
      </c>
      <c r="G749" s="16" t="str">
        <f t="shared" ca="1" si="58"/>
        <v>FJ03</v>
      </c>
      <c r="H749" s="16" t="str">
        <f t="shared" ca="1" si="59"/>
        <v>NORTHERN</v>
      </c>
      <c r="I749" s="2"/>
      <c r="J749" s="2">
        <v>0</v>
      </c>
      <c r="K749" s="2"/>
    </row>
    <row r="750" spans="1:11">
      <c r="A750" s="6" t="s">
        <v>1512</v>
      </c>
      <c r="B750" s="6" t="s">
        <v>1959</v>
      </c>
      <c r="C750" s="16" t="str">
        <f t="shared" ca="1" si="55"/>
        <v>Wainikeli</v>
      </c>
      <c r="D750" s="6" t="s">
        <v>188</v>
      </c>
      <c r="E750" s="16" t="str">
        <f t="shared" ca="1" si="56"/>
        <v>Cakaudrove</v>
      </c>
      <c r="F750" s="16" t="str">
        <f t="shared" ca="1" si="57"/>
        <v>FJ0302</v>
      </c>
      <c r="G750" s="16" t="str">
        <f t="shared" ca="1" si="58"/>
        <v>FJ03</v>
      </c>
      <c r="H750" s="16" t="str">
        <f t="shared" ca="1" si="59"/>
        <v>NORTHERN</v>
      </c>
      <c r="I750" s="2"/>
      <c r="J750" s="2">
        <v>0</v>
      </c>
      <c r="K750" s="2"/>
    </row>
    <row r="751" spans="1:11">
      <c r="A751" s="6" t="s">
        <v>1513</v>
      </c>
      <c r="B751" s="6" t="s">
        <v>1960</v>
      </c>
      <c r="C751" s="16" t="str">
        <f t="shared" ca="1" si="55"/>
        <v>Sasa</v>
      </c>
      <c r="D751" s="6" t="s">
        <v>193</v>
      </c>
      <c r="E751" s="16" t="str">
        <f t="shared" ca="1" si="56"/>
        <v>Macuata</v>
      </c>
      <c r="F751" s="16" t="str">
        <f t="shared" ca="1" si="57"/>
        <v>FJ0303</v>
      </c>
      <c r="G751" s="16" t="str">
        <f t="shared" ca="1" si="58"/>
        <v>FJ03</v>
      </c>
      <c r="H751" s="16" t="str">
        <f t="shared" ca="1" si="59"/>
        <v>NORTHERN</v>
      </c>
      <c r="I751" s="2"/>
      <c r="J751" s="2">
        <v>0</v>
      </c>
      <c r="K751" s="2"/>
    </row>
    <row r="752" spans="1:11">
      <c r="A752" s="6" t="s">
        <v>1514</v>
      </c>
      <c r="B752" s="6" t="s">
        <v>1961</v>
      </c>
      <c r="C752" s="16" t="str">
        <f t="shared" ca="1" si="55"/>
        <v>Rabi</v>
      </c>
      <c r="D752" s="6" t="s">
        <v>183</v>
      </c>
      <c r="E752" s="16" t="str">
        <f t="shared" ca="1" si="56"/>
        <v>Cakaudrove</v>
      </c>
      <c r="F752" s="16" t="str">
        <f t="shared" ca="1" si="57"/>
        <v>FJ0302</v>
      </c>
      <c r="G752" s="16" t="str">
        <f t="shared" ca="1" si="58"/>
        <v>FJ03</v>
      </c>
      <c r="H752" s="16" t="str">
        <f t="shared" ca="1" si="59"/>
        <v>NORTHERN</v>
      </c>
      <c r="I752" s="2"/>
      <c r="J752" s="2">
        <v>0</v>
      </c>
      <c r="K752" s="2"/>
    </row>
    <row r="753" spans="1:11">
      <c r="A753" s="6" t="s">
        <v>1515</v>
      </c>
      <c r="B753" s="6" t="s">
        <v>1962</v>
      </c>
      <c r="C753" s="16" t="str">
        <f t="shared" ca="1" si="55"/>
        <v>Wainikeli</v>
      </c>
      <c r="D753" s="6" t="s">
        <v>188</v>
      </c>
      <c r="E753" s="16" t="str">
        <f t="shared" ca="1" si="56"/>
        <v>Cakaudrove</v>
      </c>
      <c r="F753" s="16" t="str">
        <f t="shared" ca="1" si="57"/>
        <v>FJ0302</v>
      </c>
      <c r="G753" s="16" t="str">
        <f t="shared" ca="1" si="58"/>
        <v>FJ03</v>
      </c>
      <c r="H753" s="16" t="str">
        <f t="shared" ca="1" si="59"/>
        <v>NORTHERN</v>
      </c>
      <c r="I753" s="2"/>
      <c r="J753" s="2">
        <v>0</v>
      </c>
      <c r="K753" s="2"/>
    </row>
    <row r="754" spans="1:11">
      <c r="A754" s="6" t="s">
        <v>347</v>
      </c>
      <c r="B754" s="6" t="s">
        <v>1963</v>
      </c>
      <c r="C754" s="16" t="str">
        <f t="shared" ca="1" si="55"/>
        <v>Vaturova</v>
      </c>
      <c r="D754" s="6" t="s">
        <v>186</v>
      </c>
      <c r="E754" s="16" t="str">
        <f t="shared" ca="1" si="56"/>
        <v>Cakaudrove</v>
      </c>
      <c r="F754" s="16" t="str">
        <f t="shared" ca="1" si="57"/>
        <v>FJ0302</v>
      </c>
      <c r="G754" s="16" t="str">
        <f t="shared" ca="1" si="58"/>
        <v>FJ03</v>
      </c>
      <c r="H754" s="16" t="str">
        <f t="shared" ca="1" si="59"/>
        <v>NORTHERN</v>
      </c>
      <c r="I754" s="2"/>
      <c r="J754" s="2">
        <v>0</v>
      </c>
      <c r="K754" s="2"/>
    </row>
    <row r="755" spans="1:11">
      <c r="A755" s="6" t="s">
        <v>1516</v>
      </c>
      <c r="B755" s="6" t="s">
        <v>1964</v>
      </c>
      <c r="C755" s="16" t="str">
        <f t="shared" ca="1" si="55"/>
        <v>Vaturova</v>
      </c>
      <c r="D755" s="6" t="s">
        <v>186</v>
      </c>
      <c r="E755" s="16" t="str">
        <f t="shared" ca="1" si="56"/>
        <v>Cakaudrove</v>
      </c>
      <c r="F755" s="16" t="str">
        <f t="shared" ca="1" si="57"/>
        <v>FJ0302</v>
      </c>
      <c r="G755" s="16" t="str">
        <f t="shared" ca="1" si="58"/>
        <v>FJ03</v>
      </c>
      <c r="H755" s="16" t="str">
        <f t="shared" ca="1" si="59"/>
        <v>NORTHERN</v>
      </c>
      <c r="I755" s="2"/>
      <c r="J755" s="2">
        <v>0</v>
      </c>
      <c r="K755" s="2"/>
    </row>
    <row r="756" spans="1:11">
      <c r="A756" s="6" t="s">
        <v>1080</v>
      </c>
      <c r="B756" s="6" t="s">
        <v>1965</v>
      </c>
      <c r="C756" s="16" t="str">
        <f t="shared" ca="1" si="55"/>
        <v>Rabi</v>
      </c>
      <c r="D756" s="6" t="s">
        <v>183</v>
      </c>
      <c r="E756" s="16" t="str">
        <f t="shared" ca="1" si="56"/>
        <v>Cakaudrove</v>
      </c>
      <c r="F756" s="16" t="str">
        <f t="shared" ca="1" si="57"/>
        <v>FJ0302</v>
      </c>
      <c r="G756" s="16" t="str">
        <f t="shared" ca="1" si="58"/>
        <v>FJ03</v>
      </c>
      <c r="H756" s="16" t="str">
        <f t="shared" ca="1" si="59"/>
        <v>NORTHERN</v>
      </c>
      <c r="I756" s="2"/>
      <c r="J756" s="2">
        <v>0</v>
      </c>
      <c r="K756" s="2"/>
    </row>
    <row r="757" spans="1:11">
      <c r="A757" s="6" t="s">
        <v>1080</v>
      </c>
      <c r="B757" s="6" t="s">
        <v>1966</v>
      </c>
      <c r="C757" s="16" t="str">
        <f t="shared" ca="1" si="55"/>
        <v>Wailevu</v>
      </c>
      <c r="D757" s="6" t="s">
        <v>187</v>
      </c>
      <c r="E757" s="16" t="str">
        <f t="shared" ca="1" si="56"/>
        <v>Cakaudrove</v>
      </c>
      <c r="F757" s="16" t="str">
        <f t="shared" ca="1" si="57"/>
        <v>FJ0302</v>
      </c>
      <c r="G757" s="16" t="str">
        <f t="shared" ca="1" si="58"/>
        <v>FJ03</v>
      </c>
      <c r="H757" s="16" t="str">
        <f t="shared" ca="1" si="59"/>
        <v>NORTHERN</v>
      </c>
      <c r="I757" s="2"/>
      <c r="J757" s="2">
        <v>0</v>
      </c>
      <c r="K757" s="2"/>
    </row>
    <row r="758" spans="1:11">
      <c r="A758" s="6" t="s">
        <v>1517</v>
      </c>
      <c r="B758" s="6" t="s">
        <v>1967</v>
      </c>
      <c r="C758" s="16" t="str">
        <f t="shared" ca="1" si="55"/>
        <v>Nasavusavu</v>
      </c>
      <c r="D758" s="6" t="s">
        <v>182</v>
      </c>
      <c r="E758" s="16" t="str">
        <f t="shared" ca="1" si="56"/>
        <v>Cakaudrove</v>
      </c>
      <c r="F758" s="16" t="str">
        <f t="shared" ca="1" si="57"/>
        <v>FJ0302</v>
      </c>
      <c r="G758" s="16" t="str">
        <f t="shared" ca="1" si="58"/>
        <v>FJ03</v>
      </c>
      <c r="H758" s="16" t="str">
        <f t="shared" ca="1" si="59"/>
        <v>NORTHERN</v>
      </c>
      <c r="I758" s="2"/>
      <c r="J758" s="2">
        <v>0</v>
      </c>
      <c r="K758" s="2"/>
    </row>
    <row r="759" spans="1:11">
      <c r="A759" s="6" t="s">
        <v>1518</v>
      </c>
      <c r="B759" s="6" t="s">
        <v>1968</v>
      </c>
      <c r="C759" s="16" t="str">
        <f t="shared" ca="1" si="55"/>
        <v>Cakaudrove</v>
      </c>
      <c r="D759" s="6" t="s">
        <v>181</v>
      </c>
      <c r="E759" s="16" t="str">
        <f t="shared" ca="1" si="56"/>
        <v>Cakaudrove</v>
      </c>
      <c r="F759" s="16" t="str">
        <f t="shared" ca="1" si="57"/>
        <v>FJ0302</v>
      </c>
      <c r="G759" s="16" t="str">
        <f t="shared" ca="1" si="58"/>
        <v>FJ03</v>
      </c>
      <c r="H759" s="16" t="str">
        <f t="shared" ca="1" si="59"/>
        <v>NORTHERN</v>
      </c>
      <c r="I759" s="2"/>
      <c r="J759" s="2">
        <v>0</v>
      </c>
      <c r="K759" s="2"/>
    </row>
    <row r="760" spans="1:11">
      <c r="A760" s="6" t="s">
        <v>1519</v>
      </c>
      <c r="B760" s="6" t="s">
        <v>67</v>
      </c>
      <c r="C760" s="16" t="str">
        <f t="shared" ca="1" si="55"/>
        <v>Cakaudrove</v>
      </c>
      <c r="D760" s="6" t="s">
        <v>181</v>
      </c>
      <c r="E760" s="16" t="str">
        <f t="shared" ca="1" si="56"/>
        <v>Cakaudrove</v>
      </c>
      <c r="F760" s="16" t="str">
        <f t="shared" ca="1" si="57"/>
        <v>FJ0302</v>
      </c>
      <c r="G760" s="16" t="str">
        <f t="shared" ca="1" si="58"/>
        <v>FJ03</v>
      </c>
      <c r="H760" s="16" t="str">
        <f t="shared" ca="1" si="59"/>
        <v>NORTHERN</v>
      </c>
      <c r="I760" s="2"/>
      <c r="J760" s="2">
        <v>0</v>
      </c>
      <c r="K760" s="2"/>
    </row>
    <row r="761" spans="1:11">
      <c r="A761" s="6" t="s">
        <v>125</v>
      </c>
      <c r="B761" s="6" t="s">
        <v>1969</v>
      </c>
      <c r="C761" s="16" t="str">
        <f t="shared" ca="1" si="55"/>
        <v>Sasa</v>
      </c>
      <c r="D761" s="6" t="s">
        <v>193</v>
      </c>
      <c r="E761" s="16" t="str">
        <f t="shared" ca="1" si="56"/>
        <v>Macuata</v>
      </c>
      <c r="F761" s="16" t="str">
        <f t="shared" ca="1" si="57"/>
        <v>FJ0303</v>
      </c>
      <c r="G761" s="16" t="str">
        <f t="shared" ca="1" si="58"/>
        <v>FJ03</v>
      </c>
      <c r="H761" s="16" t="str">
        <f t="shared" ca="1" si="59"/>
        <v>NORTHERN</v>
      </c>
      <c r="I761" s="2"/>
      <c r="J761" s="2">
        <v>0</v>
      </c>
      <c r="K761" s="2"/>
    </row>
    <row r="762" spans="1:11">
      <c r="A762" s="6" t="s">
        <v>1520</v>
      </c>
      <c r="B762" s="6" t="s">
        <v>1970</v>
      </c>
      <c r="C762" s="16" t="str">
        <f t="shared" ca="1" si="55"/>
        <v>Wainikeli</v>
      </c>
      <c r="D762" s="6" t="s">
        <v>188</v>
      </c>
      <c r="E762" s="16" t="str">
        <f t="shared" ca="1" si="56"/>
        <v>Cakaudrove</v>
      </c>
      <c r="F762" s="16" t="str">
        <f t="shared" ca="1" si="57"/>
        <v>FJ0302</v>
      </c>
      <c r="G762" s="16" t="str">
        <f t="shared" ca="1" si="58"/>
        <v>FJ03</v>
      </c>
      <c r="H762" s="16" t="str">
        <f t="shared" ca="1" si="59"/>
        <v>NORTHERN</v>
      </c>
      <c r="I762" s="2"/>
      <c r="J762" s="2">
        <v>0</v>
      </c>
      <c r="K762" s="2"/>
    </row>
    <row r="763" spans="1:11">
      <c r="A763" s="6" t="s">
        <v>1521</v>
      </c>
      <c r="B763" s="6" t="s">
        <v>1971</v>
      </c>
      <c r="C763" s="16" t="str">
        <f t="shared" ca="1" si="55"/>
        <v>Wailevu</v>
      </c>
      <c r="D763" s="6" t="s">
        <v>187</v>
      </c>
      <c r="E763" s="16" t="str">
        <f t="shared" ca="1" si="56"/>
        <v>Cakaudrove</v>
      </c>
      <c r="F763" s="16" t="str">
        <f t="shared" ca="1" si="57"/>
        <v>FJ0302</v>
      </c>
      <c r="G763" s="16" t="str">
        <f t="shared" ca="1" si="58"/>
        <v>FJ03</v>
      </c>
      <c r="H763" s="16" t="str">
        <f t="shared" ca="1" si="59"/>
        <v>NORTHERN</v>
      </c>
      <c r="I763" s="2"/>
      <c r="J763" s="2">
        <v>0</v>
      </c>
      <c r="K763" s="2"/>
    </row>
    <row r="764" spans="1:11">
      <c r="A764" s="6" t="s">
        <v>1522</v>
      </c>
      <c r="B764" s="6" t="s">
        <v>1972</v>
      </c>
      <c r="C764" s="16" t="str">
        <f t="shared" ca="1" si="55"/>
        <v>Bua</v>
      </c>
      <c r="D764" s="6" t="s">
        <v>178</v>
      </c>
      <c r="E764" s="16" t="str">
        <f t="shared" ca="1" si="56"/>
        <v>Bua</v>
      </c>
      <c r="F764" s="16" t="str">
        <f t="shared" ca="1" si="57"/>
        <v>FJ0301</v>
      </c>
      <c r="G764" s="16" t="str">
        <f t="shared" ca="1" si="58"/>
        <v>FJ03</v>
      </c>
      <c r="H764" s="16" t="str">
        <f t="shared" ca="1" si="59"/>
        <v>NORTHERN</v>
      </c>
      <c r="I764" s="2"/>
      <c r="J764" s="2">
        <v>0</v>
      </c>
      <c r="K764" s="2"/>
    </row>
    <row r="765" spans="1:11">
      <c r="A765" s="6" t="s">
        <v>1523</v>
      </c>
      <c r="B765" s="6" t="s">
        <v>1973</v>
      </c>
      <c r="C765" s="16" t="str">
        <f t="shared" ca="1" si="55"/>
        <v>Vaturova</v>
      </c>
      <c r="D765" s="6" t="s">
        <v>186</v>
      </c>
      <c r="E765" s="16" t="str">
        <f t="shared" ca="1" si="56"/>
        <v>Cakaudrove</v>
      </c>
      <c r="F765" s="16" t="str">
        <f t="shared" ca="1" si="57"/>
        <v>FJ0302</v>
      </c>
      <c r="G765" s="16" t="str">
        <f t="shared" ca="1" si="58"/>
        <v>FJ03</v>
      </c>
      <c r="H765" s="16" t="str">
        <f t="shared" ca="1" si="59"/>
        <v>NORTHERN</v>
      </c>
      <c r="I765" s="2"/>
      <c r="J765" s="2">
        <v>0</v>
      </c>
      <c r="K765" s="2"/>
    </row>
    <row r="766" spans="1:11">
      <c r="A766" s="6" t="s">
        <v>1524</v>
      </c>
      <c r="B766" s="6" t="s">
        <v>1974</v>
      </c>
      <c r="C766" s="16" t="str">
        <f t="shared" ca="1" si="55"/>
        <v>Cakaudrove</v>
      </c>
      <c r="D766" s="6" t="s">
        <v>181</v>
      </c>
      <c r="E766" s="16" t="str">
        <f t="shared" ca="1" si="56"/>
        <v>Cakaudrove</v>
      </c>
      <c r="F766" s="16" t="str">
        <f t="shared" ca="1" si="57"/>
        <v>FJ0302</v>
      </c>
      <c r="G766" s="16" t="str">
        <f t="shared" ca="1" si="58"/>
        <v>FJ03</v>
      </c>
      <c r="H766" s="16" t="str">
        <f t="shared" ca="1" si="59"/>
        <v>NORTHERN</v>
      </c>
      <c r="I766" s="2"/>
      <c r="J766" s="2">
        <v>0</v>
      </c>
      <c r="K766" s="2"/>
    </row>
    <row r="767" spans="1:11">
      <c r="A767" s="6" t="s">
        <v>1525</v>
      </c>
      <c r="B767" s="6" t="s">
        <v>1975</v>
      </c>
      <c r="C767" s="16" t="str">
        <f t="shared" ca="1" si="55"/>
        <v>Tunuloa</v>
      </c>
      <c r="D767" s="6" t="s">
        <v>185</v>
      </c>
      <c r="E767" s="16" t="str">
        <f t="shared" ca="1" si="56"/>
        <v>Cakaudrove</v>
      </c>
      <c r="F767" s="16" t="str">
        <f t="shared" ca="1" si="57"/>
        <v>FJ0302</v>
      </c>
      <c r="G767" s="16" t="str">
        <f t="shared" ca="1" si="58"/>
        <v>FJ03</v>
      </c>
      <c r="H767" s="16" t="str">
        <f t="shared" ca="1" si="59"/>
        <v>NORTHERN</v>
      </c>
      <c r="I767" s="2"/>
      <c r="J767" s="2">
        <v>0</v>
      </c>
      <c r="K767" s="2"/>
    </row>
    <row r="768" spans="1:11">
      <c r="A768" s="6" t="s">
        <v>1526</v>
      </c>
      <c r="B768" s="6" t="s">
        <v>1976</v>
      </c>
      <c r="C768" s="16" t="str">
        <f t="shared" ca="1" si="55"/>
        <v>Macuata</v>
      </c>
      <c r="D768" s="6" t="s">
        <v>192</v>
      </c>
      <c r="E768" s="16" t="str">
        <f t="shared" ca="1" si="56"/>
        <v>Macuata</v>
      </c>
      <c r="F768" s="16" t="str">
        <f t="shared" ca="1" si="57"/>
        <v>FJ0303</v>
      </c>
      <c r="G768" s="16" t="str">
        <f t="shared" ca="1" si="58"/>
        <v>FJ03</v>
      </c>
      <c r="H768" s="16" t="str">
        <f t="shared" ca="1" si="59"/>
        <v>NORTHERN</v>
      </c>
      <c r="I768" s="2"/>
      <c r="J768" s="2">
        <v>0</v>
      </c>
      <c r="K768" s="2"/>
    </row>
    <row r="769" spans="1:11">
      <c r="A769" s="6" t="s">
        <v>1527</v>
      </c>
      <c r="B769" s="6" t="s">
        <v>1977</v>
      </c>
      <c r="C769" s="16" t="str">
        <f t="shared" ca="1" si="55"/>
        <v>Saqani</v>
      </c>
      <c r="D769" s="6" t="s">
        <v>184</v>
      </c>
      <c r="E769" s="16" t="str">
        <f t="shared" ca="1" si="56"/>
        <v>Cakaudrove</v>
      </c>
      <c r="F769" s="16" t="str">
        <f t="shared" ca="1" si="57"/>
        <v>FJ0302</v>
      </c>
      <c r="G769" s="16" t="str">
        <f t="shared" ca="1" si="58"/>
        <v>FJ03</v>
      </c>
      <c r="H769" s="16" t="str">
        <f t="shared" ca="1" si="59"/>
        <v>NORTHERN</v>
      </c>
      <c r="I769" s="2"/>
      <c r="J769" s="2">
        <v>0</v>
      </c>
      <c r="K769" s="2"/>
    </row>
    <row r="770" spans="1:11">
      <c r="A770" s="6" t="s">
        <v>1528</v>
      </c>
      <c r="B770" s="6" t="s">
        <v>1978</v>
      </c>
      <c r="C770" s="16" t="str">
        <f t="shared" ref="C770:C833" ca="1" si="60">OFFSET(OffsetRefAdm3,MATCH(D770,MatchAdm3_Code,0)-1,0)</f>
        <v>Bua</v>
      </c>
      <c r="D770" s="6" t="s">
        <v>178</v>
      </c>
      <c r="E770" s="16" t="str">
        <f t="shared" ref="E770:E833" ca="1" si="61">OFFSET(OffsetRefAdm3,MATCH(D770,MatchAdm3_Code,0)-1,2)</f>
        <v>Bua</v>
      </c>
      <c r="F770" s="16" t="str">
        <f t="shared" ref="F770:F833" ca="1" si="62">OFFSET(OffsetRefAdm3,MATCH(D770,MatchAdm3_Code,0)-1,3)</f>
        <v>FJ0301</v>
      </c>
      <c r="G770" s="16" t="str">
        <f t="shared" ref="G770:G833" ca="1" si="63">OFFSET(OffsetRefAdm3,MATCH(D770,MatchAdm3_Code,0)-1,5)</f>
        <v>FJ03</v>
      </c>
      <c r="H770" s="16" t="str">
        <f t="shared" ref="H770:H833" ca="1" si="64">OFFSET(OffsetRefAdm3,MATCH(D770,MatchAdm3_Code,0)-1,4)</f>
        <v>NORTHERN</v>
      </c>
      <c r="I770" s="2"/>
      <c r="J770" s="2">
        <v>0</v>
      </c>
      <c r="K770" s="2"/>
    </row>
    <row r="771" spans="1:11">
      <c r="A771" s="6" t="s">
        <v>1529</v>
      </c>
      <c r="B771" s="6" t="s">
        <v>1979</v>
      </c>
      <c r="C771" s="16" t="str">
        <f t="shared" ca="1" si="60"/>
        <v>Wainunu</v>
      </c>
      <c r="D771" s="6" t="s">
        <v>180</v>
      </c>
      <c r="E771" s="16" t="str">
        <f t="shared" ca="1" si="61"/>
        <v>Bua</v>
      </c>
      <c r="F771" s="16" t="str">
        <f t="shared" ca="1" si="62"/>
        <v>FJ0301</v>
      </c>
      <c r="G771" s="16" t="str">
        <f t="shared" ca="1" si="63"/>
        <v>FJ03</v>
      </c>
      <c r="H771" s="16" t="str">
        <f t="shared" ca="1" si="64"/>
        <v>NORTHERN</v>
      </c>
      <c r="I771" s="2"/>
      <c r="J771" s="2">
        <v>0</v>
      </c>
      <c r="K771" s="2"/>
    </row>
    <row r="772" spans="1:11">
      <c r="A772" s="6" t="s">
        <v>1530</v>
      </c>
      <c r="B772" s="6" t="s">
        <v>1980</v>
      </c>
      <c r="C772" s="16" t="str">
        <f t="shared" ca="1" si="60"/>
        <v>Sasa</v>
      </c>
      <c r="D772" s="6" t="s">
        <v>193</v>
      </c>
      <c r="E772" s="16" t="str">
        <f t="shared" ca="1" si="61"/>
        <v>Macuata</v>
      </c>
      <c r="F772" s="16" t="str">
        <f t="shared" ca="1" si="62"/>
        <v>FJ0303</v>
      </c>
      <c r="G772" s="16" t="str">
        <f t="shared" ca="1" si="63"/>
        <v>FJ03</v>
      </c>
      <c r="H772" s="16" t="str">
        <f t="shared" ca="1" si="64"/>
        <v>NORTHERN</v>
      </c>
      <c r="I772" s="2"/>
      <c r="J772" s="2">
        <v>0</v>
      </c>
      <c r="K772" s="2"/>
    </row>
    <row r="773" spans="1:11">
      <c r="A773" s="6" t="s">
        <v>1531</v>
      </c>
      <c r="B773" s="6" t="s">
        <v>1981</v>
      </c>
      <c r="C773" s="16" t="str">
        <f t="shared" ca="1" si="60"/>
        <v>Saqani</v>
      </c>
      <c r="D773" s="6" t="s">
        <v>184</v>
      </c>
      <c r="E773" s="16" t="str">
        <f t="shared" ca="1" si="61"/>
        <v>Cakaudrove</v>
      </c>
      <c r="F773" s="16" t="str">
        <f t="shared" ca="1" si="62"/>
        <v>FJ0302</v>
      </c>
      <c r="G773" s="16" t="str">
        <f t="shared" ca="1" si="63"/>
        <v>FJ03</v>
      </c>
      <c r="H773" s="16" t="str">
        <f t="shared" ca="1" si="64"/>
        <v>NORTHERN</v>
      </c>
      <c r="I773" s="2"/>
      <c r="J773" s="2">
        <v>0</v>
      </c>
      <c r="K773" s="2"/>
    </row>
    <row r="774" spans="1:11">
      <c r="A774" s="6" t="s">
        <v>32</v>
      </c>
      <c r="B774" s="6" t="s">
        <v>1982</v>
      </c>
      <c r="C774" s="16" t="str">
        <f t="shared" ca="1" si="60"/>
        <v>Labasa</v>
      </c>
      <c r="D774" s="6" t="s">
        <v>191</v>
      </c>
      <c r="E774" s="16" t="str">
        <f t="shared" ca="1" si="61"/>
        <v>Macuata</v>
      </c>
      <c r="F774" s="16" t="str">
        <f t="shared" ca="1" si="62"/>
        <v>FJ0303</v>
      </c>
      <c r="G774" s="16" t="str">
        <f t="shared" ca="1" si="63"/>
        <v>FJ03</v>
      </c>
      <c r="H774" s="16" t="str">
        <f t="shared" ca="1" si="64"/>
        <v>NORTHERN</v>
      </c>
      <c r="I774" s="2"/>
      <c r="J774" s="2">
        <v>0</v>
      </c>
      <c r="K774" s="2"/>
    </row>
    <row r="775" spans="1:11">
      <c r="A775" s="6" t="s">
        <v>1532</v>
      </c>
      <c r="B775" s="6" t="s">
        <v>1983</v>
      </c>
      <c r="C775" s="16" t="str">
        <f t="shared" ca="1" si="60"/>
        <v>Macuata</v>
      </c>
      <c r="D775" s="6" t="s">
        <v>192</v>
      </c>
      <c r="E775" s="16" t="str">
        <f t="shared" ca="1" si="61"/>
        <v>Macuata</v>
      </c>
      <c r="F775" s="16" t="str">
        <f t="shared" ca="1" si="62"/>
        <v>FJ0303</v>
      </c>
      <c r="G775" s="16" t="str">
        <f t="shared" ca="1" si="63"/>
        <v>FJ03</v>
      </c>
      <c r="H775" s="16" t="str">
        <f t="shared" ca="1" si="64"/>
        <v>NORTHERN</v>
      </c>
      <c r="I775" s="2"/>
      <c r="J775" s="2">
        <v>0</v>
      </c>
      <c r="K775" s="2"/>
    </row>
    <row r="776" spans="1:11">
      <c r="A776" s="6" t="s">
        <v>1533</v>
      </c>
      <c r="B776" s="6" t="s">
        <v>1984</v>
      </c>
      <c r="C776" s="16" t="str">
        <f t="shared" ca="1" si="60"/>
        <v>Tunuloa</v>
      </c>
      <c r="D776" s="6" t="s">
        <v>185</v>
      </c>
      <c r="E776" s="16" t="str">
        <f t="shared" ca="1" si="61"/>
        <v>Cakaudrove</v>
      </c>
      <c r="F776" s="16" t="str">
        <f t="shared" ca="1" si="62"/>
        <v>FJ0302</v>
      </c>
      <c r="G776" s="16" t="str">
        <f t="shared" ca="1" si="63"/>
        <v>FJ03</v>
      </c>
      <c r="H776" s="16" t="str">
        <f t="shared" ca="1" si="64"/>
        <v>NORTHERN</v>
      </c>
      <c r="I776" s="2"/>
      <c r="J776" s="2">
        <v>0</v>
      </c>
      <c r="K776" s="2"/>
    </row>
    <row r="777" spans="1:11">
      <c r="A777" s="6" t="s">
        <v>1534</v>
      </c>
      <c r="B777" s="6" t="s">
        <v>1985</v>
      </c>
      <c r="C777" s="16" t="str">
        <f t="shared" ca="1" si="60"/>
        <v>Nasavusavu</v>
      </c>
      <c r="D777" s="6" t="s">
        <v>182</v>
      </c>
      <c r="E777" s="16" t="str">
        <f t="shared" ca="1" si="61"/>
        <v>Cakaudrove</v>
      </c>
      <c r="F777" s="16" t="str">
        <f t="shared" ca="1" si="62"/>
        <v>FJ0302</v>
      </c>
      <c r="G777" s="16" t="str">
        <f t="shared" ca="1" si="63"/>
        <v>FJ03</v>
      </c>
      <c r="H777" s="16" t="str">
        <f t="shared" ca="1" si="64"/>
        <v>NORTHERN</v>
      </c>
      <c r="I777" s="2"/>
      <c r="J777" s="2">
        <v>0</v>
      </c>
      <c r="K777" s="2"/>
    </row>
    <row r="778" spans="1:11">
      <c r="A778" s="6" t="s">
        <v>1535</v>
      </c>
      <c r="B778" s="6" t="s">
        <v>1986</v>
      </c>
      <c r="C778" s="16" t="str">
        <f t="shared" ca="1" si="60"/>
        <v>Labasa</v>
      </c>
      <c r="D778" s="6" t="s">
        <v>191</v>
      </c>
      <c r="E778" s="16" t="str">
        <f t="shared" ca="1" si="61"/>
        <v>Macuata</v>
      </c>
      <c r="F778" s="16" t="str">
        <f t="shared" ca="1" si="62"/>
        <v>FJ0303</v>
      </c>
      <c r="G778" s="16" t="str">
        <f t="shared" ca="1" si="63"/>
        <v>FJ03</v>
      </c>
      <c r="H778" s="16" t="str">
        <f t="shared" ca="1" si="64"/>
        <v>NORTHERN</v>
      </c>
      <c r="I778" s="2"/>
      <c r="J778" s="2">
        <v>0</v>
      </c>
      <c r="K778" s="2"/>
    </row>
    <row r="779" spans="1:11">
      <c r="A779" s="6" t="s">
        <v>1536</v>
      </c>
      <c r="B779" s="6" t="s">
        <v>1987</v>
      </c>
      <c r="C779" s="16" t="str">
        <f t="shared" ca="1" si="60"/>
        <v>Cakaudrove</v>
      </c>
      <c r="D779" s="6" t="s">
        <v>181</v>
      </c>
      <c r="E779" s="16" t="str">
        <f t="shared" ca="1" si="61"/>
        <v>Cakaudrove</v>
      </c>
      <c r="F779" s="16" t="str">
        <f t="shared" ca="1" si="62"/>
        <v>FJ0302</v>
      </c>
      <c r="G779" s="16" t="str">
        <f t="shared" ca="1" si="63"/>
        <v>FJ03</v>
      </c>
      <c r="H779" s="16" t="str">
        <f t="shared" ca="1" si="64"/>
        <v>NORTHERN</v>
      </c>
      <c r="I779" s="2"/>
      <c r="J779" s="2">
        <v>0</v>
      </c>
      <c r="K779" s="2"/>
    </row>
    <row r="780" spans="1:11">
      <c r="A780" s="6" t="s">
        <v>78</v>
      </c>
      <c r="B780" s="6" t="s">
        <v>1988</v>
      </c>
      <c r="C780" s="16" t="str">
        <f t="shared" ca="1" si="60"/>
        <v>Wainikeli</v>
      </c>
      <c r="D780" s="6" t="s">
        <v>188</v>
      </c>
      <c r="E780" s="16" t="str">
        <f t="shared" ca="1" si="61"/>
        <v>Cakaudrove</v>
      </c>
      <c r="F780" s="16" t="str">
        <f t="shared" ca="1" si="62"/>
        <v>FJ0302</v>
      </c>
      <c r="G780" s="16" t="str">
        <f t="shared" ca="1" si="63"/>
        <v>FJ03</v>
      </c>
      <c r="H780" s="16" t="str">
        <f t="shared" ca="1" si="64"/>
        <v>NORTHERN</v>
      </c>
      <c r="I780" s="2"/>
      <c r="J780" s="2">
        <v>0</v>
      </c>
      <c r="K780" s="2"/>
    </row>
    <row r="781" spans="1:11">
      <c r="A781" s="6" t="s">
        <v>1537</v>
      </c>
      <c r="B781" s="6" t="s">
        <v>1989</v>
      </c>
      <c r="C781" s="16" t="str">
        <f t="shared" ca="1" si="60"/>
        <v>Dogotuki</v>
      </c>
      <c r="D781" s="6" t="s">
        <v>190</v>
      </c>
      <c r="E781" s="16" t="str">
        <f t="shared" ca="1" si="61"/>
        <v>Macuata</v>
      </c>
      <c r="F781" s="16" t="str">
        <f t="shared" ca="1" si="62"/>
        <v>FJ0303</v>
      </c>
      <c r="G781" s="16" t="str">
        <f t="shared" ca="1" si="63"/>
        <v>FJ03</v>
      </c>
      <c r="H781" s="16" t="str">
        <f t="shared" ca="1" si="64"/>
        <v>NORTHERN</v>
      </c>
      <c r="I781" s="2"/>
      <c r="J781" s="2">
        <v>0</v>
      </c>
      <c r="K781" s="2"/>
    </row>
    <row r="782" spans="1:11">
      <c r="A782" s="6" t="s">
        <v>1538</v>
      </c>
      <c r="B782" s="6" t="s">
        <v>1990</v>
      </c>
      <c r="C782" s="16" t="str">
        <f t="shared" ca="1" si="60"/>
        <v>Wainunu</v>
      </c>
      <c r="D782" s="6" t="s">
        <v>180</v>
      </c>
      <c r="E782" s="16" t="str">
        <f t="shared" ca="1" si="61"/>
        <v>Bua</v>
      </c>
      <c r="F782" s="16" t="str">
        <f t="shared" ca="1" si="62"/>
        <v>FJ0301</v>
      </c>
      <c r="G782" s="16" t="str">
        <f t="shared" ca="1" si="63"/>
        <v>FJ03</v>
      </c>
      <c r="H782" s="16" t="str">
        <f t="shared" ca="1" si="64"/>
        <v>NORTHERN</v>
      </c>
      <c r="I782" s="2"/>
      <c r="J782" s="2">
        <v>0</v>
      </c>
      <c r="K782" s="2"/>
    </row>
    <row r="783" spans="1:11">
      <c r="A783" s="6" t="s">
        <v>1539</v>
      </c>
      <c r="B783" s="6" t="s">
        <v>1991</v>
      </c>
      <c r="C783" s="16" t="str">
        <f t="shared" ca="1" si="60"/>
        <v>Tunuloa</v>
      </c>
      <c r="D783" s="6" t="s">
        <v>185</v>
      </c>
      <c r="E783" s="16" t="str">
        <f t="shared" ca="1" si="61"/>
        <v>Cakaudrove</v>
      </c>
      <c r="F783" s="16" t="str">
        <f t="shared" ca="1" si="62"/>
        <v>FJ0302</v>
      </c>
      <c r="G783" s="16" t="str">
        <f t="shared" ca="1" si="63"/>
        <v>FJ03</v>
      </c>
      <c r="H783" s="16" t="str">
        <f t="shared" ca="1" si="64"/>
        <v>NORTHERN</v>
      </c>
      <c r="I783" s="2"/>
      <c r="J783" s="2">
        <v>0</v>
      </c>
      <c r="K783" s="2"/>
    </row>
    <row r="784" spans="1:11">
      <c r="A784" s="6" t="s">
        <v>1540</v>
      </c>
      <c r="B784" s="6" t="s">
        <v>1992</v>
      </c>
      <c r="C784" s="16" t="str">
        <f t="shared" ca="1" si="60"/>
        <v>Wailevu</v>
      </c>
      <c r="D784" s="6" t="s">
        <v>187</v>
      </c>
      <c r="E784" s="16" t="str">
        <f t="shared" ca="1" si="61"/>
        <v>Cakaudrove</v>
      </c>
      <c r="F784" s="16" t="str">
        <f t="shared" ca="1" si="62"/>
        <v>FJ0302</v>
      </c>
      <c r="G784" s="16" t="str">
        <f t="shared" ca="1" si="63"/>
        <v>FJ03</v>
      </c>
      <c r="H784" s="16" t="str">
        <f t="shared" ca="1" si="64"/>
        <v>NORTHERN</v>
      </c>
      <c r="I784" s="2"/>
      <c r="J784" s="2">
        <v>0</v>
      </c>
      <c r="K784" s="2"/>
    </row>
    <row r="785" spans="1:11">
      <c r="A785" s="6" t="s">
        <v>1541</v>
      </c>
      <c r="B785" s="6" t="s">
        <v>1993</v>
      </c>
      <c r="C785" s="16" t="str">
        <f t="shared" ca="1" si="60"/>
        <v>Cakaudrove</v>
      </c>
      <c r="D785" s="6" t="s">
        <v>181</v>
      </c>
      <c r="E785" s="16" t="str">
        <f t="shared" ca="1" si="61"/>
        <v>Cakaudrove</v>
      </c>
      <c r="F785" s="16" t="str">
        <f t="shared" ca="1" si="62"/>
        <v>FJ0302</v>
      </c>
      <c r="G785" s="16" t="str">
        <f t="shared" ca="1" si="63"/>
        <v>FJ03</v>
      </c>
      <c r="H785" s="16" t="str">
        <f t="shared" ca="1" si="64"/>
        <v>NORTHERN</v>
      </c>
      <c r="I785" s="2"/>
      <c r="J785" s="2">
        <v>0</v>
      </c>
      <c r="K785" s="2"/>
    </row>
    <row r="786" spans="1:11">
      <c r="A786" s="6" t="s">
        <v>1542</v>
      </c>
      <c r="B786" s="6" t="s">
        <v>1994</v>
      </c>
      <c r="C786" s="16" t="str">
        <f t="shared" ca="1" si="60"/>
        <v>Rabi</v>
      </c>
      <c r="D786" s="6" t="s">
        <v>183</v>
      </c>
      <c r="E786" s="16" t="str">
        <f t="shared" ca="1" si="61"/>
        <v>Cakaudrove</v>
      </c>
      <c r="F786" s="16" t="str">
        <f t="shared" ca="1" si="62"/>
        <v>FJ0302</v>
      </c>
      <c r="G786" s="16" t="str">
        <f t="shared" ca="1" si="63"/>
        <v>FJ03</v>
      </c>
      <c r="H786" s="16" t="str">
        <f t="shared" ca="1" si="64"/>
        <v>NORTHERN</v>
      </c>
      <c r="I786" s="2"/>
      <c r="J786" s="2">
        <v>0</v>
      </c>
      <c r="K786" s="2"/>
    </row>
    <row r="787" spans="1:11">
      <c r="A787" s="6" t="s">
        <v>1543</v>
      </c>
      <c r="B787" s="6" t="s">
        <v>1995</v>
      </c>
      <c r="C787" s="16" t="str">
        <f t="shared" ca="1" si="60"/>
        <v>Macuata</v>
      </c>
      <c r="D787" s="6" t="s">
        <v>192</v>
      </c>
      <c r="E787" s="16" t="str">
        <f t="shared" ca="1" si="61"/>
        <v>Macuata</v>
      </c>
      <c r="F787" s="16" t="str">
        <f t="shared" ca="1" si="62"/>
        <v>FJ0303</v>
      </c>
      <c r="G787" s="16" t="str">
        <f t="shared" ca="1" si="63"/>
        <v>FJ03</v>
      </c>
      <c r="H787" s="16" t="str">
        <f t="shared" ca="1" si="64"/>
        <v>NORTHERN</v>
      </c>
      <c r="I787" s="2"/>
      <c r="J787" s="2">
        <v>0</v>
      </c>
      <c r="K787" s="2"/>
    </row>
    <row r="788" spans="1:11">
      <c r="A788" s="6" t="s">
        <v>1544</v>
      </c>
      <c r="B788" s="6" t="s">
        <v>1996</v>
      </c>
      <c r="C788" s="16" t="str">
        <f t="shared" ca="1" si="60"/>
        <v>Wainikeli</v>
      </c>
      <c r="D788" s="6" t="s">
        <v>188</v>
      </c>
      <c r="E788" s="16" t="str">
        <f t="shared" ca="1" si="61"/>
        <v>Cakaudrove</v>
      </c>
      <c r="F788" s="16" t="str">
        <f t="shared" ca="1" si="62"/>
        <v>FJ0302</v>
      </c>
      <c r="G788" s="16" t="str">
        <f t="shared" ca="1" si="63"/>
        <v>FJ03</v>
      </c>
      <c r="H788" s="16" t="str">
        <f t="shared" ca="1" si="64"/>
        <v>NORTHERN</v>
      </c>
      <c r="I788" s="2"/>
      <c r="J788" s="2">
        <v>0</v>
      </c>
      <c r="K788" s="2"/>
    </row>
    <row r="789" spans="1:11">
      <c r="A789" s="6" t="s">
        <v>1545</v>
      </c>
      <c r="B789" s="6" t="s">
        <v>74</v>
      </c>
      <c r="C789" s="16" t="str">
        <f t="shared" ca="1" si="60"/>
        <v>Nasavusavu</v>
      </c>
      <c r="D789" s="6" t="s">
        <v>182</v>
      </c>
      <c r="E789" s="16" t="str">
        <f t="shared" ca="1" si="61"/>
        <v>Cakaudrove</v>
      </c>
      <c r="F789" s="16" t="str">
        <f t="shared" ca="1" si="62"/>
        <v>FJ0302</v>
      </c>
      <c r="G789" s="16" t="str">
        <f t="shared" ca="1" si="63"/>
        <v>FJ03</v>
      </c>
      <c r="H789" s="16" t="str">
        <f t="shared" ca="1" si="64"/>
        <v>NORTHERN</v>
      </c>
      <c r="I789" s="2"/>
      <c r="J789" s="2">
        <v>0</v>
      </c>
      <c r="K789" s="2"/>
    </row>
    <row r="790" spans="1:11">
      <c r="A790" s="6" t="s">
        <v>1546</v>
      </c>
      <c r="B790" s="6" t="s">
        <v>75</v>
      </c>
      <c r="C790" s="16" t="str">
        <f t="shared" ca="1" si="60"/>
        <v>Sasa</v>
      </c>
      <c r="D790" s="6" t="s">
        <v>193</v>
      </c>
      <c r="E790" s="16" t="str">
        <f t="shared" ca="1" si="61"/>
        <v>Macuata</v>
      </c>
      <c r="F790" s="16" t="str">
        <f t="shared" ca="1" si="62"/>
        <v>FJ0303</v>
      </c>
      <c r="G790" s="16" t="str">
        <f t="shared" ca="1" si="63"/>
        <v>FJ03</v>
      </c>
      <c r="H790" s="16" t="str">
        <f t="shared" ca="1" si="64"/>
        <v>NORTHERN</v>
      </c>
      <c r="I790" s="2"/>
      <c r="J790" s="2">
        <v>0</v>
      </c>
      <c r="K790" s="2"/>
    </row>
    <row r="791" spans="1:11">
      <c r="A791" s="6" t="s">
        <v>1547</v>
      </c>
      <c r="B791" s="6" t="s">
        <v>1997</v>
      </c>
      <c r="C791" s="16" t="str">
        <f t="shared" ca="1" si="60"/>
        <v>Labasa</v>
      </c>
      <c r="D791" s="6" t="s">
        <v>191</v>
      </c>
      <c r="E791" s="16" t="str">
        <f t="shared" ca="1" si="61"/>
        <v>Macuata</v>
      </c>
      <c r="F791" s="16" t="str">
        <f t="shared" ca="1" si="62"/>
        <v>FJ0303</v>
      </c>
      <c r="G791" s="16" t="str">
        <f t="shared" ca="1" si="63"/>
        <v>FJ03</v>
      </c>
      <c r="H791" s="16" t="str">
        <f t="shared" ca="1" si="64"/>
        <v>NORTHERN</v>
      </c>
      <c r="I791" s="2"/>
      <c r="J791" s="2">
        <v>0</v>
      </c>
      <c r="K791" s="2"/>
    </row>
    <row r="792" spans="1:11">
      <c r="A792" s="6" t="s">
        <v>1098</v>
      </c>
      <c r="B792" s="6" t="s">
        <v>1998</v>
      </c>
      <c r="C792" s="16" t="str">
        <f t="shared" ca="1" si="60"/>
        <v>Wainikeli</v>
      </c>
      <c r="D792" s="6" t="s">
        <v>188</v>
      </c>
      <c r="E792" s="16" t="str">
        <f t="shared" ca="1" si="61"/>
        <v>Cakaudrove</v>
      </c>
      <c r="F792" s="16" t="str">
        <f t="shared" ca="1" si="62"/>
        <v>FJ0302</v>
      </c>
      <c r="G792" s="16" t="str">
        <f t="shared" ca="1" si="63"/>
        <v>FJ03</v>
      </c>
      <c r="H792" s="16" t="str">
        <f t="shared" ca="1" si="64"/>
        <v>NORTHERN</v>
      </c>
      <c r="I792" s="2"/>
      <c r="J792" s="2">
        <v>0</v>
      </c>
      <c r="K792" s="2"/>
    </row>
    <row r="793" spans="1:11">
      <c r="A793" s="6" t="s">
        <v>331</v>
      </c>
      <c r="B793" s="6" t="s">
        <v>1999</v>
      </c>
      <c r="C793" s="16" t="str">
        <f t="shared" ca="1" si="60"/>
        <v>Tunuloa</v>
      </c>
      <c r="D793" s="6" t="s">
        <v>185</v>
      </c>
      <c r="E793" s="16" t="str">
        <f t="shared" ca="1" si="61"/>
        <v>Cakaudrove</v>
      </c>
      <c r="F793" s="16" t="str">
        <f t="shared" ca="1" si="62"/>
        <v>FJ0302</v>
      </c>
      <c r="G793" s="16" t="str">
        <f t="shared" ca="1" si="63"/>
        <v>FJ03</v>
      </c>
      <c r="H793" s="16" t="str">
        <f t="shared" ca="1" si="64"/>
        <v>NORTHERN</v>
      </c>
      <c r="I793" s="2"/>
      <c r="J793" s="2">
        <v>0</v>
      </c>
      <c r="K793" s="2"/>
    </row>
    <row r="794" spans="1:11">
      <c r="A794" s="6" t="s">
        <v>1548</v>
      </c>
      <c r="B794" s="6" t="s">
        <v>2000</v>
      </c>
      <c r="C794" s="16" t="str">
        <f t="shared" ca="1" si="60"/>
        <v>Wainikeli</v>
      </c>
      <c r="D794" s="6" t="s">
        <v>188</v>
      </c>
      <c r="E794" s="16" t="str">
        <f t="shared" ca="1" si="61"/>
        <v>Cakaudrove</v>
      </c>
      <c r="F794" s="16" t="str">
        <f t="shared" ca="1" si="62"/>
        <v>FJ0302</v>
      </c>
      <c r="G794" s="16" t="str">
        <f t="shared" ca="1" si="63"/>
        <v>FJ03</v>
      </c>
      <c r="H794" s="16" t="str">
        <f t="shared" ca="1" si="64"/>
        <v>NORTHERN</v>
      </c>
      <c r="I794" s="2"/>
      <c r="J794" s="2">
        <v>0</v>
      </c>
      <c r="K794" s="2"/>
    </row>
    <row r="795" spans="1:11">
      <c r="A795" s="6" t="s">
        <v>1549</v>
      </c>
      <c r="B795" s="6" t="s">
        <v>2001</v>
      </c>
      <c r="C795" s="16" t="str">
        <f t="shared" ca="1" si="60"/>
        <v>Wailevu</v>
      </c>
      <c r="D795" s="6" t="s">
        <v>187</v>
      </c>
      <c r="E795" s="16" t="str">
        <f t="shared" ca="1" si="61"/>
        <v>Cakaudrove</v>
      </c>
      <c r="F795" s="16" t="str">
        <f t="shared" ca="1" si="62"/>
        <v>FJ0302</v>
      </c>
      <c r="G795" s="16" t="str">
        <f t="shared" ca="1" si="63"/>
        <v>FJ03</v>
      </c>
      <c r="H795" s="16" t="str">
        <f t="shared" ca="1" si="64"/>
        <v>NORTHERN</v>
      </c>
      <c r="I795" s="2"/>
      <c r="J795" s="2">
        <v>0</v>
      </c>
      <c r="K795" s="2"/>
    </row>
    <row r="796" spans="1:11">
      <c r="A796" s="6" t="s">
        <v>336</v>
      </c>
      <c r="B796" s="6" t="s">
        <v>2002</v>
      </c>
      <c r="C796" s="16" t="str">
        <f t="shared" ca="1" si="60"/>
        <v>Nasavusavu</v>
      </c>
      <c r="D796" s="6" t="s">
        <v>182</v>
      </c>
      <c r="E796" s="16" t="str">
        <f t="shared" ca="1" si="61"/>
        <v>Cakaudrove</v>
      </c>
      <c r="F796" s="16" t="str">
        <f t="shared" ca="1" si="62"/>
        <v>FJ0302</v>
      </c>
      <c r="G796" s="16" t="str">
        <f t="shared" ca="1" si="63"/>
        <v>FJ03</v>
      </c>
      <c r="H796" s="16" t="str">
        <f t="shared" ca="1" si="64"/>
        <v>NORTHERN</v>
      </c>
      <c r="I796" s="2"/>
      <c r="J796" s="2">
        <v>3</v>
      </c>
      <c r="K796" s="2"/>
    </row>
    <row r="797" spans="1:11">
      <c r="A797" s="6" t="s">
        <v>1550</v>
      </c>
      <c r="B797" s="6" t="s">
        <v>2003</v>
      </c>
      <c r="C797" s="16" t="str">
        <f t="shared" ca="1" si="60"/>
        <v>Nasavusavu</v>
      </c>
      <c r="D797" s="6" t="s">
        <v>182</v>
      </c>
      <c r="E797" s="16" t="str">
        <f t="shared" ca="1" si="61"/>
        <v>Cakaudrove</v>
      </c>
      <c r="F797" s="16" t="str">
        <f t="shared" ca="1" si="62"/>
        <v>FJ0302</v>
      </c>
      <c r="G797" s="16" t="str">
        <f t="shared" ca="1" si="63"/>
        <v>FJ03</v>
      </c>
      <c r="H797" s="16" t="str">
        <f t="shared" ca="1" si="64"/>
        <v>NORTHERN</v>
      </c>
      <c r="I797" s="2"/>
      <c r="J797" s="2">
        <v>0</v>
      </c>
      <c r="K797" s="2"/>
    </row>
    <row r="798" spans="1:11">
      <c r="A798" s="6" t="s">
        <v>1550</v>
      </c>
      <c r="B798" s="6" t="s">
        <v>2004</v>
      </c>
      <c r="C798" s="16" t="str">
        <f t="shared" ca="1" si="60"/>
        <v>Wailevu</v>
      </c>
      <c r="D798" s="6" t="s">
        <v>187</v>
      </c>
      <c r="E798" s="16" t="str">
        <f t="shared" ca="1" si="61"/>
        <v>Cakaudrove</v>
      </c>
      <c r="F798" s="16" t="str">
        <f t="shared" ca="1" si="62"/>
        <v>FJ0302</v>
      </c>
      <c r="G798" s="16" t="str">
        <f t="shared" ca="1" si="63"/>
        <v>FJ03</v>
      </c>
      <c r="H798" s="16" t="str">
        <f t="shared" ca="1" si="64"/>
        <v>NORTHERN</v>
      </c>
      <c r="I798" s="2"/>
      <c r="J798" s="2">
        <v>0</v>
      </c>
      <c r="K798" s="2"/>
    </row>
    <row r="799" spans="1:11">
      <c r="A799" s="6" t="s">
        <v>364</v>
      </c>
      <c r="B799" s="6" t="s">
        <v>2005</v>
      </c>
      <c r="C799" s="16" t="str">
        <f t="shared" ca="1" si="60"/>
        <v>Wainunu</v>
      </c>
      <c r="D799" s="6" t="s">
        <v>180</v>
      </c>
      <c r="E799" s="16" t="str">
        <f t="shared" ca="1" si="61"/>
        <v>Bua</v>
      </c>
      <c r="F799" s="16" t="str">
        <f t="shared" ca="1" si="62"/>
        <v>FJ0301</v>
      </c>
      <c r="G799" s="16" t="str">
        <f t="shared" ca="1" si="63"/>
        <v>FJ03</v>
      </c>
      <c r="H799" s="16" t="str">
        <f t="shared" ca="1" si="64"/>
        <v>NORTHERN</v>
      </c>
      <c r="I799" s="2"/>
      <c r="J799" s="2">
        <v>0</v>
      </c>
      <c r="K799" s="2"/>
    </row>
    <row r="800" spans="1:11">
      <c r="A800" s="6" t="s">
        <v>1551</v>
      </c>
      <c r="B800" s="6" t="s">
        <v>2006</v>
      </c>
      <c r="C800" s="16" t="str">
        <f t="shared" ca="1" si="60"/>
        <v>Macuata</v>
      </c>
      <c r="D800" s="6" t="s">
        <v>192</v>
      </c>
      <c r="E800" s="16" t="str">
        <f t="shared" ca="1" si="61"/>
        <v>Macuata</v>
      </c>
      <c r="F800" s="16" t="str">
        <f t="shared" ca="1" si="62"/>
        <v>FJ0303</v>
      </c>
      <c r="G800" s="16" t="str">
        <f t="shared" ca="1" si="63"/>
        <v>FJ03</v>
      </c>
      <c r="H800" s="16" t="str">
        <f t="shared" ca="1" si="64"/>
        <v>NORTHERN</v>
      </c>
      <c r="I800" s="2"/>
      <c r="J800" s="2">
        <v>0</v>
      </c>
      <c r="K800" s="2"/>
    </row>
    <row r="801" spans="1:11">
      <c r="A801" s="6" t="s">
        <v>1552</v>
      </c>
      <c r="B801" s="6" t="s">
        <v>2007</v>
      </c>
      <c r="C801" s="16" t="str">
        <f t="shared" ca="1" si="60"/>
        <v>Macuata</v>
      </c>
      <c r="D801" s="6" t="s">
        <v>192</v>
      </c>
      <c r="E801" s="16" t="str">
        <f t="shared" ca="1" si="61"/>
        <v>Macuata</v>
      </c>
      <c r="F801" s="16" t="str">
        <f t="shared" ca="1" si="62"/>
        <v>FJ0303</v>
      </c>
      <c r="G801" s="16" t="str">
        <f t="shared" ca="1" si="63"/>
        <v>FJ03</v>
      </c>
      <c r="H801" s="16" t="str">
        <f t="shared" ca="1" si="64"/>
        <v>NORTHERN</v>
      </c>
      <c r="I801" s="2"/>
      <c r="J801" s="2">
        <v>0</v>
      </c>
      <c r="K801" s="2"/>
    </row>
    <row r="802" spans="1:11">
      <c r="A802" s="6" t="s">
        <v>1553</v>
      </c>
      <c r="B802" s="6" t="s">
        <v>2008</v>
      </c>
      <c r="C802" s="16" t="str">
        <f t="shared" ca="1" si="60"/>
        <v>Macuata</v>
      </c>
      <c r="D802" s="6" t="s">
        <v>192</v>
      </c>
      <c r="E802" s="16" t="str">
        <f t="shared" ca="1" si="61"/>
        <v>Macuata</v>
      </c>
      <c r="F802" s="16" t="str">
        <f t="shared" ca="1" si="62"/>
        <v>FJ0303</v>
      </c>
      <c r="G802" s="16" t="str">
        <f t="shared" ca="1" si="63"/>
        <v>FJ03</v>
      </c>
      <c r="H802" s="16" t="str">
        <f t="shared" ca="1" si="64"/>
        <v>NORTHERN</v>
      </c>
      <c r="I802" s="2"/>
      <c r="J802" s="2">
        <v>0</v>
      </c>
      <c r="K802" s="2"/>
    </row>
    <row r="803" spans="1:11">
      <c r="A803" s="6" t="s">
        <v>1554</v>
      </c>
      <c r="B803" s="6" t="s">
        <v>2009</v>
      </c>
      <c r="C803" s="16" t="str">
        <f t="shared" ca="1" si="60"/>
        <v>Cakaudrove</v>
      </c>
      <c r="D803" s="6" t="s">
        <v>181</v>
      </c>
      <c r="E803" s="16" t="str">
        <f t="shared" ca="1" si="61"/>
        <v>Cakaudrove</v>
      </c>
      <c r="F803" s="16" t="str">
        <f t="shared" ca="1" si="62"/>
        <v>FJ0302</v>
      </c>
      <c r="G803" s="16" t="str">
        <f t="shared" ca="1" si="63"/>
        <v>FJ03</v>
      </c>
      <c r="H803" s="16" t="str">
        <f t="shared" ca="1" si="64"/>
        <v>NORTHERN</v>
      </c>
      <c r="I803" s="2"/>
      <c r="J803" s="2">
        <v>0</v>
      </c>
      <c r="K803" s="2"/>
    </row>
    <row r="804" spans="1:11">
      <c r="A804" s="6" t="s">
        <v>1555</v>
      </c>
      <c r="B804" s="6" t="s">
        <v>2010</v>
      </c>
      <c r="C804" s="16" t="str">
        <f t="shared" ca="1" si="60"/>
        <v>Dogotuki</v>
      </c>
      <c r="D804" s="6" t="s">
        <v>190</v>
      </c>
      <c r="E804" s="16" t="str">
        <f t="shared" ca="1" si="61"/>
        <v>Macuata</v>
      </c>
      <c r="F804" s="16" t="str">
        <f t="shared" ca="1" si="62"/>
        <v>FJ0303</v>
      </c>
      <c r="G804" s="16" t="str">
        <f t="shared" ca="1" si="63"/>
        <v>FJ03</v>
      </c>
      <c r="H804" s="16" t="str">
        <f t="shared" ca="1" si="64"/>
        <v>NORTHERN</v>
      </c>
      <c r="I804" s="2"/>
      <c r="J804" s="2">
        <v>0</v>
      </c>
      <c r="K804" s="2"/>
    </row>
    <row r="805" spans="1:11">
      <c r="A805" s="6" t="s">
        <v>1555</v>
      </c>
      <c r="B805" s="6" t="s">
        <v>2011</v>
      </c>
      <c r="C805" s="16" t="str">
        <f t="shared" ca="1" si="60"/>
        <v>Macuata</v>
      </c>
      <c r="D805" s="6" t="s">
        <v>192</v>
      </c>
      <c r="E805" s="16" t="str">
        <f t="shared" ca="1" si="61"/>
        <v>Macuata</v>
      </c>
      <c r="F805" s="16" t="str">
        <f t="shared" ca="1" si="62"/>
        <v>FJ0303</v>
      </c>
      <c r="G805" s="16" t="str">
        <f t="shared" ca="1" si="63"/>
        <v>FJ03</v>
      </c>
      <c r="H805" s="16" t="str">
        <f t="shared" ca="1" si="64"/>
        <v>NORTHERN</v>
      </c>
      <c r="I805" s="2"/>
      <c r="J805" s="2">
        <v>0</v>
      </c>
      <c r="K805" s="2"/>
    </row>
    <row r="806" spans="1:11">
      <c r="A806" s="6" t="s">
        <v>342</v>
      </c>
      <c r="B806" s="6" t="s">
        <v>2012</v>
      </c>
      <c r="C806" s="16" t="str">
        <f t="shared" ca="1" si="60"/>
        <v>Saqani</v>
      </c>
      <c r="D806" s="6" t="s">
        <v>184</v>
      </c>
      <c r="E806" s="16" t="str">
        <f t="shared" ca="1" si="61"/>
        <v>Cakaudrove</v>
      </c>
      <c r="F806" s="16" t="str">
        <f t="shared" ca="1" si="62"/>
        <v>FJ0302</v>
      </c>
      <c r="G806" s="16" t="str">
        <f t="shared" ca="1" si="63"/>
        <v>FJ03</v>
      </c>
      <c r="H806" s="16" t="str">
        <f t="shared" ca="1" si="64"/>
        <v>NORTHERN</v>
      </c>
      <c r="I806" s="2"/>
      <c r="J806" s="2">
        <v>0</v>
      </c>
      <c r="K806" s="2"/>
    </row>
    <row r="807" spans="1:11">
      <c r="A807" s="6" t="s">
        <v>346</v>
      </c>
      <c r="B807" s="6" t="s">
        <v>2013</v>
      </c>
      <c r="C807" s="16" t="str">
        <f t="shared" ca="1" si="60"/>
        <v>Vaturova</v>
      </c>
      <c r="D807" s="6" t="s">
        <v>186</v>
      </c>
      <c r="E807" s="16" t="str">
        <f t="shared" ca="1" si="61"/>
        <v>Cakaudrove</v>
      </c>
      <c r="F807" s="16" t="str">
        <f t="shared" ca="1" si="62"/>
        <v>FJ0302</v>
      </c>
      <c r="G807" s="16" t="str">
        <f t="shared" ca="1" si="63"/>
        <v>FJ03</v>
      </c>
      <c r="H807" s="16" t="str">
        <f t="shared" ca="1" si="64"/>
        <v>NORTHERN</v>
      </c>
      <c r="I807" s="2"/>
      <c r="J807" s="2">
        <v>0</v>
      </c>
      <c r="K807" s="2"/>
    </row>
    <row r="808" spans="1:11">
      <c r="A808" s="6" t="s">
        <v>1556</v>
      </c>
      <c r="B808" s="6" t="s">
        <v>2014</v>
      </c>
      <c r="C808" s="16" t="str">
        <f t="shared" ca="1" si="60"/>
        <v>Dogotuki</v>
      </c>
      <c r="D808" s="6" t="s">
        <v>190</v>
      </c>
      <c r="E808" s="16" t="str">
        <f t="shared" ca="1" si="61"/>
        <v>Macuata</v>
      </c>
      <c r="F808" s="16" t="str">
        <f t="shared" ca="1" si="62"/>
        <v>FJ0303</v>
      </c>
      <c r="G808" s="16" t="str">
        <f t="shared" ca="1" si="63"/>
        <v>FJ03</v>
      </c>
      <c r="H808" s="16" t="str">
        <f t="shared" ca="1" si="64"/>
        <v>NORTHERN</v>
      </c>
      <c r="I808" s="2"/>
      <c r="J808" s="2">
        <v>0</v>
      </c>
      <c r="K808" s="2"/>
    </row>
    <row r="809" spans="1:11">
      <c r="A809" s="6" t="s">
        <v>1557</v>
      </c>
      <c r="B809" s="6" t="s">
        <v>2015</v>
      </c>
      <c r="C809" s="16" t="str">
        <f t="shared" ca="1" si="60"/>
        <v>Wailevu</v>
      </c>
      <c r="D809" s="6" t="s">
        <v>187</v>
      </c>
      <c r="E809" s="16" t="str">
        <f t="shared" ca="1" si="61"/>
        <v>Cakaudrove</v>
      </c>
      <c r="F809" s="16" t="str">
        <f t="shared" ca="1" si="62"/>
        <v>FJ0302</v>
      </c>
      <c r="G809" s="16" t="str">
        <f t="shared" ca="1" si="63"/>
        <v>FJ03</v>
      </c>
      <c r="H809" s="16" t="str">
        <f t="shared" ca="1" si="64"/>
        <v>NORTHERN</v>
      </c>
      <c r="I809" s="2"/>
      <c r="J809" s="2">
        <v>0</v>
      </c>
      <c r="K809" s="2"/>
    </row>
    <row r="810" spans="1:11">
      <c r="A810" s="6" t="s">
        <v>1558</v>
      </c>
      <c r="B810" s="6" t="s">
        <v>2016</v>
      </c>
      <c r="C810" s="16" t="str">
        <f t="shared" ca="1" si="60"/>
        <v>Macuata</v>
      </c>
      <c r="D810" s="6" t="s">
        <v>192</v>
      </c>
      <c r="E810" s="16" t="str">
        <f t="shared" ca="1" si="61"/>
        <v>Macuata</v>
      </c>
      <c r="F810" s="16" t="str">
        <f t="shared" ca="1" si="62"/>
        <v>FJ0303</v>
      </c>
      <c r="G810" s="16" t="str">
        <f t="shared" ca="1" si="63"/>
        <v>FJ03</v>
      </c>
      <c r="H810" s="16" t="str">
        <f t="shared" ca="1" si="64"/>
        <v>NORTHERN</v>
      </c>
      <c r="I810" s="2"/>
      <c r="J810" s="2">
        <v>0</v>
      </c>
      <c r="K810" s="2"/>
    </row>
    <row r="811" spans="1:11">
      <c r="A811" s="6" t="s">
        <v>397</v>
      </c>
      <c r="B811" s="6" t="s">
        <v>2017</v>
      </c>
      <c r="C811" s="16" t="str">
        <f t="shared" ca="1" si="60"/>
        <v>Dogotuki</v>
      </c>
      <c r="D811" s="6" t="s">
        <v>190</v>
      </c>
      <c r="E811" s="16" t="str">
        <f t="shared" ca="1" si="61"/>
        <v>Macuata</v>
      </c>
      <c r="F811" s="16" t="str">
        <f t="shared" ca="1" si="62"/>
        <v>FJ0303</v>
      </c>
      <c r="G811" s="16" t="str">
        <f t="shared" ca="1" si="63"/>
        <v>FJ03</v>
      </c>
      <c r="H811" s="16" t="str">
        <f t="shared" ca="1" si="64"/>
        <v>NORTHERN</v>
      </c>
      <c r="I811" s="2"/>
      <c r="J811" s="2">
        <v>0</v>
      </c>
      <c r="K811" s="2"/>
    </row>
    <row r="812" spans="1:11">
      <c r="A812" s="6" t="s">
        <v>1559</v>
      </c>
      <c r="B812" s="6" t="s">
        <v>2018</v>
      </c>
      <c r="C812" s="16" t="str">
        <f t="shared" ca="1" si="60"/>
        <v>Wainunu</v>
      </c>
      <c r="D812" s="6" t="s">
        <v>180</v>
      </c>
      <c r="E812" s="16" t="str">
        <f t="shared" ca="1" si="61"/>
        <v>Bua</v>
      </c>
      <c r="F812" s="16" t="str">
        <f t="shared" ca="1" si="62"/>
        <v>FJ0301</v>
      </c>
      <c r="G812" s="16" t="str">
        <f t="shared" ca="1" si="63"/>
        <v>FJ03</v>
      </c>
      <c r="H812" s="16" t="str">
        <f t="shared" ca="1" si="64"/>
        <v>NORTHERN</v>
      </c>
      <c r="I812" s="2"/>
      <c r="J812" s="2">
        <v>0</v>
      </c>
      <c r="K812" s="2"/>
    </row>
    <row r="813" spans="1:11">
      <c r="A813" s="6" t="s">
        <v>1560</v>
      </c>
      <c r="B813" s="6" t="s">
        <v>2019</v>
      </c>
      <c r="C813" s="16" t="str">
        <f t="shared" ca="1" si="60"/>
        <v>Labasa</v>
      </c>
      <c r="D813" s="6" t="s">
        <v>191</v>
      </c>
      <c r="E813" s="16" t="str">
        <f t="shared" ca="1" si="61"/>
        <v>Macuata</v>
      </c>
      <c r="F813" s="16" t="str">
        <f t="shared" ca="1" si="62"/>
        <v>FJ0303</v>
      </c>
      <c r="G813" s="16" t="str">
        <f t="shared" ca="1" si="63"/>
        <v>FJ03</v>
      </c>
      <c r="H813" s="16" t="str">
        <f t="shared" ca="1" si="64"/>
        <v>NORTHERN</v>
      </c>
      <c r="I813" s="2"/>
      <c r="J813" s="2">
        <v>0</v>
      </c>
      <c r="K813" s="2"/>
    </row>
    <row r="814" spans="1:11">
      <c r="A814" s="6" t="s">
        <v>1561</v>
      </c>
      <c r="B814" s="6" t="s">
        <v>2020</v>
      </c>
      <c r="C814" s="16" t="str">
        <f t="shared" ca="1" si="60"/>
        <v>Wainunu</v>
      </c>
      <c r="D814" s="6" t="s">
        <v>180</v>
      </c>
      <c r="E814" s="16" t="str">
        <f t="shared" ca="1" si="61"/>
        <v>Bua</v>
      </c>
      <c r="F814" s="16" t="str">
        <f t="shared" ca="1" si="62"/>
        <v>FJ0301</v>
      </c>
      <c r="G814" s="16" t="str">
        <f t="shared" ca="1" si="63"/>
        <v>FJ03</v>
      </c>
      <c r="H814" s="16" t="str">
        <f t="shared" ca="1" si="64"/>
        <v>NORTHERN</v>
      </c>
      <c r="I814" s="2"/>
      <c r="J814" s="2">
        <v>0</v>
      </c>
      <c r="K814" s="2"/>
    </row>
    <row r="815" spans="1:11">
      <c r="A815" s="6" t="s">
        <v>1102</v>
      </c>
      <c r="B815" s="6" t="s">
        <v>2021</v>
      </c>
      <c r="C815" s="16" t="str">
        <f t="shared" ca="1" si="60"/>
        <v>Nasavusavu</v>
      </c>
      <c r="D815" s="6" t="s">
        <v>182</v>
      </c>
      <c r="E815" s="16" t="str">
        <f t="shared" ca="1" si="61"/>
        <v>Cakaudrove</v>
      </c>
      <c r="F815" s="16" t="str">
        <f t="shared" ca="1" si="62"/>
        <v>FJ0302</v>
      </c>
      <c r="G815" s="16" t="str">
        <f t="shared" ca="1" si="63"/>
        <v>FJ03</v>
      </c>
      <c r="H815" s="16" t="str">
        <f t="shared" ca="1" si="64"/>
        <v>NORTHERN</v>
      </c>
      <c r="I815" s="2"/>
      <c r="J815" s="2">
        <v>0</v>
      </c>
      <c r="K815" s="2"/>
    </row>
    <row r="816" spans="1:11">
      <c r="A816" s="6" t="s">
        <v>1562</v>
      </c>
      <c r="B816" s="6" t="s">
        <v>2022</v>
      </c>
      <c r="C816" s="16" t="str">
        <f t="shared" ca="1" si="60"/>
        <v>Nasavusavu</v>
      </c>
      <c r="D816" s="6" t="s">
        <v>182</v>
      </c>
      <c r="E816" s="16" t="str">
        <f t="shared" ca="1" si="61"/>
        <v>Cakaudrove</v>
      </c>
      <c r="F816" s="16" t="str">
        <f t="shared" ca="1" si="62"/>
        <v>FJ0302</v>
      </c>
      <c r="G816" s="16" t="str">
        <f t="shared" ca="1" si="63"/>
        <v>FJ03</v>
      </c>
      <c r="H816" s="16" t="str">
        <f t="shared" ca="1" si="64"/>
        <v>NORTHERN</v>
      </c>
      <c r="I816" s="2"/>
      <c r="J816" s="2">
        <v>0</v>
      </c>
      <c r="K816" s="2"/>
    </row>
    <row r="817" spans="1:11">
      <c r="A817" s="6" t="s">
        <v>1563</v>
      </c>
      <c r="B817" s="6" t="s">
        <v>2023</v>
      </c>
      <c r="C817" s="16" t="str">
        <f t="shared" ca="1" si="60"/>
        <v>Sasa</v>
      </c>
      <c r="D817" s="6" t="s">
        <v>193</v>
      </c>
      <c r="E817" s="16" t="str">
        <f t="shared" ca="1" si="61"/>
        <v>Macuata</v>
      </c>
      <c r="F817" s="16" t="str">
        <f t="shared" ca="1" si="62"/>
        <v>FJ0303</v>
      </c>
      <c r="G817" s="16" t="str">
        <f t="shared" ca="1" si="63"/>
        <v>FJ03</v>
      </c>
      <c r="H817" s="16" t="str">
        <f t="shared" ca="1" si="64"/>
        <v>NORTHERN</v>
      </c>
      <c r="I817" s="2"/>
      <c r="J817" s="2">
        <v>0</v>
      </c>
      <c r="K817" s="2"/>
    </row>
    <row r="818" spans="1:11">
      <c r="A818" s="6" t="s">
        <v>1564</v>
      </c>
      <c r="B818" s="6" t="s">
        <v>2024</v>
      </c>
      <c r="C818" s="16" t="str">
        <f t="shared" ca="1" si="60"/>
        <v>Saqani</v>
      </c>
      <c r="D818" s="6" t="s">
        <v>184</v>
      </c>
      <c r="E818" s="16" t="str">
        <f t="shared" ca="1" si="61"/>
        <v>Cakaudrove</v>
      </c>
      <c r="F818" s="16" t="str">
        <f t="shared" ca="1" si="62"/>
        <v>FJ0302</v>
      </c>
      <c r="G818" s="16" t="str">
        <f t="shared" ca="1" si="63"/>
        <v>FJ03</v>
      </c>
      <c r="H818" s="16" t="str">
        <f t="shared" ca="1" si="64"/>
        <v>NORTHERN</v>
      </c>
      <c r="I818" s="2"/>
      <c r="J818" s="2">
        <v>0</v>
      </c>
      <c r="K818" s="2"/>
    </row>
    <row r="819" spans="1:11">
      <c r="A819" s="6" t="s">
        <v>1564</v>
      </c>
      <c r="B819" s="6" t="s">
        <v>2025</v>
      </c>
      <c r="C819" s="16" t="str">
        <f t="shared" ca="1" si="60"/>
        <v>Labasa</v>
      </c>
      <c r="D819" s="6" t="s">
        <v>191</v>
      </c>
      <c r="E819" s="16" t="str">
        <f t="shared" ca="1" si="61"/>
        <v>Macuata</v>
      </c>
      <c r="F819" s="16" t="str">
        <f t="shared" ca="1" si="62"/>
        <v>FJ0303</v>
      </c>
      <c r="G819" s="16" t="str">
        <f t="shared" ca="1" si="63"/>
        <v>FJ03</v>
      </c>
      <c r="H819" s="16" t="str">
        <f t="shared" ca="1" si="64"/>
        <v>NORTHERN</v>
      </c>
      <c r="I819" s="2"/>
      <c r="J819" s="2">
        <v>0</v>
      </c>
      <c r="K819" s="2"/>
    </row>
    <row r="820" spans="1:11">
      <c r="A820" s="6" t="s">
        <v>1564</v>
      </c>
      <c r="B820" s="6" t="s">
        <v>2026</v>
      </c>
      <c r="C820" s="16" t="str">
        <f t="shared" ca="1" si="60"/>
        <v>Labasa</v>
      </c>
      <c r="D820" s="6" t="s">
        <v>191</v>
      </c>
      <c r="E820" s="16" t="str">
        <f t="shared" ca="1" si="61"/>
        <v>Macuata</v>
      </c>
      <c r="F820" s="16" t="str">
        <f t="shared" ca="1" si="62"/>
        <v>FJ0303</v>
      </c>
      <c r="G820" s="16" t="str">
        <f t="shared" ca="1" si="63"/>
        <v>FJ03</v>
      </c>
      <c r="H820" s="16" t="str">
        <f t="shared" ca="1" si="64"/>
        <v>NORTHERN</v>
      </c>
      <c r="I820" s="2"/>
      <c r="J820" s="2">
        <v>0</v>
      </c>
      <c r="K820" s="2"/>
    </row>
    <row r="821" spans="1:11">
      <c r="A821" s="6" t="s">
        <v>1565</v>
      </c>
      <c r="B821" s="6" t="s">
        <v>2027</v>
      </c>
      <c r="C821" s="16" t="str">
        <f t="shared" ca="1" si="60"/>
        <v>Wailevu</v>
      </c>
      <c r="D821" s="6" t="s">
        <v>187</v>
      </c>
      <c r="E821" s="16" t="str">
        <f t="shared" ca="1" si="61"/>
        <v>Cakaudrove</v>
      </c>
      <c r="F821" s="16" t="str">
        <f t="shared" ca="1" si="62"/>
        <v>FJ0302</v>
      </c>
      <c r="G821" s="16" t="str">
        <f t="shared" ca="1" si="63"/>
        <v>FJ03</v>
      </c>
      <c r="H821" s="16" t="str">
        <f t="shared" ca="1" si="64"/>
        <v>NORTHERN</v>
      </c>
      <c r="I821" s="2"/>
      <c r="J821" s="2">
        <v>0</v>
      </c>
      <c r="K821" s="2"/>
    </row>
    <row r="822" spans="1:11">
      <c r="A822" s="6" t="s">
        <v>1566</v>
      </c>
      <c r="B822" s="6" t="s">
        <v>2028</v>
      </c>
      <c r="C822" s="16" t="str">
        <f t="shared" ca="1" si="60"/>
        <v>Tunuloa</v>
      </c>
      <c r="D822" s="6" t="s">
        <v>185</v>
      </c>
      <c r="E822" s="16" t="str">
        <f t="shared" ca="1" si="61"/>
        <v>Cakaudrove</v>
      </c>
      <c r="F822" s="16" t="str">
        <f t="shared" ca="1" si="62"/>
        <v>FJ0302</v>
      </c>
      <c r="G822" s="16" t="str">
        <f t="shared" ca="1" si="63"/>
        <v>FJ03</v>
      </c>
      <c r="H822" s="16" t="str">
        <f t="shared" ca="1" si="64"/>
        <v>NORTHERN</v>
      </c>
      <c r="I822" s="2"/>
      <c r="J822" s="2">
        <v>0</v>
      </c>
      <c r="K822" s="2"/>
    </row>
    <row r="823" spans="1:11">
      <c r="A823" s="6" t="s">
        <v>1567</v>
      </c>
      <c r="B823" s="6" t="s">
        <v>2029</v>
      </c>
      <c r="C823" s="16" t="str">
        <f t="shared" ca="1" si="60"/>
        <v>Vuya</v>
      </c>
      <c r="D823" s="6" t="s">
        <v>179</v>
      </c>
      <c r="E823" s="16" t="str">
        <f t="shared" ca="1" si="61"/>
        <v>Bua</v>
      </c>
      <c r="F823" s="16" t="str">
        <f t="shared" ca="1" si="62"/>
        <v>FJ0301</v>
      </c>
      <c r="G823" s="16" t="str">
        <f t="shared" ca="1" si="63"/>
        <v>FJ03</v>
      </c>
      <c r="H823" s="16" t="str">
        <f t="shared" ca="1" si="64"/>
        <v>NORTHERN</v>
      </c>
      <c r="I823" s="2"/>
      <c r="J823" s="2">
        <v>0</v>
      </c>
      <c r="K823" s="2"/>
    </row>
    <row r="824" spans="1:11">
      <c r="A824" s="6" t="s">
        <v>1568</v>
      </c>
      <c r="B824" s="6" t="s">
        <v>2030</v>
      </c>
      <c r="C824" s="16" t="str">
        <f t="shared" ca="1" si="60"/>
        <v>Wainikeli</v>
      </c>
      <c r="D824" s="6" t="s">
        <v>188</v>
      </c>
      <c r="E824" s="16" t="str">
        <f t="shared" ca="1" si="61"/>
        <v>Cakaudrove</v>
      </c>
      <c r="F824" s="16" t="str">
        <f t="shared" ca="1" si="62"/>
        <v>FJ0302</v>
      </c>
      <c r="G824" s="16" t="str">
        <f t="shared" ca="1" si="63"/>
        <v>FJ03</v>
      </c>
      <c r="H824" s="16" t="str">
        <f t="shared" ca="1" si="64"/>
        <v>NORTHERN</v>
      </c>
      <c r="I824" s="2"/>
      <c r="J824" s="2">
        <v>0</v>
      </c>
      <c r="K824" s="2"/>
    </row>
    <row r="825" spans="1:11">
      <c r="A825" s="6" t="s">
        <v>1569</v>
      </c>
      <c r="B825" s="6" t="s">
        <v>2031</v>
      </c>
      <c r="C825" s="16" t="str">
        <f t="shared" ca="1" si="60"/>
        <v>Vuya</v>
      </c>
      <c r="D825" s="6" t="s">
        <v>179</v>
      </c>
      <c r="E825" s="16" t="str">
        <f t="shared" ca="1" si="61"/>
        <v>Bua</v>
      </c>
      <c r="F825" s="16" t="str">
        <f t="shared" ca="1" si="62"/>
        <v>FJ0301</v>
      </c>
      <c r="G825" s="16" t="str">
        <f t="shared" ca="1" si="63"/>
        <v>FJ03</v>
      </c>
      <c r="H825" s="16" t="str">
        <f t="shared" ca="1" si="64"/>
        <v>NORTHERN</v>
      </c>
      <c r="I825" s="2"/>
      <c r="J825" s="2">
        <v>0</v>
      </c>
      <c r="K825" s="2"/>
    </row>
    <row r="826" spans="1:11">
      <c r="A826" s="6" t="s">
        <v>1570</v>
      </c>
      <c r="B826" s="6" t="s">
        <v>2032</v>
      </c>
      <c r="C826" s="16" t="str">
        <f t="shared" ca="1" si="60"/>
        <v>Saqani</v>
      </c>
      <c r="D826" s="6" t="s">
        <v>184</v>
      </c>
      <c r="E826" s="16" t="str">
        <f t="shared" ca="1" si="61"/>
        <v>Cakaudrove</v>
      </c>
      <c r="F826" s="16" t="str">
        <f t="shared" ca="1" si="62"/>
        <v>FJ0302</v>
      </c>
      <c r="G826" s="16" t="str">
        <f t="shared" ca="1" si="63"/>
        <v>FJ03</v>
      </c>
      <c r="H826" s="16" t="str">
        <f t="shared" ca="1" si="64"/>
        <v>NORTHERN</v>
      </c>
      <c r="I826" s="2"/>
      <c r="J826" s="2">
        <v>0</v>
      </c>
      <c r="K826" s="2"/>
    </row>
    <row r="827" spans="1:11">
      <c r="A827" s="6" t="s">
        <v>427</v>
      </c>
      <c r="B827" s="6" t="s">
        <v>2033</v>
      </c>
      <c r="C827" s="16" t="str">
        <f t="shared" ca="1" si="60"/>
        <v>Macuata</v>
      </c>
      <c r="D827" s="6" t="s">
        <v>192</v>
      </c>
      <c r="E827" s="16" t="str">
        <f t="shared" ca="1" si="61"/>
        <v>Macuata</v>
      </c>
      <c r="F827" s="16" t="str">
        <f t="shared" ca="1" si="62"/>
        <v>FJ0303</v>
      </c>
      <c r="G827" s="16" t="str">
        <f t="shared" ca="1" si="63"/>
        <v>FJ03</v>
      </c>
      <c r="H827" s="16" t="str">
        <f t="shared" ca="1" si="64"/>
        <v>NORTHERN</v>
      </c>
      <c r="I827" s="2"/>
      <c r="J827" s="2">
        <v>0</v>
      </c>
      <c r="K827" s="2"/>
    </row>
    <row r="828" spans="1:11">
      <c r="A828" s="6" t="s">
        <v>1571</v>
      </c>
      <c r="B828" s="6" t="s">
        <v>2034</v>
      </c>
      <c r="C828" s="16" t="str">
        <f t="shared" ca="1" si="60"/>
        <v>Wainunu</v>
      </c>
      <c r="D828" s="6" t="s">
        <v>180</v>
      </c>
      <c r="E828" s="16" t="str">
        <f t="shared" ca="1" si="61"/>
        <v>Bua</v>
      </c>
      <c r="F828" s="16" t="str">
        <f t="shared" ca="1" si="62"/>
        <v>FJ0301</v>
      </c>
      <c r="G828" s="16" t="str">
        <f t="shared" ca="1" si="63"/>
        <v>FJ03</v>
      </c>
      <c r="H828" s="16" t="str">
        <f t="shared" ca="1" si="64"/>
        <v>NORTHERN</v>
      </c>
      <c r="I828" s="2"/>
      <c r="J828" s="2">
        <v>0</v>
      </c>
      <c r="K828" s="2"/>
    </row>
    <row r="829" spans="1:11">
      <c r="A829" s="6" t="s">
        <v>1571</v>
      </c>
      <c r="B829" s="6" t="s">
        <v>2035</v>
      </c>
      <c r="C829" s="16" t="str">
        <f t="shared" ca="1" si="60"/>
        <v>Wainunu</v>
      </c>
      <c r="D829" s="6" t="s">
        <v>180</v>
      </c>
      <c r="E829" s="16" t="str">
        <f t="shared" ca="1" si="61"/>
        <v>Bua</v>
      </c>
      <c r="F829" s="16" t="str">
        <f t="shared" ca="1" si="62"/>
        <v>FJ0301</v>
      </c>
      <c r="G829" s="16" t="str">
        <f t="shared" ca="1" si="63"/>
        <v>FJ03</v>
      </c>
      <c r="H829" s="16" t="str">
        <f t="shared" ca="1" si="64"/>
        <v>NORTHERN</v>
      </c>
      <c r="I829" s="2"/>
      <c r="J829" s="2">
        <v>0</v>
      </c>
      <c r="K829" s="2"/>
    </row>
    <row r="830" spans="1:11">
      <c r="A830" s="6" t="s">
        <v>368</v>
      </c>
      <c r="B830" s="6" t="s">
        <v>2036</v>
      </c>
      <c r="C830" s="16" t="str">
        <f t="shared" ca="1" si="60"/>
        <v>Dogotuki</v>
      </c>
      <c r="D830" s="6" t="s">
        <v>190</v>
      </c>
      <c r="E830" s="16" t="str">
        <f t="shared" ca="1" si="61"/>
        <v>Macuata</v>
      </c>
      <c r="F830" s="16" t="str">
        <f t="shared" ca="1" si="62"/>
        <v>FJ0303</v>
      </c>
      <c r="G830" s="16" t="str">
        <f t="shared" ca="1" si="63"/>
        <v>FJ03</v>
      </c>
      <c r="H830" s="16" t="str">
        <f t="shared" ca="1" si="64"/>
        <v>NORTHERN</v>
      </c>
      <c r="I830" s="2"/>
      <c r="J830" s="2">
        <v>0</v>
      </c>
      <c r="K830" s="2"/>
    </row>
    <row r="831" spans="1:11">
      <c r="A831" s="6" t="s">
        <v>1572</v>
      </c>
      <c r="B831" s="6" t="s">
        <v>2037</v>
      </c>
      <c r="C831" s="16" t="str">
        <f t="shared" ca="1" si="60"/>
        <v>Vuya</v>
      </c>
      <c r="D831" s="6" t="s">
        <v>179</v>
      </c>
      <c r="E831" s="16" t="str">
        <f t="shared" ca="1" si="61"/>
        <v>Bua</v>
      </c>
      <c r="F831" s="16" t="str">
        <f t="shared" ca="1" si="62"/>
        <v>FJ0301</v>
      </c>
      <c r="G831" s="16" t="str">
        <f t="shared" ca="1" si="63"/>
        <v>FJ03</v>
      </c>
      <c r="H831" s="16" t="str">
        <f t="shared" ca="1" si="64"/>
        <v>NORTHERN</v>
      </c>
      <c r="I831" s="2"/>
      <c r="J831" s="2">
        <v>0</v>
      </c>
      <c r="K831" s="2"/>
    </row>
    <row r="832" spans="1:11">
      <c r="A832" s="6" t="s">
        <v>1573</v>
      </c>
      <c r="B832" s="6" t="s">
        <v>2038</v>
      </c>
      <c r="C832" s="16" t="str">
        <f t="shared" ca="1" si="60"/>
        <v>Saqani</v>
      </c>
      <c r="D832" s="6" t="s">
        <v>184</v>
      </c>
      <c r="E832" s="16" t="str">
        <f t="shared" ca="1" si="61"/>
        <v>Cakaudrove</v>
      </c>
      <c r="F832" s="16" t="str">
        <f t="shared" ca="1" si="62"/>
        <v>FJ0302</v>
      </c>
      <c r="G832" s="16" t="str">
        <f t="shared" ca="1" si="63"/>
        <v>FJ03</v>
      </c>
      <c r="H832" s="16" t="str">
        <f t="shared" ca="1" si="64"/>
        <v>NORTHERN</v>
      </c>
      <c r="I832" s="2"/>
      <c r="J832" s="2">
        <v>0</v>
      </c>
      <c r="K832" s="2"/>
    </row>
    <row r="833" spans="1:11">
      <c r="A833" s="6" t="s">
        <v>1574</v>
      </c>
      <c r="B833" s="6" t="s">
        <v>2039</v>
      </c>
      <c r="C833" s="16" t="str">
        <f t="shared" ca="1" si="60"/>
        <v>Nasavusavu</v>
      </c>
      <c r="D833" s="6" t="s">
        <v>182</v>
      </c>
      <c r="E833" s="16" t="str">
        <f t="shared" ca="1" si="61"/>
        <v>Cakaudrove</v>
      </c>
      <c r="F833" s="16" t="str">
        <f t="shared" ca="1" si="62"/>
        <v>FJ0302</v>
      </c>
      <c r="G833" s="16" t="str">
        <f t="shared" ca="1" si="63"/>
        <v>FJ03</v>
      </c>
      <c r="H833" s="16" t="str">
        <f t="shared" ca="1" si="64"/>
        <v>NORTHERN</v>
      </c>
      <c r="I833" s="2"/>
      <c r="J833" s="2">
        <v>0</v>
      </c>
      <c r="K833" s="2"/>
    </row>
    <row r="834" spans="1:11">
      <c r="A834" s="6" t="s">
        <v>1575</v>
      </c>
      <c r="B834" s="6" t="s">
        <v>2040</v>
      </c>
      <c r="C834" s="16" t="str">
        <f t="shared" ref="C834:C897" ca="1" si="65">OFFSET(OffsetRefAdm3,MATCH(D834,MatchAdm3_Code,0)-1,0)</f>
        <v>Bua</v>
      </c>
      <c r="D834" s="6" t="s">
        <v>178</v>
      </c>
      <c r="E834" s="16" t="str">
        <f t="shared" ref="E834:E897" ca="1" si="66">OFFSET(OffsetRefAdm3,MATCH(D834,MatchAdm3_Code,0)-1,2)</f>
        <v>Bua</v>
      </c>
      <c r="F834" s="16" t="str">
        <f t="shared" ref="F834:F897" ca="1" si="67">OFFSET(OffsetRefAdm3,MATCH(D834,MatchAdm3_Code,0)-1,3)</f>
        <v>FJ0301</v>
      </c>
      <c r="G834" s="16" t="str">
        <f t="shared" ref="G834:G897" ca="1" si="68">OFFSET(OffsetRefAdm3,MATCH(D834,MatchAdm3_Code,0)-1,5)</f>
        <v>FJ03</v>
      </c>
      <c r="H834" s="16" t="str">
        <f t="shared" ref="H834:H897" ca="1" si="69">OFFSET(OffsetRefAdm3,MATCH(D834,MatchAdm3_Code,0)-1,4)</f>
        <v>NORTHERN</v>
      </c>
      <c r="I834" s="2"/>
      <c r="J834" s="2">
        <v>0</v>
      </c>
      <c r="K834" s="2"/>
    </row>
    <row r="835" spans="1:11">
      <c r="A835" s="6" t="s">
        <v>1576</v>
      </c>
      <c r="B835" s="6" t="s">
        <v>2041</v>
      </c>
      <c r="C835" s="16" t="str">
        <f t="shared" ca="1" si="65"/>
        <v>Nasavusavu</v>
      </c>
      <c r="D835" s="6" t="s">
        <v>182</v>
      </c>
      <c r="E835" s="16" t="str">
        <f t="shared" ca="1" si="66"/>
        <v>Cakaudrove</v>
      </c>
      <c r="F835" s="16" t="str">
        <f t="shared" ca="1" si="67"/>
        <v>FJ0302</v>
      </c>
      <c r="G835" s="16" t="str">
        <f t="shared" ca="1" si="68"/>
        <v>FJ03</v>
      </c>
      <c r="H835" s="16" t="str">
        <f t="shared" ca="1" si="69"/>
        <v>NORTHERN</v>
      </c>
      <c r="I835" s="2"/>
      <c r="J835" s="2">
        <v>0</v>
      </c>
      <c r="K835" s="2"/>
    </row>
    <row r="836" spans="1:11">
      <c r="A836" s="6" t="s">
        <v>1577</v>
      </c>
      <c r="B836" s="6" t="s">
        <v>2042</v>
      </c>
      <c r="C836" s="16" t="str">
        <f t="shared" ca="1" si="65"/>
        <v>Wainikeli</v>
      </c>
      <c r="D836" s="6" t="s">
        <v>188</v>
      </c>
      <c r="E836" s="16" t="str">
        <f t="shared" ca="1" si="66"/>
        <v>Cakaudrove</v>
      </c>
      <c r="F836" s="16" t="str">
        <f t="shared" ca="1" si="67"/>
        <v>FJ0302</v>
      </c>
      <c r="G836" s="16" t="str">
        <f t="shared" ca="1" si="68"/>
        <v>FJ03</v>
      </c>
      <c r="H836" s="16" t="str">
        <f t="shared" ca="1" si="69"/>
        <v>NORTHERN</v>
      </c>
      <c r="I836" s="2"/>
      <c r="J836" s="2">
        <v>0</v>
      </c>
      <c r="K836" s="2"/>
    </row>
    <row r="837" spans="1:11">
      <c r="A837" s="6" t="s">
        <v>1578</v>
      </c>
      <c r="B837" s="6" t="s">
        <v>2043</v>
      </c>
      <c r="C837" s="16" t="str">
        <f t="shared" ca="1" si="65"/>
        <v>Labasa</v>
      </c>
      <c r="D837" s="6" t="s">
        <v>191</v>
      </c>
      <c r="E837" s="16" t="str">
        <f t="shared" ca="1" si="66"/>
        <v>Macuata</v>
      </c>
      <c r="F837" s="16" t="str">
        <f t="shared" ca="1" si="67"/>
        <v>FJ0303</v>
      </c>
      <c r="G837" s="16" t="str">
        <f t="shared" ca="1" si="68"/>
        <v>FJ03</v>
      </c>
      <c r="H837" s="16" t="str">
        <f t="shared" ca="1" si="69"/>
        <v>NORTHERN</v>
      </c>
      <c r="I837" s="2"/>
      <c r="J837" s="2">
        <v>0</v>
      </c>
      <c r="K837" s="2"/>
    </row>
    <row r="838" spans="1:11">
      <c r="A838" s="6" t="s">
        <v>1579</v>
      </c>
      <c r="B838" s="6" t="s">
        <v>2044</v>
      </c>
      <c r="C838" s="16" t="str">
        <f t="shared" ca="1" si="65"/>
        <v>Tunuloa</v>
      </c>
      <c r="D838" s="6" t="s">
        <v>185</v>
      </c>
      <c r="E838" s="16" t="str">
        <f t="shared" ca="1" si="66"/>
        <v>Cakaudrove</v>
      </c>
      <c r="F838" s="16" t="str">
        <f t="shared" ca="1" si="67"/>
        <v>FJ0302</v>
      </c>
      <c r="G838" s="16" t="str">
        <f t="shared" ca="1" si="68"/>
        <v>FJ03</v>
      </c>
      <c r="H838" s="16" t="str">
        <f t="shared" ca="1" si="69"/>
        <v>NORTHERN</v>
      </c>
      <c r="I838" s="2"/>
      <c r="J838" s="2">
        <v>0</v>
      </c>
      <c r="K838" s="2"/>
    </row>
    <row r="839" spans="1:11">
      <c r="A839" s="6" t="s">
        <v>1580</v>
      </c>
      <c r="B839" s="6" t="s">
        <v>2045</v>
      </c>
      <c r="C839" s="16" t="str">
        <f t="shared" ca="1" si="65"/>
        <v>Macuata</v>
      </c>
      <c r="D839" s="6" t="s">
        <v>192</v>
      </c>
      <c r="E839" s="16" t="str">
        <f t="shared" ca="1" si="66"/>
        <v>Macuata</v>
      </c>
      <c r="F839" s="16" t="str">
        <f t="shared" ca="1" si="67"/>
        <v>FJ0303</v>
      </c>
      <c r="G839" s="16" t="str">
        <f t="shared" ca="1" si="68"/>
        <v>FJ03</v>
      </c>
      <c r="H839" s="16" t="str">
        <f t="shared" ca="1" si="69"/>
        <v>NORTHERN</v>
      </c>
      <c r="I839" s="2"/>
      <c r="J839" s="2">
        <v>0</v>
      </c>
      <c r="K839" s="2"/>
    </row>
    <row r="840" spans="1:11">
      <c r="A840" s="6" t="s">
        <v>1581</v>
      </c>
      <c r="B840" s="6" t="s">
        <v>2046</v>
      </c>
      <c r="C840" s="16" t="str">
        <f t="shared" ca="1" si="65"/>
        <v>Sasa</v>
      </c>
      <c r="D840" s="6" t="s">
        <v>193</v>
      </c>
      <c r="E840" s="16" t="str">
        <f t="shared" ca="1" si="66"/>
        <v>Macuata</v>
      </c>
      <c r="F840" s="16" t="str">
        <f t="shared" ca="1" si="67"/>
        <v>FJ0303</v>
      </c>
      <c r="G840" s="16" t="str">
        <f t="shared" ca="1" si="68"/>
        <v>FJ03</v>
      </c>
      <c r="H840" s="16" t="str">
        <f t="shared" ca="1" si="69"/>
        <v>NORTHERN</v>
      </c>
      <c r="I840" s="2"/>
      <c r="J840" s="2">
        <v>0</v>
      </c>
      <c r="K840" s="2"/>
    </row>
    <row r="841" spans="1:11">
      <c r="A841" s="6" t="s">
        <v>1582</v>
      </c>
      <c r="B841" s="6" t="s">
        <v>2047</v>
      </c>
      <c r="C841" s="16" t="str">
        <f t="shared" ca="1" si="65"/>
        <v>Wailevu</v>
      </c>
      <c r="D841" s="6" t="s">
        <v>187</v>
      </c>
      <c r="E841" s="16" t="str">
        <f t="shared" ca="1" si="66"/>
        <v>Cakaudrove</v>
      </c>
      <c r="F841" s="16" t="str">
        <f t="shared" ca="1" si="67"/>
        <v>FJ0302</v>
      </c>
      <c r="G841" s="16" t="str">
        <f t="shared" ca="1" si="68"/>
        <v>FJ03</v>
      </c>
      <c r="H841" s="16" t="str">
        <f t="shared" ca="1" si="69"/>
        <v>NORTHERN</v>
      </c>
      <c r="I841" s="2"/>
      <c r="J841" s="2">
        <v>0</v>
      </c>
      <c r="K841" s="2"/>
    </row>
    <row r="842" spans="1:11">
      <c r="A842" s="6" t="s">
        <v>1583</v>
      </c>
      <c r="B842" s="6" t="s">
        <v>2048</v>
      </c>
      <c r="C842" s="16" t="str">
        <f t="shared" ca="1" si="65"/>
        <v>Wainikeli</v>
      </c>
      <c r="D842" s="6" t="s">
        <v>188</v>
      </c>
      <c r="E842" s="16" t="str">
        <f t="shared" ca="1" si="66"/>
        <v>Cakaudrove</v>
      </c>
      <c r="F842" s="16" t="str">
        <f t="shared" ca="1" si="67"/>
        <v>FJ0302</v>
      </c>
      <c r="G842" s="16" t="str">
        <f t="shared" ca="1" si="68"/>
        <v>FJ03</v>
      </c>
      <c r="H842" s="16" t="str">
        <f t="shared" ca="1" si="69"/>
        <v>NORTHERN</v>
      </c>
      <c r="I842" s="2"/>
      <c r="J842" s="2">
        <v>3</v>
      </c>
      <c r="K842" s="2"/>
    </row>
    <row r="843" spans="1:11">
      <c r="A843" s="6" t="s">
        <v>1584</v>
      </c>
      <c r="B843" s="6" t="s">
        <v>2049</v>
      </c>
      <c r="C843" s="16" t="str">
        <f t="shared" ca="1" si="65"/>
        <v>Macuata</v>
      </c>
      <c r="D843" s="6" t="s">
        <v>192</v>
      </c>
      <c r="E843" s="16" t="str">
        <f t="shared" ca="1" si="66"/>
        <v>Macuata</v>
      </c>
      <c r="F843" s="16" t="str">
        <f t="shared" ca="1" si="67"/>
        <v>FJ0303</v>
      </c>
      <c r="G843" s="16" t="str">
        <f t="shared" ca="1" si="68"/>
        <v>FJ03</v>
      </c>
      <c r="H843" s="16" t="str">
        <f t="shared" ca="1" si="69"/>
        <v>NORTHERN</v>
      </c>
      <c r="I843" s="2"/>
      <c r="J843" s="2">
        <v>0</v>
      </c>
      <c r="K843" s="2"/>
    </row>
    <row r="844" spans="1:11">
      <c r="A844" s="6" t="s">
        <v>1585</v>
      </c>
      <c r="B844" s="6" t="s">
        <v>2050</v>
      </c>
      <c r="C844" s="16" t="str">
        <f t="shared" ca="1" si="65"/>
        <v>Bua</v>
      </c>
      <c r="D844" s="6" t="s">
        <v>178</v>
      </c>
      <c r="E844" s="16" t="str">
        <f t="shared" ca="1" si="66"/>
        <v>Bua</v>
      </c>
      <c r="F844" s="16" t="str">
        <f t="shared" ca="1" si="67"/>
        <v>FJ0301</v>
      </c>
      <c r="G844" s="16" t="str">
        <f t="shared" ca="1" si="68"/>
        <v>FJ03</v>
      </c>
      <c r="H844" s="16" t="str">
        <f t="shared" ca="1" si="69"/>
        <v>NORTHERN</v>
      </c>
      <c r="I844" s="2"/>
      <c r="J844" s="2">
        <v>0</v>
      </c>
      <c r="K844" s="2"/>
    </row>
    <row r="845" spans="1:11">
      <c r="A845" s="6" t="s">
        <v>1586</v>
      </c>
      <c r="B845" s="6" t="s">
        <v>2051</v>
      </c>
      <c r="C845" s="16" t="str">
        <f t="shared" ca="1" si="65"/>
        <v>Labasa</v>
      </c>
      <c r="D845" s="6" t="s">
        <v>191</v>
      </c>
      <c r="E845" s="16" t="str">
        <f t="shared" ca="1" si="66"/>
        <v>Macuata</v>
      </c>
      <c r="F845" s="16" t="str">
        <f t="shared" ca="1" si="67"/>
        <v>FJ0303</v>
      </c>
      <c r="G845" s="16" t="str">
        <f t="shared" ca="1" si="68"/>
        <v>FJ03</v>
      </c>
      <c r="H845" s="16" t="str">
        <f t="shared" ca="1" si="69"/>
        <v>NORTHERN</v>
      </c>
      <c r="I845" s="2"/>
      <c r="J845" s="2">
        <v>0</v>
      </c>
      <c r="K845" s="2"/>
    </row>
    <row r="846" spans="1:11">
      <c r="A846" s="6" t="s">
        <v>448</v>
      </c>
      <c r="B846" s="6" t="s">
        <v>2052</v>
      </c>
      <c r="C846" s="16" t="str">
        <f t="shared" ca="1" si="65"/>
        <v>Macuata</v>
      </c>
      <c r="D846" s="6" t="s">
        <v>192</v>
      </c>
      <c r="E846" s="16" t="str">
        <f t="shared" ca="1" si="66"/>
        <v>Macuata</v>
      </c>
      <c r="F846" s="16" t="str">
        <f t="shared" ca="1" si="67"/>
        <v>FJ0303</v>
      </c>
      <c r="G846" s="16" t="str">
        <f t="shared" ca="1" si="68"/>
        <v>FJ03</v>
      </c>
      <c r="H846" s="16" t="str">
        <f t="shared" ca="1" si="69"/>
        <v>NORTHERN</v>
      </c>
      <c r="I846" s="2"/>
      <c r="J846" s="2">
        <v>0</v>
      </c>
      <c r="K846" s="2"/>
    </row>
    <row r="847" spans="1:11">
      <c r="A847" s="6" t="s">
        <v>1587</v>
      </c>
      <c r="B847" s="6" t="s">
        <v>2053</v>
      </c>
      <c r="C847" s="16" t="str">
        <f t="shared" ca="1" si="65"/>
        <v>Tunuloa</v>
      </c>
      <c r="D847" s="6" t="s">
        <v>185</v>
      </c>
      <c r="E847" s="16" t="str">
        <f t="shared" ca="1" si="66"/>
        <v>Cakaudrove</v>
      </c>
      <c r="F847" s="16" t="str">
        <f t="shared" ca="1" si="67"/>
        <v>FJ0302</v>
      </c>
      <c r="G847" s="16" t="str">
        <f t="shared" ca="1" si="68"/>
        <v>FJ03</v>
      </c>
      <c r="H847" s="16" t="str">
        <f t="shared" ca="1" si="69"/>
        <v>NORTHERN</v>
      </c>
      <c r="I847" s="2"/>
      <c r="J847" s="2">
        <v>0</v>
      </c>
      <c r="K847" s="2"/>
    </row>
    <row r="848" spans="1:11">
      <c r="A848" s="6" t="s">
        <v>1588</v>
      </c>
      <c r="B848" s="6" t="s">
        <v>2054</v>
      </c>
      <c r="C848" s="16" t="str">
        <f t="shared" ca="1" si="65"/>
        <v>Vaturova</v>
      </c>
      <c r="D848" s="6" t="s">
        <v>186</v>
      </c>
      <c r="E848" s="16" t="str">
        <f t="shared" ca="1" si="66"/>
        <v>Cakaudrove</v>
      </c>
      <c r="F848" s="16" t="str">
        <f t="shared" ca="1" si="67"/>
        <v>FJ0302</v>
      </c>
      <c r="G848" s="16" t="str">
        <f t="shared" ca="1" si="68"/>
        <v>FJ03</v>
      </c>
      <c r="H848" s="16" t="str">
        <f t="shared" ca="1" si="69"/>
        <v>NORTHERN</v>
      </c>
      <c r="I848" s="2"/>
      <c r="J848" s="2">
        <v>0</v>
      </c>
      <c r="K848" s="2"/>
    </row>
    <row r="849" spans="1:11">
      <c r="A849" s="6" t="s">
        <v>1589</v>
      </c>
      <c r="B849" s="6" t="s">
        <v>2055</v>
      </c>
      <c r="C849" s="16" t="str">
        <f t="shared" ca="1" si="65"/>
        <v>Wailevu</v>
      </c>
      <c r="D849" s="6" t="s">
        <v>187</v>
      </c>
      <c r="E849" s="16" t="str">
        <f t="shared" ca="1" si="66"/>
        <v>Cakaudrove</v>
      </c>
      <c r="F849" s="16" t="str">
        <f t="shared" ca="1" si="67"/>
        <v>FJ0302</v>
      </c>
      <c r="G849" s="16" t="str">
        <f t="shared" ca="1" si="68"/>
        <v>FJ03</v>
      </c>
      <c r="H849" s="16" t="str">
        <f t="shared" ca="1" si="69"/>
        <v>NORTHERN</v>
      </c>
      <c r="I849" s="2"/>
      <c r="J849" s="2">
        <v>0</v>
      </c>
      <c r="K849" s="2"/>
    </row>
    <row r="850" spans="1:11">
      <c r="A850" s="6" t="s">
        <v>1590</v>
      </c>
      <c r="B850" s="6" t="s">
        <v>2056</v>
      </c>
      <c r="C850" s="16" t="str">
        <f t="shared" ca="1" si="65"/>
        <v>Sasa</v>
      </c>
      <c r="D850" s="6" t="s">
        <v>193</v>
      </c>
      <c r="E850" s="16" t="str">
        <f t="shared" ca="1" si="66"/>
        <v>Macuata</v>
      </c>
      <c r="F850" s="16" t="str">
        <f t="shared" ca="1" si="67"/>
        <v>FJ0303</v>
      </c>
      <c r="G850" s="16" t="str">
        <f t="shared" ca="1" si="68"/>
        <v>FJ03</v>
      </c>
      <c r="H850" s="16" t="str">
        <f t="shared" ca="1" si="69"/>
        <v>NORTHERN</v>
      </c>
      <c r="I850" s="2"/>
      <c r="J850" s="2">
        <v>0</v>
      </c>
      <c r="K850" s="2"/>
    </row>
    <row r="851" spans="1:11">
      <c r="A851" s="6" t="s">
        <v>1591</v>
      </c>
      <c r="B851" s="6" t="s">
        <v>2057</v>
      </c>
      <c r="C851" s="16" t="str">
        <f t="shared" ca="1" si="65"/>
        <v>Vaturova</v>
      </c>
      <c r="D851" s="6" t="s">
        <v>186</v>
      </c>
      <c r="E851" s="16" t="str">
        <f t="shared" ca="1" si="66"/>
        <v>Cakaudrove</v>
      </c>
      <c r="F851" s="16" t="str">
        <f t="shared" ca="1" si="67"/>
        <v>FJ0302</v>
      </c>
      <c r="G851" s="16" t="str">
        <f t="shared" ca="1" si="68"/>
        <v>FJ03</v>
      </c>
      <c r="H851" s="16" t="str">
        <f t="shared" ca="1" si="69"/>
        <v>NORTHERN</v>
      </c>
      <c r="I851" s="2"/>
      <c r="J851" s="2">
        <v>0</v>
      </c>
      <c r="K851" s="2"/>
    </row>
    <row r="852" spans="1:11">
      <c r="A852" s="6" t="s">
        <v>1592</v>
      </c>
      <c r="B852" s="6" t="s">
        <v>2058</v>
      </c>
      <c r="C852" s="16" t="str">
        <f t="shared" ca="1" si="65"/>
        <v>Wainunu</v>
      </c>
      <c r="D852" s="6" t="s">
        <v>180</v>
      </c>
      <c r="E852" s="16" t="str">
        <f t="shared" ca="1" si="66"/>
        <v>Bua</v>
      </c>
      <c r="F852" s="16" t="str">
        <f t="shared" ca="1" si="67"/>
        <v>FJ0301</v>
      </c>
      <c r="G852" s="16" t="str">
        <f t="shared" ca="1" si="68"/>
        <v>FJ03</v>
      </c>
      <c r="H852" s="16" t="str">
        <f t="shared" ca="1" si="69"/>
        <v>NORTHERN</v>
      </c>
      <c r="I852" s="2"/>
      <c r="J852" s="2">
        <v>0</v>
      </c>
      <c r="K852" s="2"/>
    </row>
    <row r="853" spans="1:11">
      <c r="A853" s="6" t="s">
        <v>1593</v>
      </c>
      <c r="B853" s="6" t="s">
        <v>2059</v>
      </c>
      <c r="C853" s="16" t="str">
        <f t="shared" ca="1" si="65"/>
        <v>Tunuloa</v>
      </c>
      <c r="D853" s="6" t="s">
        <v>185</v>
      </c>
      <c r="E853" s="16" t="str">
        <f t="shared" ca="1" si="66"/>
        <v>Cakaudrove</v>
      </c>
      <c r="F853" s="16" t="str">
        <f t="shared" ca="1" si="67"/>
        <v>FJ0302</v>
      </c>
      <c r="G853" s="16" t="str">
        <f t="shared" ca="1" si="68"/>
        <v>FJ03</v>
      </c>
      <c r="H853" s="16" t="str">
        <f t="shared" ca="1" si="69"/>
        <v>NORTHERN</v>
      </c>
      <c r="I853" s="2"/>
      <c r="J853" s="2">
        <v>0</v>
      </c>
      <c r="K853" s="2"/>
    </row>
    <row r="854" spans="1:11">
      <c r="A854" s="6" t="s">
        <v>1594</v>
      </c>
      <c r="B854" s="6" t="s">
        <v>2060</v>
      </c>
      <c r="C854" s="16" t="str">
        <f t="shared" ca="1" si="65"/>
        <v>Cakaudrove</v>
      </c>
      <c r="D854" s="6" t="s">
        <v>181</v>
      </c>
      <c r="E854" s="16" t="str">
        <f t="shared" ca="1" si="66"/>
        <v>Cakaudrove</v>
      </c>
      <c r="F854" s="16" t="str">
        <f t="shared" ca="1" si="67"/>
        <v>FJ0302</v>
      </c>
      <c r="G854" s="16" t="str">
        <f t="shared" ca="1" si="68"/>
        <v>FJ03</v>
      </c>
      <c r="H854" s="16" t="str">
        <f t="shared" ca="1" si="69"/>
        <v>NORTHERN</v>
      </c>
      <c r="I854" s="2"/>
      <c r="J854" s="2">
        <v>0</v>
      </c>
      <c r="K854" s="2"/>
    </row>
    <row r="855" spans="1:11">
      <c r="A855" s="6" t="s">
        <v>1117</v>
      </c>
      <c r="B855" s="6" t="s">
        <v>2061</v>
      </c>
      <c r="C855" s="16" t="str">
        <f t="shared" ca="1" si="65"/>
        <v>Vuya</v>
      </c>
      <c r="D855" s="6" t="s">
        <v>179</v>
      </c>
      <c r="E855" s="16" t="str">
        <f t="shared" ca="1" si="66"/>
        <v>Bua</v>
      </c>
      <c r="F855" s="16" t="str">
        <f t="shared" ca="1" si="67"/>
        <v>FJ0301</v>
      </c>
      <c r="G855" s="16" t="str">
        <f t="shared" ca="1" si="68"/>
        <v>FJ03</v>
      </c>
      <c r="H855" s="16" t="str">
        <f t="shared" ca="1" si="69"/>
        <v>NORTHERN</v>
      </c>
      <c r="I855" s="2"/>
      <c r="J855" s="2">
        <v>0</v>
      </c>
      <c r="K855" s="2"/>
    </row>
    <row r="856" spans="1:11">
      <c r="A856" s="6" t="s">
        <v>1117</v>
      </c>
      <c r="B856" s="6" t="s">
        <v>2062</v>
      </c>
      <c r="C856" s="16" t="str">
        <f t="shared" ca="1" si="65"/>
        <v>Rabi</v>
      </c>
      <c r="D856" s="6" t="s">
        <v>183</v>
      </c>
      <c r="E856" s="16" t="str">
        <f t="shared" ca="1" si="66"/>
        <v>Cakaudrove</v>
      </c>
      <c r="F856" s="16" t="str">
        <f t="shared" ca="1" si="67"/>
        <v>FJ0302</v>
      </c>
      <c r="G856" s="16" t="str">
        <f t="shared" ca="1" si="68"/>
        <v>FJ03</v>
      </c>
      <c r="H856" s="16" t="str">
        <f t="shared" ca="1" si="69"/>
        <v>NORTHERN</v>
      </c>
      <c r="I856" s="2"/>
      <c r="J856" s="2">
        <v>0</v>
      </c>
      <c r="K856" s="2"/>
    </row>
    <row r="857" spans="1:11">
      <c r="A857" s="6" t="s">
        <v>1118</v>
      </c>
      <c r="B857" s="6" t="s">
        <v>2063</v>
      </c>
      <c r="C857" s="16" t="str">
        <f t="shared" ca="1" si="65"/>
        <v>Tunuloa</v>
      </c>
      <c r="D857" s="6" t="s">
        <v>185</v>
      </c>
      <c r="E857" s="16" t="str">
        <f t="shared" ca="1" si="66"/>
        <v>Cakaudrove</v>
      </c>
      <c r="F857" s="16" t="str">
        <f t="shared" ca="1" si="67"/>
        <v>FJ0302</v>
      </c>
      <c r="G857" s="16" t="str">
        <f t="shared" ca="1" si="68"/>
        <v>FJ03</v>
      </c>
      <c r="H857" s="16" t="str">
        <f t="shared" ca="1" si="69"/>
        <v>NORTHERN</v>
      </c>
      <c r="I857" s="2"/>
      <c r="J857" s="2">
        <v>0</v>
      </c>
      <c r="K857" s="2"/>
    </row>
    <row r="858" spans="1:11">
      <c r="A858" s="6" t="s">
        <v>403</v>
      </c>
      <c r="B858" s="6" t="s">
        <v>2064</v>
      </c>
      <c r="C858" s="16" t="str">
        <f t="shared" ca="1" si="65"/>
        <v>Bua</v>
      </c>
      <c r="D858" s="6" t="s">
        <v>178</v>
      </c>
      <c r="E858" s="16" t="str">
        <f t="shared" ca="1" si="66"/>
        <v>Bua</v>
      </c>
      <c r="F858" s="16" t="str">
        <f t="shared" ca="1" si="67"/>
        <v>FJ0301</v>
      </c>
      <c r="G858" s="16" t="str">
        <f t="shared" ca="1" si="68"/>
        <v>FJ03</v>
      </c>
      <c r="H858" s="16" t="str">
        <f t="shared" ca="1" si="69"/>
        <v>NORTHERN</v>
      </c>
      <c r="I858" s="2"/>
      <c r="J858" s="2">
        <v>0</v>
      </c>
      <c r="K858" s="2"/>
    </row>
    <row r="859" spans="1:11">
      <c r="A859" s="6" t="s">
        <v>403</v>
      </c>
      <c r="B859" s="6" t="s">
        <v>2065</v>
      </c>
      <c r="C859" s="16" t="str">
        <f t="shared" ca="1" si="65"/>
        <v>Vuya</v>
      </c>
      <c r="D859" s="6" t="s">
        <v>179</v>
      </c>
      <c r="E859" s="16" t="str">
        <f t="shared" ca="1" si="66"/>
        <v>Bua</v>
      </c>
      <c r="F859" s="16" t="str">
        <f t="shared" ca="1" si="67"/>
        <v>FJ0301</v>
      </c>
      <c r="G859" s="16" t="str">
        <f t="shared" ca="1" si="68"/>
        <v>FJ03</v>
      </c>
      <c r="H859" s="16" t="str">
        <f t="shared" ca="1" si="69"/>
        <v>NORTHERN</v>
      </c>
      <c r="I859" s="2"/>
      <c r="J859" s="2">
        <v>0</v>
      </c>
      <c r="K859" s="2"/>
    </row>
    <row r="860" spans="1:11">
      <c r="A860" s="6" t="s">
        <v>1595</v>
      </c>
      <c r="B860" s="6" t="s">
        <v>2066</v>
      </c>
      <c r="C860" s="16" t="str">
        <f t="shared" ca="1" si="65"/>
        <v>Wailevu</v>
      </c>
      <c r="D860" s="6" t="s">
        <v>187</v>
      </c>
      <c r="E860" s="16" t="str">
        <f t="shared" ca="1" si="66"/>
        <v>Cakaudrove</v>
      </c>
      <c r="F860" s="16" t="str">
        <f t="shared" ca="1" si="67"/>
        <v>FJ0302</v>
      </c>
      <c r="G860" s="16" t="str">
        <f t="shared" ca="1" si="68"/>
        <v>FJ03</v>
      </c>
      <c r="H860" s="16" t="str">
        <f t="shared" ca="1" si="69"/>
        <v>NORTHERN</v>
      </c>
      <c r="I860" s="2"/>
      <c r="J860" s="2">
        <v>0</v>
      </c>
      <c r="K860" s="2"/>
    </row>
    <row r="861" spans="1:11">
      <c r="A861" s="6" t="s">
        <v>1596</v>
      </c>
      <c r="B861" s="6" t="s">
        <v>2067</v>
      </c>
      <c r="C861" s="16" t="str">
        <f t="shared" ca="1" si="65"/>
        <v>Vaturova</v>
      </c>
      <c r="D861" s="6" t="s">
        <v>186</v>
      </c>
      <c r="E861" s="16" t="str">
        <f t="shared" ca="1" si="66"/>
        <v>Cakaudrove</v>
      </c>
      <c r="F861" s="16" t="str">
        <f t="shared" ca="1" si="67"/>
        <v>FJ0302</v>
      </c>
      <c r="G861" s="16" t="str">
        <f t="shared" ca="1" si="68"/>
        <v>FJ03</v>
      </c>
      <c r="H861" s="16" t="str">
        <f t="shared" ca="1" si="69"/>
        <v>NORTHERN</v>
      </c>
      <c r="I861" s="2"/>
      <c r="J861" s="2">
        <v>0</v>
      </c>
      <c r="K861" s="2"/>
    </row>
    <row r="862" spans="1:11">
      <c r="A862" s="6" t="s">
        <v>404</v>
      </c>
      <c r="B862" s="6" t="s">
        <v>2068</v>
      </c>
      <c r="C862" s="16" t="str">
        <f t="shared" ca="1" si="65"/>
        <v>Saqani</v>
      </c>
      <c r="D862" s="6" t="s">
        <v>184</v>
      </c>
      <c r="E862" s="16" t="str">
        <f t="shared" ca="1" si="66"/>
        <v>Cakaudrove</v>
      </c>
      <c r="F862" s="16" t="str">
        <f t="shared" ca="1" si="67"/>
        <v>FJ0302</v>
      </c>
      <c r="G862" s="16" t="str">
        <f t="shared" ca="1" si="68"/>
        <v>FJ03</v>
      </c>
      <c r="H862" s="16" t="str">
        <f t="shared" ca="1" si="69"/>
        <v>NORTHERN</v>
      </c>
      <c r="I862" s="2"/>
      <c r="J862" s="2">
        <v>0</v>
      </c>
      <c r="K862" s="2"/>
    </row>
    <row r="863" spans="1:11">
      <c r="A863" s="6" t="s">
        <v>217</v>
      </c>
      <c r="B863" s="6" t="s">
        <v>2069</v>
      </c>
      <c r="C863" s="16" t="str">
        <f t="shared" ca="1" si="65"/>
        <v>Labasa</v>
      </c>
      <c r="D863" s="6" t="s">
        <v>191</v>
      </c>
      <c r="E863" s="16" t="str">
        <f t="shared" ca="1" si="66"/>
        <v>Macuata</v>
      </c>
      <c r="F863" s="16" t="str">
        <f t="shared" ca="1" si="67"/>
        <v>FJ0303</v>
      </c>
      <c r="G863" s="16" t="str">
        <f t="shared" ca="1" si="68"/>
        <v>FJ03</v>
      </c>
      <c r="H863" s="16" t="str">
        <f t="shared" ca="1" si="69"/>
        <v>NORTHERN</v>
      </c>
      <c r="I863" s="2"/>
      <c r="J863" s="2">
        <v>0</v>
      </c>
      <c r="K863" s="2"/>
    </row>
    <row r="864" spans="1:11">
      <c r="A864" s="6" t="s">
        <v>1597</v>
      </c>
      <c r="B864" s="6" t="s">
        <v>2070</v>
      </c>
      <c r="C864" s="16" t="str">
        <f t="shared" ca="1" si="65"/>
        <v>Sasa</v>
      </c>
      <c r="D864" s="6" t="s">
        <v>193</v>
      </c>
      <c r="E864" s="16" t="str">
        <f t="shared" ca="1" si="66"/>
        <v>Macuata</v>
      </c>
      <c r="F864" s="16" t="str">
        <f t="shared" ca="1" si="67"/>
        <v>FJ0303</v>
      </c>
      <c r="G864" s="16" t="str">
        <f t="shared" ca="1" si="68"/>
        <v>FJ03</v>
      </c>
      <c r="H864" s="16" t="str">
        <f t="shared" ca="1" si="69"/>
        <v>NORTHERN</v>
      </c>
      <c r="I864" s="2"/>
      <c r="J864" s="2">
        <v>0</v>
      </c>
      <c r="K864" s="2"/>
    </row>
    <row r="865" spans="1:11">
      <c r="A865" s="6" t="s">
        <v>1598</v>
      </c>
      <c r="B865" s="6" t="s">
        <v>2071</v>
      </c>
      <c r="C865" s="16" t="str">
        <f t="shared" ca="1" si="65"/>
        <v>Vuya</v>
      </c>
      <c r="D865" s="6" t="s">
        <v>179</v>
      </c>
      <c r="E865" s="16" t="str">
        <f t="shared" ca="1" si="66"/>
        <v>Bua</v>
      </c>
      <c r="F865" s="16" t="str">
        <f t="shared" ca="1" si="67"/>
        <v>FJ0301</v>
      </c>
      <c r="G865" s="16" t="str">
        <f t="shared" ca="1" si="68"/>
        <v>FJ03</v>
      </c>
      <c r="H865" s="16" t="str">
        <f t="shared" ca="1" si="69"/>
        <v>NORTHERN</v>
      </c>
      <c r="I865" s="2"/>
      <c r="J865" s="2">
        <v>0</v>
      </c>
      <c r="K865" s="2"/>
    </row>
    <row r="866" spans="1:11">
      <c r="A866" s="6" t="s">
        <v>1599</v>
      </c>
      <c r="B866" s="6" t="s">
        <v>2072</v>
      </c>
      <c r="C866" s="16" t="str">
        <f t="shared" ca="1" si="65"/>
        <v>Wailevu</v>
      </c>
      <c r="D866" s="6" t="s">
        <v>187</v>
      </c>
      <c r="E866" s="16" t="str">
        <f t="shared" ca="1" si="66"/>
        <v>Cakaudrove</v>
      </c>
      <c r="F866" s="16" t="str">
        <f t="shared" ca="1" si="67"/>
        <v>FJ0302</v>
      </c>
      <c r="G866" s="16" t="str">
        <f t="shared" ca="1" si="68"/>
        <v>FJ03</v>
      </c>
      <c r="H866" s="16" t="str">
        <f t="shared" ca="1" si="69"/>
        <v>NORTHERN</v>
      </c>
      <c r="I866" s="2"/>
      <c r="J866" s="2">
        <v>0</v>
      </c>
      <c r="K866" s="2"/>
    </row>
    <row r="867" spans="1:11">
      <c r="A867" s="6" t="s">
        <v>1600</v>
      </c>
      <c r="B867" s="6" t="s">
        <v>2073</v>
      </c>
      <c r="C867" s="16" t="str">
        <f t="shared" ca="1" si="65"/>
        <v>Macuata</v>
      </c>
      <c r="D867" s="6" t="s">
        <v>192</v>
      </c>
      <c r="E867" s="16" t="str">
        <f t="shared" ca="1" si="66"/>
        <v>Macuata</v>
      </c>
      <c r="F867" s="16" t="str">
        <f t="shared" ca="1" si="67"/>
        <v>FJ0303</v>
      </c>
      <c r="G867" s="16" t="str">
        <f t="shared" ca="1" si="68"/>
        <v>FJ03</v>
      </c>
      <c r="H867" s="16" t="str">
        <f t="shared" ca="1" si="69"/>
        <v>NORTHERN</v>
      </c>
      <c r="I867" s="2"/>
      <c r="J867" s="2">
        <v>0</v>
      </c>
      <c r="K867" s="2"/>
    </row>
    <row r="868" spans="1:11">
      <c r="A868" s="6" t="s">
        <v>409</v>
      </c>
      <c r="B868" s="6" t="s">
        <v>2074</v>
      </c>
      <c r="C868" s="16" t="str">
        <f t="shared" ca="1" si="65"/>
        <v>Vuya</v>
      </c>
      <c r="D868" s="6" t="s">
        <v>179</v>
      </c>
      <c r="E868" s="16" t="str">
        <f t="shared" ca="1" si="66"/>
        <v>Bua</v>
      </c>
      <c r="F868" s="16" t="str">
        <f t="shared" ca="1" si="67"/>
        <v>FJ0301</v>
      </c>
      <c r="G868" s="16" t="str">
        <f t="shared" ca="1" si="68"/>
        <v>FJ03</v>
      </c>
      <c r="H868" s="16" t="str">
        <f t="shared" ca="1" si="69"/>
        <v>NORTHERN</v>
      </c>
      <c r="I868" s="2"/>
      <c r="J868" s="2">
        <v>0</v>
      </c>
      <c r="K868" s="2"/>
    </row>
    <row r="869" spans="1:11">
      <c r="A869" s="6" t="s">
        <v>1122</v>
      </c>
      <c r="B869" s="6" t="s">
        <v>2075</v>
      </c>
      <c r="C869" s="16" t="str">
        <f t="shared" ca="1" si="65"/>
        <v>Vuya</v>
      </c>
      <c r="D869" s="6" t="s">
        <v>179</v>
      </c>
      <c r="E869" s="16" t="str">
        <f t="shared" ca="1" si="66"/>
        <v>Bua</v>
      </c>
      <c r="F869" s="16" t="str">
        <f t="shared" ca="1" si="67"/>
        <v>FJ0301</v>
      </c>
      <c r="G869" s="16" t="str">
        <f t="shared" ca="1" si="68"/>
        <v>FJ03</v>
      </c>
      <c r="H869" s="16" t="str">
        <f t="shared" ca="1" si="69"/>
        <v>NORTHERN</v>
      </c>
      <c r="I869" s="2"/>
      <c r="J869" s="2">
        <v>0</v>
      </c>
      <c r="K869" s="2"/>
    </row>
    <row r="870" spans="1:11">
      <c r="A870" s="6" t="s">
        <v>1601</v>
      </c>
      <c r="B870" s="6" t="s">
        <v>2076</v>
      </c>
      <c r="C870" s="16" t="str">
        <f t="shared" ca="1" si="65"/>
        <v>Macuata</v>
      </c>
      <c r="D870" s="6" t="s">
        <v>192</v>
      </c>
      <c r="E870" s="16" t="str">
        <f t="shared" ca="1" si="66"/>
        <v>Macuata</v>
      </c>
      <c r="F870" s="16" t="str">
        <f t="shared" ca="1" si="67"/>
        <v>FJ0303</v>
      </c>
      <c r="G870" s="16" t="str">
        <f t="shared" ca="1" si="68"/>
        <v>FJ03</v>
      </c>
      <c r="H870" s="16" t="str">
        <f t="shared" ca="1" si="69"/>
        <v>NORTHERN</v>
      </c>
      <c r="I870" s="2"/>
      <c r="J870" s="2">
        <v>0</v>
      </c>
      <c r="K870" s="2"/>
    </row>
    <row r="871" spans="1:11">
      <c r="A871" s="6" t="s">
        <v>579</v>
      </c>
      <c r="B871" s="6" t="s">
        <v>2077</v>
      </c>
      <c r="C871" s="16" t="str">
        <f t="shared" ca="1" si="65"/>
        <v>Vuya</v>
      </c>
      <c r="D871" s="6" t="s">
        <v>179</v>
      </c>
      <c r="E871" s="16" t="str">
        <f t="shared" ca="1" si="66"/>
        <v>Bua</v>
      </c>
      <c r="F871" s="16" t="str">
        <f t="shared" ca="1" si="67"/>
        <v>FJ0301</v>
      </c>
      <c r="G871" s="16" t="str">
        <f t="shared" ca="1" si="68"/>
        <v>FJ03</v>
      </c>
      <c r="H871" s="16" t="str">
        <f t="shared" ca="1" si="69"/>
        <v>NORTHERN</v>
      </c>
      <c r="I871" s="2"/>
      <c r="J871" s="2">
        <v>0</v>
      </c>
      <c r="K871" s="2"/>
    </row>
    <row r="872" spans="1:11">
      <c r="A872" s="6" t="s">
        <v>1124</v>
      </c>
      <c r="B872" s="6" t="s">
        <v>2078</v>
      </c>
      <c r="C872" s="16" t="str">
        <f t="shared" ca="1" si="65"/>
        <v>Cakaudrove</v>
      </c>
      <c r="D872" s="6" t="s">
        <v>181</v>
      </c>
      <c r="E872" s="16" t="str">
        <f t="shared" ca="1" si="66"/>
        <v>Cakaudrove</v>
      </c>
      <c r="F872" s="16" t="str">
        <f t="shared" ca="1" si="67"/>
        <v>FJ0302</v>
      </c>
      <c r="G872" s="16" t="str">
        <f t="shared" ca="1" si="68"/>
        <v>FJ03</v>
      </c>
      <c r="H872" s="16" t="str">
        <f t="shared" ca="1" si="69"/>
        <v>NORTHERN</v>
      </c>
      <c r="I872" s="2"/>
      <c r="J872" s="2">
        <v>0</v>
      </c>
      <c r="K872" s="2"/>
    </row>
    <row r="873" spans="1:11">
      <c r="A873" s="6" t="s">
        <v>1124</v>
      </c>
      <c r="B873" s="6" t="s">
        <v>2079</v>
      </c>
      <c r="C873" s="16" t="str">
        <f t="shared" ca="1" si="65"/>
        <v>Dogotuki</v>
      </c>
      <c r="D873" s="6" t="s">
        <v>190</v>
      </c>
      <c r="E873" s="16" t="str">
        <f t="shared" ca="1" si="66"/>
        <v>Macuata</v>
      </c>
      <c r="F873" s="16" t="str">
        <f t="shared" ca="1" si="67"/>
        <v>FJ0303</v>
      </c>
      <c r="G873" s="16" t="str">
        <f t="shared" ca="1" si="68"/>
        <v>FJ03</v>
      </c>
      <c r="H873" s="16" t="str">
        <f t="shared" ca="1" si="69"/>
        <v>NORTHERN</v>
      </c>
      <c r="I873" s="2"/>
      <c r="J873" s="2">
        <v>0</v>
      </c>
      <c r="K873" s="2"/>
    </row>
    <row r="874" spans="1:11">
      <c r="A874" s="6" t="s">
        <v>1124</v>
      </c>
      <c r="B874" s="6" t="s">
        <v>2080</v>
      </c>
      <c r="C874" s="16" t="str">
        <f t="shared" ca="1" si="65"/>
        <v>Dogotuki</v>
      </c>
      <c r="D874" s="6" t="s">
        <v>190</v>
      </c>
      <c r="E874" s="16" t="str">
        <f t="shared" ca="1" si="66"/>
        <v>Macuata</v>
      </c>
      <c r="F874" s="16" t="str">
        <f t="shared" ca="1" si="67"/>
        <v>FJ0303</v>
      </c>
      <c r="G874" s="16" t="str">
        <f t="shared" ca="1" si="68"/>
        <v>FJ03</v>
      </c>
      <c r="H874" s="16" t="str">
        <f t="shared" ca="1" si="69"/>
        <v>NORTHERN</v>
      </c>
      <c r="I874" s="2"/>
      <c r="J874" s="2">
        <v>0</v>
      </c>
      <c r="K874" s="2"/>
    </row>
    <row r="875" spans="1:11">
      <c r="A875" s="6" t="s">
        <v>1602</v>
      </c>
      <c r="B875" s="6" t="s">
        <v>2081</v>
      </c>
      <c r="C875" s="16" t="str">
        <f t="shared" ca="1" si="65"/>
        <v>Macuata</v>
      </c>
      <c r="D875" s="6" t="s">
        <v>192</v>
      </c>
      <c r="E875" s="16" t="str">
        <f t="shared" ca="1" si="66"/>
        <v>Macuata</v>
      </c>
      <c r="F875" s="16" t="str">
        <f t="shared" ca="1" si="67"/>
        <v>FJ0303</v>
      </c>
      <c r="G875" s="16" t="str">
        <f t="shared" ca="1" si="68"/>
        <v>FJ03</v>
      </c>
      <c r="H875" s="16" t="str">
        <f t="shared" ca="1" si="69"/>
        <v>NORTHERN</v>
      </c>
      <c r="I875" s="2"/>
      <c r="J875" s="2">
        <v>0</v>
      </c>
      <c r="K875" s="2"/>
    </row>
    <row r="876" spans="1:11">
      <c r="A876" s="6" t="s">
        <v>1603</v>
      </c>
      <c r="B876" s="6" t="s">
        <v>2082</v>
      </c>
      <c r="C876" s="16" t="str">
        <f t="shared" ca="1" si="65"/>
        <v>Bua</v>
      </c>
      <c r="D876" s="6" t="s">
        <v>178</v>
      </c>
      <c r="E876" s="16" t="str">
        <f t="shared" ca="1" si="66"/>
        <v>Bua</v>
      </c>
      <c r="F876" s="16" t="str">
        <f t="shared" ca="1" si="67"/>
        <v>FJ0301</v>
      </c>
      <c r="G876" s="16" t="str">
        <f t="shared" ca="1" si="68"/>
        <v>FJ03</v>
      </c>
      <c r="H876" s="16" t="str">
        <f t="shared" ca="1" si="69"/>
        <v>NORTHERN</v>
      </c>
      <c r="I876" s="2"/>
      <c r="J876" s="2">
        <v>0</v>
      </c>
      <c r="K876" s="2"/>
    </row>
    <row r="877" spans="1:11">
      <c r="A877" s="6" t="s">
        <v>1604</v>
      </c>
      <c r="B877" s="6" t="s">
        <v>2083</v>
      </c>
      <c r="C877" s="16" t="str">
        <f t="shared" ca="1" si="65"/>
        <v>Dogotuki</v>
      </c>
      <c r="D877" s="6" t="s">
        <v>190</v>
      </c>
      <c r="E877" s="16" t="str">
        <f t="shared" ca="1" si="66"/>
        <v>Macuata</v>
      </c>
      <c r="F877" s="16" t="str">
        <f t="shared" ca="1" si="67"/>
        <v>FJ0303</v>
      </c>
      <c r="G877" s="16" t="str">
        <f t="shared" ca="1" si="68"/>
        <v>FJ03</v>
      </c>
      <c r="H877" s="16" t="str">
        <f t="shared" ca="1" si="69"/>
        <v>NORTHERN</v>
      </c>
      <c r="I877" s="2"/>
      <c r="J877" s="2">
        <v>0</v>
      </c>
      <c r="K877" s="2"/>
    </row>
    <row r="878" spans="1:11">
      <c r="A878" s="6" t="s">
        <v>426</v>
      </c>
      <c r="B878" s="6" t="s">
        <v>2084</v>
      </c>
      <c r="C878" s="16" t="str">
        <f t="shared" ca="1" si="65"/>
        <v>Vuya</v>
      </c>
      <c r="D878" s="6" t="s">
        <v>179</v>
      </c>
      <c r="E878" s="16" t="str">
        <f t="shared" ca="1" si="66"/>
        <v>Bua</v>
      </c>
      <c r="F878" s="16" t="str">
        <f t="shared" ca="1" si="67"/>
        <v>FJ0301</v>
      </c>
      <c r="G878" s="16" t="str">
        <f t="shared" ca="1" si="68"/>
        <v>FJ03</v>
      </c>
      <c r="H878" s="16" t="str">
        <f t="shared" ca="1" si="69"/>
        <v>NORTHERN</v>
      </c>
      <c r="I878" s="2"/>
      <c r="J878" s="2">
        <v>0</v>
      </c>
      <c r="K878" s="2"/>
    </row>
    <row r="879" spans="1:11">
      <c r="A879" s="6" t="s">
        <v>1605</v>
      </c>
      <c r="B879" s="6" t="s">
        <v>2085</v>
      </c>
      <c r="C879" s="16" t="str">
        <f t="shared" ca="1" si="65"/>
        <v>Sasa</v>
      </c>
      <c r="D879" s="6" t="s">
        <v>193</v>
      </c>
      <c r="E879" s="16" t="str">
        <f t="shared" ca="1" si="66"/>
        <v>Macuata</v>
      </c>
      <c r="F879" s="16" t="str">
        <f t="shared" ca="1" si="67"/>
        <v>FJ0303</v>
      </c>
      <c r="G879" s="16" t="str">
        <f t="shared" ca="1" si="68"/>
        <v>FJ03</v>
      </c>
      <c r="H879" s="16" t="str">
        <f t="shared" ca="1" si="69"/>
        <v>NORTHERN</v>
      </c>
      <c r="I879" s="2"/>
      <c r="J879" s="2">
        <v>0</v>
      </c>
      <c r="K879" s="2"/>
    </row>
    <row r="880" spans="1:11">
      <c r="A880" s="6" t="s">
        <v>1606</v>
      </c>
      <c r="B880" s="6" t="s">
        <v>2086</v>
      </c>
      <c r="C880" s="16" t="str">
        <f t="shared" ca="1" si="65"/>
        <v>Rabi</v>
      </c>
      <c r="D880" s="6" t="s">
        <v>183</v>
      </c>
      <c r="E880" s="16" t="str">
        <f t="shared" ca="1" si="66"/>
        <v>Cakaudrove</v>
      </c>
      <c r="F880" s="16" t="str">
        <f t="shared" ca="1" si="67"/>
        <v>FJ0302</v>
      </c>
      <c r="G880" s="16" t="str">
        <f t="shared" ca="1" si="68"/>
        <v>FJ03</v>
      </c>
      <c r="H880" s="16" t="str">
        <f t="shared" ca="1" si="69"/>
        <v>NORTHERN</v>
      </c>
      <c r="I880" s="2"/>
      <c r="J880" s="2">
        <v>0</v>
      </c>
      <c r="K880" s="2"/>
    </row>
    <row r="881" spans="1:11">
      <c r="A881" s="6" t="s">
        <v>1607</v>
      </c>
      <c r="B881" s="6" t="s">
        <v>2087</v>
      </c>
      <c r="C881" s="16" t="str">
        <f t="shared" ca="1" si="65"/>
        <v>Cakaudrove</v>
      </c>
      <c r="D881" s="6" t="s">
        <v>181</v>
      </c>
      <c r="E881" s="16" t="str">
        <f t="shared" ca="1" si="66"/>
        <v>Cakaudrove</v>
      </c>
      <c r="F881" s="16" t="str">
        <f t="shared" ca="1" si="67"/>
        <v>FJ0302</v>
      </c>
      <c r="G881" s="16" t="str">
        <f t="shared" ca="1" si="68"/>
        <v>FJ03</v>
      </c>
      <c r="H881" s="16" t="str">
        <f t="shared" ca="1" si="69"/>
        <v>NORTHERN</v>
      </c>
      <c r="I881" s="2"/>
      <c r="J881" s="2">
        <v>0</v>
      </c>
      <c r="K881" s="2"/>
    </row>
    <row r="882" spans="1:11">
      <c r="A882" s="6" t="s">
        <v>1608</v>
      </c>
      <c r="B882" s="6" t="s">
        <v>2088</v>
      </c>
      <c r="C882" s="16" t="str">
        <f t="shared" ca="1" si="65"/>
        <v>Labasa</v>
      </c>
      <c r="D882" s="6" t="s">
        <v>191</v>
      </c>
      <c r="E882" s="16" t="str">
        <f t="shared" ca="1" si="66"/>
        <v>Macuata</v>
      </c>
      <c r="F882" s="16" t="str">
        <f t="shared" ca="1" si="67"/>
        <v>FJ0303</v>
      </c>
      <c r="G882" s="16" t="str">
        <f t="shared" ca="1" si="68"/>
        <v>FJ03</v>
      </c>
      <c r="H882" s="16" t="str">
        <f t="shared" ca="1" si="69"/>
        <v>NORTHERN</v>
      </c>
      <c r="I882" s="2"/>
      <c r="J882" s="2">
        <v>0</v>
      </c>
      <c r="K882" s="2"/>
    </row>
    <row r="883" spans="1:11">
      <c r="A883" s="6" t="s">
        <v>1609</v>
      </c>
      <c r="B883" s="6" t="s">
        <v>2089</v>
      </c>
      <c r="C883" s="16" t="str">
        <f t="shared" ca="1" si="65"/>
        <v>Labasa</v>
      </c>
      <c r="D883" s="6" t="s">
        <v>191</v>
      </c>
      <c r="E883" s="16" t="str">
        <f t="shared" ca="1" si="66"/>
        <v>Macuata</v>
      </c>
      <c r="F883" s="16" t="str">
        <f t="shared" ca="1" si="67"/>
        <v>FJ0303</v>
      </c>
      <c r="G883" s="16" t="str">
        <f t="shared" ca="1" si="68"/>
        <v>FJ03</v>
      </c>
      <c r="H883" s="16" t="str">
        <f t="shared" ca="1" si="69"/>
        <v>NORTHERN</v>
      </c>
      <c r="I883" s="2"/>
      <c r="J883" s="2">
        <v>0</v>
      </c>
      <c r="K883" s="2"/>
    </row>
    <row r="884" spans="1:11">
      <c r="A884" s="6" t="s">
        <v>1610</v>
      </c>
      <c r="B884" s="6" t="s">
        <v>2090</v>
      </c>
      <c r="C884" s="16" t="str">
        <f t="shared" ca="1" si="65"/>
        <v>Cakaudrove</v>
      </c>
      <c r="D884" s="6" t="s">
        <v>181</v>
      </c>
      <c r="E884" s="16" t="str">
        <f t="shared" ca="1" si="66"/>
        <v>Cakaudrove</v>
      </c>
      <c r="F884" s="16" t="str">
        <f t="shared" ca="1" si="67"/>
        <v>FJ0302</v>
      </c>
      <c r="G884" s="16" t="str">
        <f t="shared" ca="1" si="68"/>
        <v>FJ03</v>
      </c>
      <c r="H884" s="16" t="str">
        <f t="shared" ca="1" si="69"/>
        <v>NORTHERN</v>
      </c>
      <c r="I884" s="2"/>
      <c r="J884" s="2">
        <v>0</v>
      </c>
      <c r="K884" s="2"/>
    </row>
    <row r="885" spans="1:11">
      <c r="A885" s="6" t="s">
        <v>1611</v>
      </c>
      <c r="B885" s="6" t="s">
        <v>2091</v>
      </c>
      <c r="C885" s="16" t="str">
        <f t="shared" ca="1" si="65"/>
        <v>Vaturova</v>
      </c>
      <c r="D885" s="6" t="s">
        <v>186</v>
      </c>
      <c r="E885" s="16" t="str">
        <f t="shared" ca="1" si="66"/>
        <v>Cakaudrove</v>
      </c>
      <c r="F885" s="16" t="str">
        <f t="shared" ca="1" si="67"/>
        <v>FJ0302</v>
      </c>
      <c r="G885" s="16" t="str">
        <f t="shared" ca="1" si="68"/>
        <v>FJ03</v>
      </c>
      <c r="H885" s="16" t="str">
        <f t="shared" ca="1" si="69"/>
        <v>NORTHERN</v>
      </c>
      <c r="I885" s="2"/>
      <c r="J885" s="2">
        <v>0</v>
      </c>
      <c r="K885" s="2"/>
    </row>
    <row r="886" spans="1:11">
      <c r="A886" s="6" t="s">
        <v>1612</v>
      </c>
      <c r="B886" s="6" t="s">
        <v>2092</v>
      </c>
      <c r="C886" s="16" t="str">
        <f t="shared" ca="1" si="65"/>
        <v>Tunuloa</v>
      </c>
      <c r="D886" s="6" t="s">
        <v>185</v>
      </c>
      <c r="E886" s="16" t="str">
        <f t="shared" ca="1" si="66"/>
        <v>Cakaudrove</v>
      </c>
      <c r="F886" s="16" t="str">
        <f t="shared" ca="1" si="67"/>
        <v>FJ0302</v>
      </c>
      <c r="G886" s="16" t="str">
        <f t="shared" ca="1" si="68"/>
        <v>FJ03</v>
      </c>
      <c r="H886" s="16" t="str">
        <f t="shared" ca="1" si="69"/>
        <v>NORTHERN</v>
      </c>
      <c r="I886" s="2"/>
      <c r="J886" s="2">
        <v>0</v>
      </c>
      <c r="K886" s="2"/>
    </row>
    <row r="887" spans="1:11">
      <c r="A887" s="6" t="s">
        <v>1613</v>
      </c>
      <c r="B887" s="6" t="s">
        <v>2093</v>
      </c>
      <c r="C887" s="16" t="str">
        <f t="shared" ca="1" si="65"/>
        <v>Cakaudrove</v>
      </c>
      <c r="D887" s="6" t="s">
        <v>181</v>
      </c>
      <c r="E887" s="16" t="str">
        <f t="shared" ca="1" si="66"/>
        <v>Cakaudrove</v>
      </c>
      <c r="F887" s="16" t="str">
        <f t="shared" ca="1" si="67"/>
        <v>FJ0302</v>
      </c>
      <c r="G887" s="16" t="str">
        <f t="shared" ca="1" si="68"/>
        <v>FJ03</v>
      </c>
      <c r="H887" s="16" t="str">
        <f t="shared" ca="1" si="69"/>
        <v>NORTHERN</v>
      </c>
      <c r="I887" s="2"/>
      <c r="J887" s="2">
        <v>0</v>
      </c>
      <c r="K887" s="2"/>
    </row>
    <row r="888" spans="1:11">
      <c r="A888" s="6" t="s">
        <v>1614</v>
      </c>
      <c r="B888" s="6" t="s">
        <v>2094</v>
      </c>
      <c r="C888" s="16" t="str">
        <f t="shared" ca="1" si="65"/>
        <v>Macuata</v>
      </c>
      <c r="D888" s="6" t="s">
        <v>192</v>
      </c>
      <c r="E888" s="16" t="str">
        <f t="shared" ca="1" si="66"/>
        <v>Macuata</v>
      </c>
      <c r="F888" s="16" t="str">
        <f t="shared" ca="1" si="67"/>
        <v>FJ0303</v>
      </c>
      <c r="G888" s="16" t="str">
        <f t="shared" ca="1" si="68"/>
        <v>FJ03</v>
      </c>
      <c r="H888" s="16" t="str">
        <f t="shared" ca="1" si="69"/>
        <v>NORTHERN</v>
      </c>
      <c r="I888" s="2"/>
      <c r="J888" s="2">
        <v>0</v>
      </c>
      <c r="K888" s="2"/>
    </row>
    <row r="889" spans="1:11">
      <c r="A889" s="6" t="s">
        <v>1615</v>
      </c>
      <c r="B889" s="6" t="s">
        <v>2095</v>
      </c>
      <c r="C889" s="16" t="str">
        <f t="shared" ca="1" si="65"/>
        <v>Dogotuki</v>
      </c>
      <c r="D889" s="6" t="s">
        <v>190</v>
      </c>
      <c r="E889" s="16" t="str">
        <f t="shared" ca="1" si="66"/>
        <v>Macuata</v>
      </c>
      <c r="F889" s="16" t="str">
        <f t="shared" ca="1" si="67"/>
        <v>FJ0303</v>
      </c>
      <c r="G889" s="16" t="str">
        <f t="shared" ca="1" si="68"/>
        <v>FJ03</v>
      </c>
      <c r="H889" s="16" t="str">
        <f t="shared" ca="1" si="69"/>
        <v>NORTHERN</v>
      </c>
      <c r="I889" s="2"/>
      <c r="J889" s="2">
        <v>0</v>
      </c>
      <c r="K889" s="2"/>
    </row>
    <row r="890" spans="1:11">
      <c r="A890" s="6" t="s">
        <v>1616</v>
      </c>
      <c r="B890" s="6" t="s">
        <v>2096</v>
      </c>
      <c r="C890" s="16" t="str">
        <f t="shared" ca="1" si="65"/>
        <v>Sasa</v>
      </c>
      <c r="D890" s="6" t="s">
        <v>193</v>
      </c>
      <c r="E890" s="16" t="str">
        <f t="shared" ca="1" si="66"/>
        <v>Macuata</v>
      </c>
      <c r="F890" s="16" t="str">
        <f t="shared" ca="1" si="67"/>
        <v>FJ0303</v>
      </c>
      <c r="G890" s="16" t="str">
        <f t="shared" ca="1" si="68"/>
        <v>FJ03</v>
      </c>
      <c r="H890" s="16" t="str">
        <f t="shared" ca="1" si="69"/>
        <v>NORTHERN</v>
      </c>
      <c r="I890" s="2"/>
      <c r="J890" s="2">
        <v>0</v>
      </c>
      <c r="K890" s="2"/>
    </row>
    <row r="891" spans="1:11">
      <c r="A891" s="6" t="s">
        <v>1617</v>
      </c>
      <c r="B891" s="6" t="s">
        <v>2097</v>
      </c>
      <c r="C891" s="16" t="str">
        <f t="shared" ca="1" si="65"/>
        <v>Vuya</v>
      </c>
      <c r="D891" s="6" t="s">
        <v>179</v>
      </c>
      <c r="E891" s="16" t="str">
        <f t="shared" ca="1" si="66"/>
        <v>Bua</v>
      </c>
      <c r="F891" s="16" t="str">
        <f t="shared" ca="1" si="67"/>
        <v>FJ0301</v>
      </c>
      <c r="G891" s="16" t="str">
        <f t="shared" ca="1" si="68"/>
        <v>FJ03</v>
      </c>
      <c r="H891" s="16" t="str">
        <f t="shared" ca="1" si="69"/>
        <v>NORTHERN</v>
      </c>
      <c r="I891" s="2"/>
      <c r="J891" s="2">
        <v>0</v>
      </c>
      <c r="K891" s="2"/>
    </row>
    <row r="892" spans="1:11">
      <c r="A892" s="6" t="s">
        <v>1618</v>
      </c>
      <c r="B892" s="6" t="s">
        <v>2098</v>
      </c>
      <c r="C892" s="16" t="str">
        <f t="shared" ca="1" si="65"/>
        <v>Tunuloa</v>
      </c>
      <c r="D892" s="6" t="s">
        <v>185</v>
      </c>
      <c r="E892" s="16" t="str">
        <f t="shared" ca="1" si="66"/>
        <v>Cakaudrove</v>
      </c>
      <c r="F892" s="16" t="str">
        <f t="shared" ca="1" si="67"/>
        <v>FJ0302</v>
      </c>
      <c r="G892" s="16" t="str">
        <f t="shared" ca="1" si="68"/>
        <v>FJ03</v>
      </c>
      <c r="H892" s="16" t="str">
        <f t="shared" ca="1" si="69"/>
        <v>NORTHERN</v>
      </c>
      <c r="I892" s="2"/>
      <c r="J892" s="2">
        <v>0</v>
      </c>
      <c r="K892" s="2"/>
    </row>
    <row r="893" spans="1:11">
      <c r="A893" s="6" t="s">
        <v>1619</v>
      </c>
      <c r="B893" s="6" t="s">
        <v>2099</v>
      </c>
      <c r="C893" s="16" t="str">
        <f t="shared" ca="1" si="65"/>
        <v>Vuya</v>
      </c>
      <c r="D893" s="6" t="s">
        <v>179</v>
      </c>
      <c r="E893" s="16" t="str">
        <f t="shared" ca="1" si="66"/>
        <v>Bua</v>
      </c>
      <c r="F893" s="16" t="str">
        <f t="shared" ca="1" si="67"/>
        <v>FJ0301</v>
      </c>
      <c r="G893" s="16" t="str">
        <f t="shared" ca="1" si="68"/>
        <v>FJ03</v>
      </c>
      <c r="H893" s="16" t="str">
        <f t="shared" ca="1" si="69"/>
        <v>NORTHERN</v>
      </c>
      <c r="I893" s="2"/>
      <c r="J893" s="2">
        <v>0</v>
      </c>
      <c r="K893" s="2"/>
    </row>
    <row r="894" spans="1:11">
      <c r="A894" s="6" t="s">
        <v>1620</v>
      </c>
      <c r="B894" s="6" t="s">
        <v>2100</v>
      </c>
      <c r="C894" s="16" t="str">
        <f t="shared" ca="1" si="65"/>
        <v>Sasa</v>
      </c>
      <c r="D894" s="6" t="s">
        <v>193</v>
      </c>
      <c r="E894" s="16" t="str">
        <f t="shared" ca="1" si="66"/>
        <v>Macuata</v>
      </c>
      <c r="F894" s="16" t="str">
        <f t="shared" ca="1" si="67"/>
        <v>FJ0303</v>
      </c>
      <c r="G894" s="16" t="str">
        <f t="shared" ca="1" si="68"/>
        <v>FJ03</v>
      </c>
      <c r="H894" s="16" t="str">
        <f t="shared" ca="1" si="69"/>
        <v>NORTHERN</v>
      </c>
      <c r="I894" s="2"/>
      <c r="J894" s="2">
        <v>0</v>
      </c>
      <c r="K894" s="2"/>
    </row>
    <row r="895" spans="1:11">
      <c r="A895" s="6" t="s">
        <v>1621</v>
      </c>
      <c r="B895" s="6" t="s">
        <v>2101</v>
      </c>
      <c r="C895" s="16" t="str">
        <f t="shared" ca="1" si="65"/>
        <v>Bua</v>
      </c>
      <c r="D895" s="6" t="s">
        <v>178</v>
      </c>
      <c r="E895" s="16" t="str">
        <f t="shared" ca="1" si="66"/>
        <v>Bua</v>
      </c>
      <c r="F895" s="16" t="str">
        <f t="shared" ca="1" si="67"/>
        <v>FJ0301</v>
      </c>
      <c r="G895" s="16" t="str">
        <f t="shared" ca="1" si="68"/>
        <v>FJ03</v>
      </c>
      <c r="H895" s="16" t="str">
        <f t="shared" ca="1" si="69"/>
        <v>NORTHERN</v>
      </c>
      <c r="I895" s="2"/>
      <c r="J895" s="2">
        <v>0</v>
      </c>
      <c r="K895" s="2"/>
    </row>
    <row r="896" spans="1:11">
      <c r="A896" s="6" t="s">
        <v>1622</v>
      </c>
      <c r="B896" s="6" t="s">
        <v>2102</v>
      </c>
      <c r="C896" s="16" t="str">
        <f t="shared" ca="1" si="65"/>
        <v>Labasa</v>
      </c>
      <c r="D896" s="6" t="s">
        <v>191</v>
      </c>
      <c r="E896" s="16" t="str">
        <f t="shared" ca="1" si="66"/>
        <v>Macuata</v>
      </c>
      <c r="F896" s="16" t="str">
        <f t="shared" ca="1" si="67"/>
        <v>FJ0303</v>
      </c>
      <c r="G896" s="16" t="str">
        <f t="shared" ca="1" si="68"/>
        <v>FJ03</v>
      </c>
      <c r="H896" s="16" t="str">
        <f t="shared" ca="1" si="69"/>
        <v>NORTHERN</v>
      </c>
      <c r="I896" s="2"/>
      <c r="J896" s="2">
        <v>0</v>
      </c>
      <c r="K896" s="2"/>
    </row>
    <row r="897" spans="1:11">
      <c r="A897" s="6" t="s">
        <v>1623</v>
      </c>
      <c r="B897" s="6" t="s">
        <v>2103</v>
      </c>
      <c r="C897" s="16" t="str">
        <f t="shared" ca="1" si="65"/>
        <v>Bua</v>
      </c>
      <c r="D897" s="6" t="s">
        <v>178</v>
      </c>
      <c r="E897" s="16" t="str">
        <f t="shared" ca="1" si="66"/>
        <v>Bua</v>
      </c>
      <c r="F897" s="16" t="str">
        <f t="shared" ca="1" si="67"/>
        <v>FJ0301</v>
      </c>
      <c r="G897" s="16" t="str">
        <f t="shared" ca="1" si="68"/>
        <v>FJ03</v>
      </c>
      <c r="H897" s="16" t="str">
        <f t="shared" ca="1" si="69"/>
        <v>NORTHERN</v>
      </c>
      <c r="I897" s="2"/>
      <c r="J897" s="2">
        <v>0</v>
      </c>
      <c r="K897" s="2"/>
    </row>
    <row r="898" spans="1:11">
      <c r="A898" s="6" t="s">
        <v>1624</v>
      </c>
      <c r="B898" s="6" t="s">
        <v>2104</v>
      </c>
      <c r="C898" s="16" t="str">
        <f t="shared" ref="C898:C961" ca="1" si="70">OFFSET(OffsetRefAdm3,MATCH(D898,MatchAdm3_Code,0)-1,0)</f>
        <v>Labasa</v>
      </c>
      <c r="D898" s="6" t="s">
        <v>191</v>
      </c>
      <c r="E898" s="16" t="str">
        <f t="shared" ref="E898:E961" ca="1" si="71">OFFSET(OffsetRefAdm3,MATCH(D898,MatchAdm3_Code,0)-1,2)</f>
        <v>Macuata</v>
      </c>
      <c r="F898" s="16" t="str">
        <f t="shared" ref="F898:F961" ca="1" si="72">OFFSET(OffsetRefAdm3,MATCH(D898,MatchAdm3_Code,0)-1,3)</f>
        <v>FJ0303</v>
      </c>
      <c r="G898" s="16" t="str">
        <f t="shared" ref="G898:G961" ca="1" si="73">OFFSET(OffsetRefAdm3,MATCH(D898,MatchAdm3_Code,0)-1,5)</f>
        <v>FJ03</v>
      </c>
      <c r="H898" s="16" t="str">
        <f t="shared" ref="H898:H961" ca="1" si="74">OFFSET(OffsetRefAdm3,MATCH(D898,MatchAdm3_Code,0)-1,4)</f>
        <v>NORTHERN</v>
      </c>
      <c r="I898" s="2"/>
      <c r="J898" s="2">
        <v>0</v>
      </c>
      <c r="K898" s="2"/>
    </row>
    <row r="899" spans="1:11">
      <c r="A899" s="6" t="s">
        <v>441</v>
      </c>
      <c r="B899" s="6" t="s">
        <v>2105</v>
      </c>
      <c r="C899" s="16" t="str">
        <f t="shared" ca="1" si="70"/>
        <v>Vuya</v>
      </c>
      <c r="D899" s="6" t="s">
        <v>179</v>
      </c>
      <c r="E899" s="16" t="str">
        <f t="shared" ca="1" si="71"/>
        <v>Bua</v>
      </c>
      <c r="F899" s="16" t="str">
        <f t="shared" ca="1" si="72"/>
        <v>FJ0301</v>
      </c>
      <c r="G899" s="16" t="str">
        <f t="shared" ca="1" si="73"/>
        <v>FJ03</v>
      </c>
      <c r="H899" s="16" t="str">
        <f t="shared" ca="1" si="74"/>
        <v>NORTHERN</v>
      </c>
      <c r="I899" s="2"/>
      <c r="J899" s="2">
        <v>0</v>
      </c>
      <c r="K899" s="2"/>
    </row>
    <row r="900" spans="1:11">
      <c r="A900" s="6" t="s">
        <v>441</v>
      </c>
      <c r="B900" s="6" t="s">
        <v>2106</v>
      </c>
      <c r="C900" s="16" t="str">
        <f t="shared" ca="1" si="70"/>
        <v>Rabi</v>
      </c>
      <c r="D900" s="6" t="s">
        <v>183</v>
      </c>
      <c r="E900" s="16" t="str">
        <f t="shared" ca="1" si="71"/>
        <v>Cakaudrove</v>
      </c>
      <c r="F900" s="16" t="str">
        <f t="shared" ca="1" si="72"/>
        <v>FJ0302</v>
      </c>
      <c r="G900" s="16" t="str">
        <f t="shared" ca="1" si="73"/>
        <v>FJ03</v>
      </c>
      <c r="H900" s="16" t="str">
        <f t="shared" ca="1" si="74"/>
        <v>NORTHERN</v>
      </c>
      <c r="I900" s="2"/>
      <c r="J900" s="2">
        <v>0</v>
      </c>
      <c r="K900" s="2"/>
    </row>
    <row r="901" spans="1:11">
      <c r="A901" s="6" t="s">
        <v>444</v>
      </c>
      <c r="B901" s="6" t="s">
        <v>2107</v>
      </c>
      <c r="C901" s="16" t="str">
        <f t="shared" ca="1" si="70"/>
        <v>Wainunu</v>
      </c>
      <c r="D901" s="6" t="s">
        <v>180</v>
      </c>
      <c r="E901" s="16" t="str">
        <f t="shared" ca="1" si="71"/>
        <v>Bua</v>
      </c>
      <c r="F901" s="16" t="str">
        <f t="shared" ca="1" si="72"/>
        <v>FJ0301</v>
      </c>
      <c r="G901" s="16" t="str">
        <f t="shared" ca="1" si="73"/>
        <v>FJ03</v>
      </c>
      <c r="H901" s="16" t="str">
        <f t="shared" ca="1" si="74"/>
        <v>NORTHERN</v>
      </c>
      <c r="I901" s="2"/>
      <c r="J901" s="2">
        <v>0</v>
      </c>
      <c r="K901" s="2"/>
    </row>
    <row r="902" spans="1:11">
      <c r="A902" s="6" t="s">
        <v>444</v>
      </c>
      <c r="B902" s="6" t="s">
        <v>2108</v>
      </c>
      <c r="C902" s="16" t="str">
        <f t="shared" ca="1" si="70"/>
        <v>Wailevu</v>
      </c>
      <c r="D902" s="6" t="s">
        <v>187</v>
      </c>
      <c r="E902" s="16" t="str">
        <f t="shared" ca="1" si="71"/>
        <v>Cakaudrove</v>
      </c>
      <c r="F902" s="16" t="str">
        <f t="shared" ca="1" si="72"/>
        <v>FJ0302</v>
      </c>
      <c r="G902" s="16" t="str">
        <f t="shared" ca="1" si="73"/>
        <v>FJ03</v>
      </c>
      <c r="H902" s="16" t="str">
        <f t="shared" ca="1" si="74"/>
        <v>NORTHERN</v>
      </c>
      <c r="I902" s="2"/>
      <c r="J902" s="2">
        <v>0</v>
      </c>
      <c r="K902" s="2"/>
    </row>
    <row r="903" spans="1:11">
      <c r="A903" s="6" t="s">
        <v>1625</v>
      </c>
      <c r="B903" s="6" t="s">
        <v>2109</v>
      </c>
      <c r="C903" s="16" t="str">
        <f t="shared" ca="1" si="70"/>
        <v>Wainunu</v>
      </c>
      <c r="D903" s="6" t="s">
        <v>180</v>
      </c>
      <c r="E903" s="16" t="str">
        <f t="shared" ca="1" si="71"/>
        <v>Bua</v>
      </c>
      <c r="F903" s="16" t="str">
        <f t="shared" ca="1" si="72"/>
        <v>FJ0301</v>
      </c>
      <c r="G903" s="16" t="str">
        <f t="shared" ca="1" si="73"/>
        <v>FJ03</v>
      </c>
      <c r="H903" s="16" t="str">
        <f t="shared" ca="1" si="74"/>
        <v>NORTHERN</v>
      </c>
      <c r="I903" s="2"/>
      <c r="J903" s="2">
        <v>0</v>
      </c>
      <c r="K903" s="2"/>
    </row>
    <row r="904" spans="1:11">
      <c r="A904" s="6" t="s">
        <v>1626</v>
      </c>
      <c r="B904" s="6" t="s">
        <v>2110</v>
      </c>
      <c r="C904" s="16" t="str">
        <f t="shared" ca="1" si="70"/>
        <v>Macuata</v>
      </c>
      <c r="D904" s="6" t="s">
        <v>192</v>
      </c>
      <c r="E904" s="16" t="str">
        <f t="shared" ca="1" si="71"/>
        <v>Macuata</v>
      </c>
      <c r="F904" s="16" t="str">
        <f t="shared" ca="1" si="72"/>
        <v>FJ0303</v>
      </c>
      <c r="G904" s="16" t="str">
        <f t="shared" ca="1" si="73"/>
        <v>FJ03</v>
      </c>
      <c r="H904" s="16" t="str">
        <f t="shared" ca="1" si="74"/>
        <v>NORTHERN</v>
      </c>
      <c r="I904" s="2"/>
      <c r="J904" s="2">
        <v>0</v>
      </c>
      <c r="K904" s="2"/>
    </row>
    <row r="905" spans="1:11">
      <c r="A905" s="6" t="s">
        <v>1627</v>
      </c>
      <c r="B905" s="6" t="s">
        <v>2111</v>
      </c>
      <c r="C905" s="16" t="str">
        <f t="shared" ca="1" si="70"/>
        <v>Sasa</v>
      </c>
      <c r="D905" s="6" t="s">
        <v>193</v>
      </c>
      <c r="E905" s="16" t="str">
        <f t="shared" ca="1" si="71"/>
        <v>Macuata</v>
      </c>
      <c r="F905" s="16" t="str">
        <f t="shared" ca="1" si="72"/>
        <v>FJ0303</v>
      </c>
      <c r="G905" s="16" t="str">
        <f t="shared" ca="1" si="73"/>
        <v>FJ03</v>
      </c>
      <c r="H905" s="16" t="str">
        <f t="shared" ca="1" si="74"/>
        <v>NORTHERN</v>
      </c>
      <c r="I905" s="2"/>
      <c r="J905" s="2">
        <v>0</v>
      </c>
      <c r="K905" s="2"/>
    </row>
    <row r="906" spans="1:11">
      <c r="A906" s="6" t="s">
        <v>1628</v>
      </c>
      <c r="B906" s="6" t="s">
        <v>2112</v>
      </c>
      <c r="C906" s="16" t="str">
        <f t="shared" ca="1" si="70"/>
        <v>Rabi</v>
      </c>
      <c r="D906" s="6" t="s">
        <v>183</v>
      </c>
      <c r="E906" s="16" t="str">
        <f t="shared" ca="1" si="71"/>
        <v>Cakaudrove</v>
      </c>
      <c r="F906" s="16" t="str">
        <f t="shared" ca="1" si="72"/>
        <v>FJ0302</v>
      </c>
      <c r="G906" s="16" t="str">
        <f t="shared" ca="1" si="73"/>
        <v>FJ03</v>
      </c>
      <c r="H906" s="16" t="str">
        <f t="shared" ca="1" si="74"/>
        <v>NORTHERN</v>
      </c>
      <c r="I906" s="2"/>
      <c r="J906" s="2">
        <v>0</v>
      </c>
      <c r="K906" s="2"/>
    </row>
    <row r="907" spans="1:11">
      <c r="A907" s="6" t="s">
        <v>1628</v>
      </c>
      <c r="B907" s="6" t="s">
        <v>2113</v>
      </c>
      <c r="C907" s="16" t="str">
        <f t="shared" ca="1" si="70"/>
        <v>Wainikeli</v>
      </c>
      <c r="D907" s="6" t="s">
        <v>188</v>
      </c>
      <c r="E907" s="16" t="str">
        <f t="shared" ca="1" si="71"/>
        <v>Cakaudrove</v>
      </c>
      <c r="F907" s="16" t="str">
        <f t="shared" ca="1" si="72"/>
        <v>FJ0302</v>
      </c>
      <c r="G907" s="16" t="str">
        <f t="shared" ca="1" si="73"/>
        <v>FJ03</v>
      </c>
      <c r="H907" s="16" t="str">
        <f t="shared" ca="1" si="74"/>
        <v>NORTHERN</v>
      </c>
      <c r="I907" s="2"/>
      <c r="J907" s="2">
        <v>0</v>
      </c>
      <c r="K907" s="2"/>
    </row>
    <row r="908" spans="1:11">
      <c r="A908" s="6" t="s">
        <v>1629</v>
      </c>
      <c r="B908" s="6" t="s">
        <v>2114</v>
      </c>
      <c r="C908" s="16" t="str">
        <f t="shared" ca="1" si="70"/>
        <v>Tunuloa</v>
      </c>
      <c r="D908" s="6" t="s">
        <v>185</v>
      </c>
      <c r="E908" s="16" t="str">
        <f t="shared" ca="1" si="71"/>
        <v>Cakaudrove</v>
      </c>
      <c r="F908" s="16" t="str">
        <f t="shared" ca="1" si="72"/>
        <v>FJ0302</v>
      </c>
      <c r="G908" s="16" t="str">
        <f t="shared" ca="1" si="73"/>
        <v>FJ03</v>
      </c>
      <c r="H908" s="16" t="str">
        <f t="shared" ca="1" si="74"/>
        <v>NORTHERN</v>
      </c>
      <c r="I908" s="2"/>
      <c r="J908" s="2">
        <v>0</v>
      </c>
      <c r="K908" s="2"/>
    </row>
    <row r="909" spans="1:11">
      <c r="A909" s="6" t="s">
        <v>1630</v>
      </c>
      <c r="B909" s="6" t="s">
        <v>2115</v>
      </c>
      <c r="C909" s="16" t="str">
        <f t="shared" ca="1" si="70"/>
        <v>Bua</v>
      </c>
      <c r="D909" s="6" t="s">
        <v>178</v>
      </c>
      <c r="E909" s="16" t="str">
        <f t="shared" ca="1" si="71"/>
        <v>Bua</v>
      </c>
      <c r="F909" s="16" t="str">
        <f t="shared" ca="1" si="72"/>
        <v>FJ0301</v>
      </c>
      <c r="G909" s="16" t="str">
        <f t="shared" ca="1" si="73"/>
        <v>FJ03</v>
      </c>
      <c r="H909" s="16" t="str">
        <f t="shared" ca="1" si="74"/>
        <v>NORTHERN</v>
      </c>
      <c r="I909" s="2"/>
      <c r="J909" s="2">
        <v>0</v>
      </c>
      <c r="K909" s="2"/>
    </row>
    <row r="910" spans="1:11">
      <c r="A910" s="6" t="s">
        <v>1631</v>
      </c>
      <c r="B910" s="6" t="s">
        <v>2116</v>
      </c>
      <c r="C910" s="16" t="str">
        <f t="shared" ca="1" si="70"/>
        <v>Macuata</v>
      </c>
      <c r="D910" s="6" t="s">
        <v>192</v>
      </c>
      <c r="E910" s="16" t="str">
        <f t="shared" ca="1" si="71"/>
        <v>Macuata</v>
      </c>
      <c r="F910" s="16" t="str">
        <f t="shared" ca="1" si="72"/>
        <v>FJ0303</v>
      </c>
      <c r="G910" s="16" t="str">
        <f t="shared" ca="1" si="73"/>
        <v>FJ03</v>
      </c>
      <c r="H910" s="16" t="str">
        <f t="shared" ca="1" si="74"/>
        <v>NORTHERN</v>
      </c>
      <c r="I910" s="2"/>
      <c r="J910" s="2">
        <v>0</v>
      </c>
      <c r="K910" s="2"/>
    </row>
    <row r="911" spans="1:11">
      <c r="A911" s="6" t="s">
        <v>1632</v>
      </c>
      <c r="B911" s="6" t="s">
        <v>2117</v>
      </c>
      <c r="C911" s="16" t="str">
        <f t="shared" ca="1" si="70"/>
        <v>Wainunu</v>
      </c>
      <c r="D911" s="6" t="s">
        <v>180</v>
      </c>
      <c r="E911" s="16" t="str">
        <f t="shared" ca="1" si="71"/>
        <v>Bua</v>
      </c>
      <c r="F911" s="16" t="str">
        <f t="shared" ca="1" si="72"/>
        <v>FJ0301</v>
      </c>
      <c r="G911" s="16" t="str">
        <f t="shared" ca="1" si="73"/>
        <v>FJ03</v>
      </c>
      <c r="H911" s="16" t="str">
        <f t="shared" ca="1" si="74"/>
        <v>NORTHERN</v>
      </c>
      <c r="I911" s="2"/>
      <c r="J911" s="2">
        <v>0</v>
      </c>
      <c r="K911" s="2"/>
    </row>
    <row r="912" spans="1:11">
      <c r="A912" s="6" t="s">
        <v>19</v>
      </c>
      <c r="B912" s="6" t="s">
        <v>2118</v>
      </c>
      <c r="C912" s="16" t="str">
        <f t="shared" ca="1" si="70"/>
        <v>Nasavusavu</v>
      </c>
      <c r="D912" s="6" t="s">
        <v>182</v>
      </c>
      <c r="E912" s="16" t="str">
        <f t="shared" ca="1" si="71"/>
        <v>Cakaudrove</v>
      </c>
      <c r="F912" s="16" t="str">
        <f t="shared" ca="1" si="72"/>
        <v>FJ0302</v>
      </c>
      <c r="G912" s="16" t="str">
        <f t="shared" ca="1" si="73"/>
        <v>FJ03</v>
      </c>
      <c r="H912" s="16" t="str">
        <f t="shared" ca="1" si="74"/>
        <v>NORTHERN</v>
      </c>
      <c r="I912" s="2"/>
      <c r="J912" s="2">
        <v>0</v>
      </c>
      <c r="K912" s="2"/>
    </row>
    <row r="913" spans="1:11">
      <c r="A913" s="6" t="s">
        <v>19</v>
      </c>
      <c r="B913" s="6" t="s">
        <v>2119</v>
      </c>
      <c r="C913" s="16" t="str">
        <f t="shared" ca="1" si="70"/>
        <v>Dogotuki</v>
      </c>
      <c r="D913" s="6" t="s">
        <v>190</v>
      </c>
      <c r="E913" s="16" t="str">
        <f t="shared" ca="1" si="71"/>
        <v>Macuata</v>
      </c>
      <c r="F913" s="16" t="str">
        <f t="shared" ca="1" si="72"/>
        <v>FJ0303</v>
      </c>
      <c r="G913" s="16" t="str">
        <f t="shared" ca="1" si="73"/>
        <v>FJ03</v>
      </c>
      <c r="H913" s="16" t="str">
        <f t="shared" ca="1" si="74"/>
        <v>NORTHERN</v>
      </c>
      <c r="I913" s="2"/>
      <c r="J913" s="2">
        <v>0</v>
      </c>
      <c r="K913" s="2"/>
    </row>
    <row r="914" spans="1:11">
      <c r="A914" s="6" t="s">
        <v>1633</v>
      </c>
      <c r="B914" s="6" t="s">
        <v>2120</v>
      </c>
      <c r="C914" s="16" t="str">
        <f t="shared" ca="1" si="70"/>
        <v>Wainunu</v>
      </c>
      <c r="D914" s="6" t="s">
        <v>180</v>
      </c>
      <c r="E914" s="16" t="str">
        <f t="shared" ca="1" si="71"/>
        <v>Bua</v>
      </c>
      <c r="F914" s="16" t="str">
        <f t="shared" ca="1" si="72"/>
        <v>FJ0301</v>
      </c>
      <c r="G914" s="16" t="str">
        <f t="shared" ca="1" si="73"/>
        <v>FJ03</v>
      </c>
      <c r="H914" s="16" t="str">
        <f t="shared" ca="1" si="74"/>
        <v>NORTHERN</v>
      </c>
      <c r="I914" s="2"/>
      <c r="J914" s="2">
        <v>0</v>
      </c>
      <c r="K914" s="2"/>
    </row>
    <row r="915" spans="1:11">
      <c r="A915" s="6" t="s">
        <v>1634</v>
      </c>
      <c r="B915" s="6" t="s">
        <v>2121</v>
      </c>
      <c r="C915" s="16" t="str">
        <f t="shared" ca="1" si="70"/>
        <v>Dogotuki</v>
      </c>
      <c r="D915" s="6" t="s">
        <v>190</v>
      </c>
      <c r="E915" s="16" t="str">
        <f t="shared" ca="1" si="71"/>
        <v>Macuata</v>
      </c>
      <c r="F915" s="16" t="str">
        <f t="shared" ca="1" si="72"/>
        <v>FJ0303</v>
      </c>
      <c r="G915" s="16" t="str">
        <f t="shared" ca="1" si="73"/>
        <v>FJ03</v>
      </c>
      <c r="H915" s="16" t="str">
        <f t="shared" ca="1" si="74"/>
        <v>NORTHERN</v>
      </c>
      <c r="I915" s="2"/>
      <c r="J915" s="2">
        <v>0</v>
      </c>
      <c r="K915" s="2"/>
    </row>
    <row r="916" spans="1:11">
      <c r="A916" s="6" t="s">
        <v>1635</v>
      </c>
      <c r="B916" s="6" t="s">
        <v>2122</v>
      </c>
      <c r="C916" s="16" t="str">
        <f t="shared" ca="1" si="70"/>
        <v>Macuata</v>
      </c>
      <c r="D916" s="6" t="s">
        <v>192</v>
      </c>
      <c r="E916" s="16" t="str">
        <f t="shared" ca="1" si="71"/>
        <v>Macuata</v>
      </c>
      <c r="F916" s="16" t="str">
        <f t="shared" ca="1" si="72"/>
        <v>FJ0303</v>
      </c>
      <c r="G916" s="16" t="str">
        <f t="shared" ca="1" si="73"/>
        <v>FJ03</v>
      </c>
      <c r="H916" s="16" t="str">
        <f t="shared" ca="1" si="74"/>
        <v>NORTHERN</v>
      </c>
      <c r="I916" s="2"/>
      <c r="J916" s="2">
        <v>0</v>
      </c>
      <c r="K916" s="2"/>
    </row>
    <row r="917" spans="1:11">
      <c r="A917" s="6" t="s">
        <v>1636</v>
      </c>
      <c r="B917" s="6" t="s">
        <v>2123</v>
      </c>
      <c r="C917" s="16" t="str">
        <f t="shared" ca="1" si="70"/>
        <v>Nasavusavu</v>
      </c>
      <c r="D917" s="6" t="s">
        <v>182</v>
      </c>
      <c r="E917" s="16" t="str">
        <f t="shared" ca="1" si="71"/>
        <v>Cakaudrove</v>
      </c>
      <c r="F917" s="16" t="str">
        <f t="shared" ca="1" si="72"/>
        <v>FJ0302</v>
      </c>
      <c r="G917" s="16" t="str">
        <f t="shared" ca="1" si="73"/>
        <v>FJ03</v>
      </c>
      <c r="H917" s="16" t="str">
        <f t="shared" ca="1" si="74"/>
        <v>NORTHERN</v>
      </c>
      <c r="I917" s="2"/>
      <c r="J917" s="2">
        <v>0</v>
      </c>
      <c r="K917" s="2"/>
    </row>
    <row r="918" spans="1:11">
      <c r="A918" s="6" t="s">
        <v>1637</v>
      </c>
      <c r="B918" s="6" t="s">
        <v>2124</v>
      </c>
      <c r="C918" s="16" t="str">
        <f t="shared" ca="1" si="70"/>
        <v>Saqani</v>
      </c>
      <c r="D918" s="6" t="s">
        <v>184</v>
      </c>
      <c r="E918" s="16" t="str">
        <f t="shared" ca="1" si="71"/>
        <v>Cakaudrove</v>
      </c>
      <c r="F918" s="16" t="str">
        <f t="shared" ca="1" si="72"/>
        <v>FJ0302</v>
      </c>
      <c r="G918" s="16" t="str">
        <f t="shared" ca="1" si="73"/>
        <v>FJ03</v>
      </c>
      <c r="H918" s="16" t="str">
        <f t="shared" ca="1" si="74"/>
        <v>NORTHERN</v>
      </c>
      <c r="I918" s="2"/>
      <c r="J918" s="2">
        <v>0</v>
      </c>
      <c r="K918" s="2"/>
    </row>
    <row r="919" spans="1:11">
      <c r="A919" s="6" t="s">
        <v>1638</v>
      </c>
      <c r="B919" s="6" t="s">
        <v>2125</v>
      </c>
      <c r="C919" s="16" t="str">
        <f t="shared" ca="1" si="70"/>
        <v>Macuata</v>
      </c>
      <c r="D919" s="6" t="s">
        <v>192</v>
      </c>
      <c r="E919" s="16" t="str">
        <f t="shared" ca="1" si="71"/>
        <v>Macuata</v>
      </c>
      <c r="F919" s="16" t="str">
        <f t="shared" ca="1" si="72"/>
        <v>FJ0303</v>
      </c>
      <c r="G919" s="16" t="str">
        <f t="shared" ca="1" si="73"/>
        <v>FJ03</v>
      </c>
      <c r="H919" s="16" t="str">
        <f t="shared" ca="1" si="74"/>
        <v>NORTHERN</v>
      </c>
      <c r="I919" s="2"/>
      <c r="J919" s="2">
        <v>0</v>
      </c>
      <c r="K919" s="2"/>
    </row>
    <row r="920" spans="1:11">
      <c r="A920" s="6" t="s">
        <v>1639</v>
      </c>
      <c r="B920" s="6" t="s">
        <v>2126</v>
      </c>
      <c r="C920" s="16" t="str">
        <f t="shared" ca="1" si="70"/>
        <v>Tunuloa</v>
      </c>
      <c r="D920" s="6" t="s">
        <v>185</v>
      </c>
      <c r="E920" s="16" t="str">
        <f t="shared" ca="1" si="71"/>
        <v>Cakaudrove</v>
      </c>
      <c r="F920" s="16" t="str">
        <f t="shared" ca="1" si="72"/>
        <v>FJ0302</v>
      </c>
      <c r="G920" s="16" t="str">
        <f t="shared" ca="1" si="73"/>
        <v>FJ03</v>
      </c>
      <c r="H920" s="16" t="str">
        <f t="shared" ca="1" si="74"/>
        <v>NORTHERN</v>
      </c>
      <c r="I920" s="2"/>
      <c r="J920" s="2">
        <v>0</v>
      </c>
      <c r="K920" s="2"/>
    </row>
    <row r="921" spans="1:11">
      <c r="A921" s="6" t="s">
        <v>460</v>
      </c>
      <c r="B921" s="6" t="s">
        <v>2127</v>
      </c>
      <c r="C921" s="16" t="str">
        <f t="shared" ca="1" si="70"/>
        <v>Vuya</v>
      </c>
      <c r="D921" s="6" t="s">
        <v>179</v>
      </c>
      <c r="E921" s="16" t="str">
        <f t="shared" ca="1" si="71"/>
        <v>Bua</v>
      </c>
      <c r="F921" s="16" t="str">
        <f t="shared" ca="1" si="72"/>
        <v>FJ0301</v>
      </c>
      <c r="G921" s="16" t="str">
        <f t="shared" ca="1" si="73"/>
        <v>FJ03</v>
      </c>
      <c r="H921" s="16" t="str">
        <f t="shared" ca="1" si="74"/>
        <v>NORTHERN</v>
      </c>
      <c r="I921" s="2"/>
      <c r="J921" s="2">
        <v>0</v>
      </c>
      <c r="K921" s="2"/>
    </row>
    <row r="922" spans="1:11">
      <c r="A922" s="6" t="s">
        <v>1640</v>
      </c>
      <c r="B922" s="6" t="s">
        <v>2128</v>
      </c>
      <c r="C922" s="16" t="str">
        <f t="shared" ca="1" si="70"/>
        <v>Wailevu</v>
      </c>
      <c r="D922" s="6" t="s">
        <v>187</v>
      </c>
      <c r="E922" s="16" t="str">
        <f t="shared" ca="1" si="71"/>
        <v>Cakaudrove</v>
      </c>
      <c r="F922" s="16" t="str">
        <f t="shared" ca="1" si="72"/>
        <v>FJ0302</v>
      </c>
      <c r="G922" s="16" t="str">
        <f t="shared" ca="1" si="73"/>
        <v>FJ03</v>
      </c>
      <c r="H922" s="16" t="str">
        <f t="shared" ca="1" si="74"/>
        <v>NORTHERN</v>
      </c>
      <c r="I922" s="2"/>
      <c r="J922" s="2">
        <v>0</v>
      </c>
      <c r="K922" s="2"/>
    </row>
    <row r="923" spans="1:11">
      <c r="A923" s="6" t="s">
        <v>1641</v>
      </c>
      <c r="B923" s="6" t="s">
        <v>2129</v>
      </c>
      <c r="C923" s="16" t="str">
        <f t="shared" ca="1" si="70"/>
        <v>Wailevu</v>
      </c>
      <c r="D923" s="6" t="s">
        <v>187</v>
      </c>
      <c r="E923" s="16" t="str">
        <f t="shared" ca="1" si="71"/>
        <v>Cakaudrove</v>
      </c>
      <c r="F923" s="16" t="str">
        <f t="shared" ca="1" si="72"/>
        <v>FJ0302</v>
      </c>
      <c r="G923" s="16" t="str">
        <f t="shared" ca="1" si="73"/>
        <v>FJ03</v>
      </c>
      <c r="H923" s="16" t="str">
        <f t="shared" ca="1" si="74"/>
        <v>NORTHERN</v>
      </c>
      <c r="I923" s="2"/>
      <c r="J923" s="2">
        <v>0</v>
      </c>
      <c r="K923" s="2"/>
    </row>
    <row r="924" spans="1:11">
      <c r="A924" s="6" t="s">
        <v>1641</v>
      </c>
      <c r="B924" s="6" t="s">
        <v>2130</v>
      </c>
      <c r="C924" s="16" t="str">
        <f t="shared" ca="1" si="70"/>
        <v>Sasa</v>
      </c>
      <c r="D924" s="6" t="s">
        <v>193</v>
      </c>
      <c r="E924" s="16" t="str">
        <f t="shared" ca="1" si="71"/>
        <v>Macuata</v>
      </c>
      <c r="F924" s="16" t="str">
        <f t="shared" ca="1" si="72"/>
        <v>FJ0303</v>
      </c>
      <c r="G924" s="16" t="str">
        <f t="shared" ca="1" si="73"/>
        <v>FJ03</v>
      </c>
      <c r="H924" s="16" t="str">
        <f t="shared" ca="1" si="74"/>
        <v>NORTHERN</v>
      </c>
      <c r="I924" s="2"/>
      <c r="J924" s="2">
        <v>0</v>
      </c>
      <c r="K924" s="2"/>
    </row>
    <row r="925" spans="1:11">
      <c r="A925" s="6" t="s">
        <v>1139</v>
      </c>
      <c r="B925" s="6" t="s">
        <v>2131</v>
      </c>
      <c r="C925" s="16" t="str">
        <f t="shared" ca="1" si="70"/>
        <v>Saqani</v>
      </c>
      <c r="D925" s="6" t="s">
        <v>184</v>
      </c>
      <c r="E925" s="16" t="str">
        <f t="shared" ca="1" si="71"/>
        <v>Cakaudrove</v>
      </c>
      <c r="F925" s="16" t="str">
        <f t="shared" ca="1" si="72"/>
        <v>FJ0302</v>
      </c>
      <c r="G925" s="16" t="str">
        <f t="shared" ca="1" si="73"/>
        <v>FJ03</v>
      </c>
      <c r="H925" s="16" t="str">
        <f t="shared" ca="1" si="74"/>
        <v>NORTHERN</v>
      </c>
      <c r="I925" s="2"/>
      <c r="J925" s="2">
        <v>0</v>
      </c>
      <c r="K925" s="2"/>
    </row>
    <row r="926" spans="1:11">
      <c r="A926" s="6" t="s">
        <v>1139</v>
      </c>
      <c r="B926" s="6" t="s">
        <v>2132</v>
      </c>
      <c r="C926" s="16" t="str">
        <f t="shared" ca="1" si="70"/>
        <v>Wailevu</v>
      </c>
      <c r="D926" s="6" t="s">
        <v>187</v>
      </c>
      <c r="E926" s="16" t="str">
        <f t="shared" ca="1" si="71"/>
        <v>Cakaudrove</v>
      </c>
      <c r="F926" s="16" t="str">
        <f t="shared" ca="1" si="72"/>
        <v>FJ0302</v>
      </c>
      <c r="G926" s="16" t="str">
        <f t="shared" ca="1" si="73"/>
        <v>FJ03</v>
      </c>
      <c r="H926" s="16" t="str">
        <f t="shared" ca="1" si="74"/>
        <v>NORTHERN</v>
      </c>
      <c r="I926" s="2"/>
      <c r="J926" s="2">
        <v>0</v>
      </c>
      <c r="K926" s="2"/>
    </row>
    <row r="927" spans="1:11">
      <c r="A927" s="6" t="s">
        <v>1642</v>
      </c>
      <c r="B927" s="6" t="s">
        <v>2133</v>
      </c>
      <c r="C927" s="16" t="str">
        <f t="shared" ca="1" si="70"/>
        <v>Dogotuki</v>
      </c>
      <c r="D927" s="6" t="s">
        <v>190</v>
      </c>
      <c r="E927" s="16" t="str">
        <f t="shared" ca="1" si="71"/>
        <v>Macuata</v>
      </c>
      <c r="F927" s="16" t="str">
        <f t="shared" ca="1" si="72"/>
        <v>FJ0303</v>
      </c>
      <c r="G927" s="16" t="str">
        <f t="shared" ca="1" si="73"/>
        <v>FJ03</v>
      </c>
      <c r="H927" s="16" t="str">
        <f t="shared" ca="1" si="74"/>
        <v>NORTHERN</v>
      </c>
      <c r="I927" s="2"/>
      <c r="J927" s="2">
        <v>0</v>
      </c>
      <c r="K927" s="2"/>
    </row>
    <row r="928" spans="1:11">
      <c r="A928" s="6" t="s">
        <v>1643</v>
      </c>
      <c r="B928" s="6" t="s">
        <v>2134</v>
      </c>
      <c r="C928" s="16" t="str">
        <f t="shared" ca="1" si="70"/>
        <v>Tunuloa</v>
      </c>
      <c r="D928" s="6" t="s">
        <v>185</v>
      </c>
      <c r="E928" s="16" t="str">
        <f t="shared" ca="1" si="71"/>
        <v>Cakaudrove</v>
      </c>
      <c r="F928" s="16" t="str">
        <f t="shared" ca="1" si="72"/>
        <v>FJ0302</v>
      </c>
      <c r="G928" s="16" t="str">
        <f t="shared" ca="1" si="73"/>
        <v>FJ03</v>
      </c>
      <c r="H928" s="16" t="str">
        <f t="shared" ca="1" si="74"/>
        <v>NORTHERN</v>
      </c>
      <c r="I928" s="2"/>
      <c r="J928" s="2">
        <v>0</v>
      </c>
      <c r="K928" s="2"/>
    </row>
    <row r="929" spans="1:11">
      <c r="A929" s="6" t="s">
        <v>1644</v>
      </c>
      <c r="B929" s="6" t="s">
        <v>2135</v>
      </c>
      <c r="C929" s="16" t="str">
        <f t="shared" ca="1" si="70"/>
        <v>Bua</v>
      </c>
      <c r="D929" s="6" t="s">
        <v>178</v>
      </c>
      <c r="E929" s="16" t="str">
        <f t="shared" ca="1" si="71"/>
        <v>Bua</v>
      </c>
      <c r="F929" s="16" t="str">
        <f t="shared" ca="1" si="72"/>
        <v>FJ0301</v>
      </c>
      <c r="G929" s="16" t="str">
        <f t="shared" ca="1" si="73"/>
        <v>FJ03</v>
      </c>
      <c r="H929" s="16" t="str">
        <f t="shared" ca="1" si="74"/>
        <v>NORTHERN</v>
      </c>
      <c r="I929" s="2"/>
      <c r="J929" s="2">
        <v>0</v>
      </c>
      <c r="K929" s="2"/>
    </row>
    <row r="930" spans="1:11">
      <c r="A930" s="6" t="s">
        <v>1645</v>
      </c>
      <c r="B930" s="6" t="s">
        <v>2136</v>
      </c>
      <c r="C930" s="16" t="str">
        <f t="shared" ca="1" si="70"/>
        <v>Wainunu</v>
      </c>
      <c r="D930" s="6" t="s">
        <v>180</v>
      </c>
      <c r="E930" s="16" t="str">
        <f t="shared" ca="1" si="71"/>
        <v>Bua</v>
      </c>
      <c r="F930" s="16" t="str">
        <f t="shared" ca="1" si="72"/>
        <v>FJ0301</v>
      </c>
      <c r="G930" s="16" t="str">
        <f t="shared" ca="1" si="73"/>
        <v>FJ03</v>
      </c>
      <c r="H930" s="16" t="str">
        <f t="shared" ca="1" si="74"/>
        <v>NORTHERN</v>
      </c>
      <c r="I930" s="2"/>
      <c r="J930" s="2">
        <v>0</v>
      </c>
      <c r="K930" s="2"/>
    </row>
    <row r="931" spans="1:11">
      <c r="A931" s="6" t="s">
        <v>1646</v>
      </c>
      <c r="B931" s="6" t="s">
        <v>2137</v>
      </c>
      <c r="C931" s="16" t="str">
        <f t="shared" ca="1" si="70"/>
        <v>Macuata</v>
      </c>
      <c r="D931" s="6" t="s">
        <v>192</v>
      </c>
      <c r="E931" s="16" t="str">
        <f t="shared" ca="1" si="71"/>
        <v>Macuata</v>
      </c>
      <c r="F931" s="16" t="str">
        <f t="shared" ca="1" si="72"/>
        <v>FJ0303</v>
      </c>
      <c r="G931" s="16" t="str">
        <f t="shared" ca="1" si="73"/>
        <v>FJ03</v>
      </c>
      <c r="H931" s="16" t="str">
        <f t="shared" ca="1" si="74"/>
        <v>NORTHERN</v>
      </c>
      <c r="I931" s="2"/>
      <c r="J931" s="2">
        <v>0</v>
      </c>
      <c r="K931" s="2"/>
    </row>
    <row r="932" spans="1:11">
      <c r="A932" s="6" t="s">
        <v>467</v>
      </c>
      <c r="B932" s="6" t="s">
        <v>2138</v>
      </c>
      <c r="C932" s="16" t="str">
        <f t="shared" ca="1" si="70"/>
        <v>Wainikeli</v>
      </c>
      <c r="D932" s="6" t="s">
        <v>188</v>
      </c>
      <c r="E932" s="16" t="str">
        <f t="shared" ca="1" si="71"/>
        <v>Cakaudrove</v>
      </c>
      <c r="F932" s="16" t="str">
        <f t="shared" ca="1" si="72"/>
        <v>FJ0302</v>
      </c>
      <c r="G932" s="16" t="str">
        <f t="shared" ca="1" si="73"/>
        <v>FJ03</v>
      </c>
      <c r="H932" s="16" t="str">
        <f t="shared" ca="1" si="74"/>
        <v>NORTHERN</v>
      </c>
      <c r="I932" s="2"/>
      <c r="J932" s="2">
        <v>0</v>
      </c>
      <c r="K932" s="2"/>
    </row>
    <row r="933" spans="1:11">
      <c r="A933" s="6" t="s">
        <v>1647</v>
      </c>
      <c r="B933" s="6" t="s">
        <v>2139</v>
      </c>
      <c r="C933" s="16" t="str">
        <f t="shared" ca="1" si="70"/>
        <v>Wainikeli</v>
      </c>
      <c r="D933" s="6" t="s">
        <v>188</v>
      </c>
      <c r="E933" s="16" t="str">
        <f t="shared" ca="1" si="71"/>
        <v>Cakaudrove</v>
      </c>
      <c r="F933" s="16" t="str">
        <f t="shared" ca="1" si="72"/>
        <v>FJ0302</v>
      </c>
      <c r="G933" s="16" t="str">
        <f t="shared" ca="1" si="73"/>
        <v>FJ03</v>
      </c>
      <c r="H933" s="16" t="str">
        <f t="shared" ca="1" si="74"/>
        <v>NORTHERN</v>
      </c>
      <c r="I933" s="2"/>
      <c r="J933" s="2">
        <v>0</v>
      </c>
      <c r="K933" s="2"/>
    </row>
    <row r="934" spans="1:11">
      <c r="A934" s="6" t="s">
        <v>1648</v>
      </c>
      <c r="B934" s="6" t="s">
        <v>2140</v>
      </c>
      <c r="C934" s="16" t="str">
        <f t="shared" ca="1" si="70"/>
        <v>Nasavusavu</v>
      </c>
      <c r="D934" s="6" t="s">
        <v>182</v>
      </c>
      <c r="E934" s="16" t="str">
        <f t="shared" ca="1" si="71"/>
        <v>Cakaudrove</v>
      </c>
      <c r="F934" s="16" t="str">
        <f t="shared" ca="1" si="72"/>
        <v>FJ0302</v>
      </c>
      <c r="G934" s="16" t="str">
        <f t="shared" ca="1" si="73"/>
        <v>FJ03</v>
      </c>
      <c r="H934" s="16" t="str">
        <f t="shared" ca="1" si="74"/>
        <v>NORTHERN</v>
      </c>
      <c r="I934" s="2"/>
      <c r="J934" s="2">
        <v>2</v>
      </c>
      <c r="K934" s="2"/>
    </row>
    <row r="935" spans="1:11">
      <c r="A935" s="6" t="s">
        <v>1649</v>
      </c>
      <c r="B935" s="6" t="s">
        <v>2141</v>
      </c>
      <c r="C935" s="16" t="str">
        <f t="shared" ca="1" si="70"/>
        <v>Wainunu</v>
      </c>
      <c r="D935" s="6" t="s">
        <v>180</v>
      </c>
      <c r="E935" s="16" t="str">
        <f t="shared" ca="1" si="71"/>
        <v>Bua</v>
      </c>
      <c r="F935" s="16" t="str">
        <f t="shared" ca="1" si="72"/>
        <v>FJ0301</v>
      </c>
      <c r="G935" s="16" t="str">
        <f t="shared" ca="1" si="73"/>
        <v>FJ03</v>
      </c>
      <c r="H935" s="16" t="str">
        <f t="shared" ca="1" si="74"/>
        <v>NORTHERN</v>
      </c>
      <c r="I935" s="2"/>
      <c r="J935" s="2">
        <v>0</v>
      </c>
      <c r="K935" s="2"/>
    </row>
    <row r="936" spans="1:11">
      <c r="A936" s="6" t="s">
        <v>1650</v>
      </c>
      <c r="B936" s="6" t="s">
        <v>2142</v>
      </c>
      <c r="C936" s="16" t="str">
        <f t="shared" ca="1" si="70"/>
        <v>Sasa</v>
      </c>
      <c r="D936" s="6" t="s">
        <v>193</v>
      </c>
      <c r="E936" s="16" t="str">
        <f t="shared" ca="1" si="71"/>
        <v>Macuata</v>
      </c>
      <c r="F936" s="16" t="str">
        <f t="shared" ca="1" si="72"/>
        <v>FJ0303</v>
      </c>
      <c r="G936" s="16" t="str">
        <f t="shared" ca="1" si="73"/>
        <v>FJ03</v>
      </c>
      <c r="H936" s="16" t="str">
        <f t="shared" ca="1" si="74"/>
        <v>NORTHERN</v>
      </c>
      <c r="I936" s="2"/>
      <c r="J936" s="2">
        <v>0</v>
      </c>
      <c r="K936" s="2"/>
    </row>
    <row r="937" spans="1:11">
      <c r="A937" s="6" t="s">
        <v>1651</v>
      </c>
      <c r="B937" s="6" t="s">
        <v>2143</v>
      </c>
      <c r="C937" s="16" t="str">
        <f t="shared" ca="1" si="70"/>
        <v>Cakaudrove</v>
      </c>
      <c r="D937" s="6" t="s">
        <v>181</v>
      </c>
      <c r="E937" s="16" t="str">
        <f t="shared" ca="1" si="71"/>
        <v>Cakaudrove</v>
      </c>
      <c r="F937" s="16" t="str">
        <f t="shared" ca="1" si="72"/>
        <v>FJ0302</v>
      </c>
      <c r="G937" s="16" t="str">
        <f t="shared" ca="1" si="73"/>
        <v>FJ03</v>
      </c>
      <c r="H937" s="16" t="str">
        <f t="shared" ca="1" si="74"/>
        <v>NORTHERN</v>
      </c>
      <c r="I937" s="2"/>
      <c r="J937" s="2">
        <v>0</v>
      </c>
      <c r="K937" s="2"/>
    </row>
    <row r="938" spans="1:11">
      <c r="A938" s="6" t="s">
        <v>1652</v>
      </c>
      <c r="B938" s="6" t="s">
        <v>2144</v>
      </c>
      <c r="C938" s="16" t="str">
        <f t="shared" ca="1" si="70"/>
        <v>Vaturova</v>
      </c>
      <c r="D938" s="6" t="s">
        <v>186</v>
      </c>
      <c r="E938" s="16" t="str">
        <f t="shared" ca="1" si="71"/>
        <v>Cakaudrove</v>
      </c>
      <c r="F938" s="16" t="str">
        <f t="shared" ca="1" si="72"/>
        <v>FJ0302</v>
      </c>
      <c r="G938" s="16" t="str">
        <f t="shared" ca="1" si="73"/>
        <v>FJ03</v>
      </c>
      <c r="H938" s="16" t="str">
        <f t="shared" ca="1" si="74"/>
        <v>NORTHERN</v>
      </c>
      <c r="I938" s="2"/>
      <c r="J938" s="2">
        <v>0</v>
      </c>
      <c r="K938" s="2"/>
    </row>
    <row r="939" spans="1:11">
      <c r="A939" s="6" t="s">
        <v>1653</v>
      </c>
      <c r="B939" s="6" t="s">
        <v>2145</v>
      </c>
      <c r="C939" s="16" t="str">
        <f t="shared" ca="1" si="70"/>
        <v>Vuya</v>
      </c>
      <c r="D939" s="6" t="s">
        <v>179</v>
      </c>
      <c r="E939" s="16" t="str">
        <f t="shared" ca="1" si="71"/>
        <v>Bua</v>
      </c>
      <c r="F939" s="16" t="str">
        <f t="shared" ca="1" si="72"/>
        <v>FJ0301</v>
      </c>
      <c r="G939" s="16" t="str">
        <f t="shared" ca="1" si="73"/>
        <v>FJ03</v>
      </c>
      <c r="H939" s="16" t="str">
        <f t="shared" ca="1" si="74"/>
        <v>NORTHERN</v>
      </c>
      <c r="I939" s="2"/>
      <c r="J939" s="2">
        <v>0</v>
      </c>
      <c r="K939" s="2"/>
    </row>
    <row r="940" spans="1:11">
      <c r="A940" s="6" t="s">
        <v>1654</v>
      </c>
      <c r="B940" s="6" t="s">
        <v>2146</v>
      </c>
      <c r="C940" s="16" t="str">
        <f t="shared" ca="1" si="70"/>
        <v>Cakaudrove</v>
      </c>
      <c r="D940" s="6" t="s">
        <v>181</v>
      </c>
      <c r="E940" s="16" t="str">
        <f t="shared" ca="1" si="71"/>
        <v>Cakaudrove</v>
      </c>
      <c r="F940" s="16" t="str">
        <f t="shared" ca="1" si="72"/>
        <v>FJ0302</v>
      </c>
      <c r="G940" s="16" t="str">
        <f t="shared" ca="1" si="73"/>
        <v>FJ03</v>
      </c>
      <c r="H940" s="16" t="str">
        <f t="shared" ca="1" si="74"/>
        <v>NORTHERN</v>
      </c>
      <c r="I940" s="2"/>
      <c r="J940" s="2">
        <v>0</v>
      </c>
      <c r="K940" s="2"/>
    </row>
    <row r="941" spans="1:11">
      <c r="A941" s="6" t="s">
        <v>1655</v>
      </c>
      <c r="B941" s="6" t="s">
        <v>2147</v>
      </c>
      <c r="C941" s="16" t="str">
        <f t="shared" ca="1" si="70"/>
        <v>Wainunu</v>
      </c>
      <c r="D941" s="6" t="s">
        <v>180</v>
      </c>
      <c r="E941" s="16" t="str">
        <f t="shared" ca="1" si="71"/>
        <v>Bua</v>
      </c>
      <c r="F941" s="16" t="str">
        <f t="shared" ca="1" si="72"/>
        <v>FJ0301</v>
      </c>
      <c r="G941" s="16" t="str">
        <f t="shared" ca="1" si="73"/>
        <v>FJ03</v>
      </c>
      <c r="H941" s="16" t="str">
        <f t="shared" ca="1" si="74"/>
        <v>NORTHERN</v>
      </c>
      <c r="I941" s="2"/>
      <c r="J941" s="2">
        <v>0</v>
      </c>
      <c r="K941" s="2"/>
    </row>
    <row r="942" spans="1:11">
      <c r="A942" s="6" t="s">
        <v>1656</v>
      </c>
      <c r="B942" s="6" t="s">
        <v>2148</v>
      </c>
      <c r="C942" s="16" t="str">
        <f t="shared" ca="1" si="70"/>
        <v>Sasa</v>
      </c>
      <c r="D942" s="6" t="s">
        <v>193</v>
      </c>
      <c r="E942" s="16" t="str">
        <f t="shared" ca="1" si="71"/>
        <v>Macuata</v>
      </c>
      <c r="F942" s="16" t="str">
        <f t="shared" ca="1" si="72"/>
        <v>FJ0303</v>
      </c>
      <c r="G942" s="16" t="str">
        <f t="shared" ca="1" si="73"/>
        <v>FJ03</v>
      </c>
      <c r="H942" s="16" t="str">
        <f t="shared" ca="1" si="74"/>
        <v>NORTHERN</v>
      </c>
      <c r="I942" s="2"/>
      <c r="J942" s="2">
        <v>0</v>
      </c>
      <c r="K942" s="2"/>
    </row>
    <row r="943" spans="1:11">
      <c r="A943" s="6" t="s">
        <v>1657</v>
      </c>
      <c r="B943" s="6" t="s">
        <v>2149</v>
      </c>
      <c r="C943" s="16" t="str">
        <f t="shared" ca="1" si="70"/>
        <v>Saqani</v>
      </c>
      <c r="D943" s="6" t="s">
        <v>184</v>
      </c>
      <c r="E943" s="16" t="str">
        <f t="shared" ca="1" si="71"/>
        <v>Cakaudrove</v>
      </c>
      <c r="F943" s="16" t="str">
        <f t="shared" ca="1" si="72"/>
        <v>FJ0302</v>
      </c>
      <c r="G943" s="16" t="str">
        <f t="shared" ca="1" si="73"/>
        <v>FJ03</v>
      </c>
      <c r="H943" s="16" t="str">
        <f t="shared" ca="1" si="74"/>
        <v>NORTHERN</v>
      </c>
      <c r="I943" s="2"/>
      <c r="J943" s="2">
        <v>0</v>
      </c>
      <c r="K943" s="2"/>
    </row>
    <row r="944" spans="1:11">
      <c r="A944" s="6" t="s">
        <v>1657</v>
      </c>
      <c r="B944" s="6" t="s">
        <v>2150</v>
      </c>
      <c r="C944" s="16" t="str">
        <f t="shared" ca="1" si="70"/>
        <v>Tunuloa</v>
      </c>
      <c r="D944" s="6" t="s">
        <v>185</v>
      </c>
      <c r="E944" s="16" t="str">
        <f t="shared" ca="1" si="71"/>
        <v>Cakaudrove</v>
      </c>
      <c r="F944" s="16" t="str">
        <f t="shared" ca="1" si="72"/>
        <v>FJ0302</v>
      </c>
      <c r="G944" s="16" t="str">
        <f t="shared" ca="1" si="73"/>
        <v>FJ03</v>
      </c>
      <c r="H944" s="16" t="str">
        <f t="shared" ca="1" si="74"/>
        <v>NORTHERN</v>
      </c>
      <c r="I944" s="2"/>
      <c r="J944" s="2">
        <v>0</v>
      </c>
      <c r="K944" s="2"/>
    </row>
    <row r="945" spans="1:11">
      <c r="A945" s="6" t="s">
        <v>1658</v>
      </c>
      <c r="B945" s="6" t="s">
        <v>2151</v>
      </c>
      <c r="C945" s="16" t="str">
        <f t="shared" ca="1" si="70"/>
        <v>Wailevu</v>
      </c>
      <c r="D945" s="6" t="s">
        <v>187</v>
      </c>
      <c r="E945" s="16" t="str">
        <f t="shared" ca="1" si="71"/>
        <v>Cakaudrove</v>
      </c>
      <c r="F945" s="16" t="str">
        <f t="shared" ca="1" si="72"/>
        <v>FJ0302</v>
      </c>
      <c r="G945" s="16" t="str">
        <f t="shared" ca="1" si="73"/>
        <v>FJ03</v>
      </c>
      <c r="H945" s="16" t="str">
        <f t="shared" ca="1" si="74"/>
        <v>NORTHERN</v>
      </c>
      <c r="I945" s="2"/>
      <c r="J945" s="2">
        <v>0</v>
      </c>
      <c r="K945" s="2"/>
    </row>
    <row r="946" spans="1:11">
      <c r="A946" s="6" t="s">
        <v>1659</v>
      </c>
      <c r="B946" s="6" t="s">
        <v>2152</v>
      </c>
      <c r="C946" s="16" t="str">
        <f t="shared" ca="1" si="70"/>
        <v>Macuata</v>
      </c>
      <c r="D946" s="6" t="s">
        <v>192</v>
      </c>
      <c r="E946" s="16" t="str">
        <f t="shared" ca="1" si="71"/>
        <v>Macuata</v>
      </c>
      <c r="F946" s="16" t="str">
        <f t="shared" ca="1" si="72"/>
        <v>FJ0303</v>
      </c>
      <c r="G946" s="16" t="str">
        <f t="shared" ca="1" si="73"/>
        <v>FJ03</v>
      </c>
      <c r="H946" s="16" t="str">
        <f t="shared" ca="1" si="74"/>
        <v>NORTHERN</v>
      </c>
      <c r="I946" s="2"/>
      <c r="J946" s="2">
        <v>0</v>
      </c>
      <c r="K946" s="2"/>
    </row>
    <row r="947" spans="1:11">
      <c r="A947" s="6" t="s">
        <v>1660</v>
      </c>
      <c r="B947" s="6" t="s">
        <v>2153</v>
      </c>
      <c r="C947" s="16" t="str">
        <f t="shared" ca="1" si="70"/>
        <v>Labasa</v>
      </c>
      <c r="D947" s="6" t="s">
        <v>191</v>
      </c>
      <c r="E947" s="16" t="str">
        <f t="shared" ca="1" si="71"/>
        <v>Macuata</v>
      </c>
      <c r="F947" s="16" t="str">
        <f t="shared" ca="1" si="72"/>
        <v>FJ0303</v>
      </c>
      <c r="G947" s="16" t="str">
        <f t="shared" ca="1" si="73"/>
        <v>FJ03</v>
      </c>
      <c r="H947" s="16" t="str">
        <f t="shared" ca="1" si="74"/>
        <v>NORTHERN</v>
      </c>
      <c r="I947" s="2"/>
      <c r="J947" s="2">
        <v>0</v>
      </c>
      <c r="K947" s="2"/>
    </row>
    <row r="948" spans="1:11">
      <c r="A948" s="6" t="s">
        <v>1661</v>
      </c>
      <c r="B948" s="6" t="s">
        <v>2154</v>
      </c>
      <c r="C948" s="16" t="str">
        <f t="shared" ca="1" si="70"/>
        <v>Cakaudrove</v>
      </c>
      <c r="D948" s="6" t="s">
        <v>181</v>
      </c>
      <c r="E948" s="16" t="str">
        <f t="shared" ca="1" si="71"/>
        <v>Cakaudrove</v>
      </c>
      <c r="F948" s="16" t="str">
        <f t="shared" ca="1" si="72"/>
        <v>FJ0302</v>
      </c>
      <c r="G948" s="16" t="str">
        <f t="shared" ca="1" si="73"/>
        <v>FJ03</v>
      </c>
      <c r="H948" s="16" t="str">
        <f t="shared" ca="1" si="74"/>
        <v>NORTHERN</v>
      </c>
      <c r="I948" s="2"/>
      <c r="J948" s="2">
        <v>0</v>
      </c>
      <c r="K948" s="2"/>
    </row>
    <row r="949" spans="1:11">
      <c r="A949" s="6" t="s">
        <v>1662</v>
      </c>
      <c r="B949" s="6" t="s">
        <v>2155</v>
      </c>
      <c r="C949" s="16" t="str">
        <f t="shared" ca="1" si="70"/>
        <v>Labasa</v>
      </c>
      <c r="D949" s="6" t="s">
        <v>191</v>
      </c>
      <c r="E949" s="16" t="str">
        <f t="shared" ca="1" si="71"/>
        <v>Macuata</v>
      </c>
      <c r="F949" s="16" t="str">
        <f t="shared" ca="1" si="72"/>
        <v>FJ0303</v>
      </c>
      <c r="G949" s="16" t="str">
        <f t="shared" ca="1" si="73"/>
        <v>FJ03</v>
      </c>
      <c r="H949" s="16" t="str">
        <f t="shared" ca="1" si="74"/>
        <v>NORTHERN</v>
      </c>
      <c r="I949" s="2"/>
      <c r="J949" s="2">
        <v>0</v>
      </c>
      <c r="K949" s="2"/>
    </row>
    <row r="950" spans="1:11">
      <c r="A950" s="6" t="s">
        <v>1663</v>
      </c>
      <c r="B950" s="6" t="s">
        <v>2156</v>
      </c>
      <c r="C950" s="16" t="str">
        <f t="shared" ca="1" si="70"/>
        <v>Macuata</v>
      </c>
      <c r="D950" s="6" t="s">
        <v>192</v>
      </c>
      <c r="E950" s="16" t="str">
        <f t="shared" ca="1" si="71"/>
        <v>Macuata</v>
      </c>
      <c r="F950" s="16" t="str">
        <f t="shared" ca="1" si="72"/>
        <v>FJ0303</v>
      </c>
      <c r="G950" s="16" t="str">
        <f t="shared" ca="1" si="73"/>
        <v>FJ03</v>
      </c>
      <c r="H950" s="16" t="str">
        <f t="shared" ca="1" si="74"/>
        <v>NORTHERN</v>
      </c>
      <c r="I950" s="2"/>
      <c r="J950" s="2">
        <v>0</v>
      </c>
      <c r="K950" s="2"/>
    </row>
    <row r="951" spans="1:11">
      <c r="A951" s="6" t="s">
        <v>1664</v>
      </c>
      <c r="B951" s="6" t="s">
        <v>2157</v>
      </c>
      <c r="C951" s="16" t="str">
        <f t="shared" ca="1" si="70"/>
        <v>Bua</v>
      </c>
      <c r="D951" s="6" t="s">
        <v>178</v>
      </c>
      <c r="E951" s="16" t="str">
        <f t="shared" ca="1" si="71"/>
        <v>Bua</v>
      </c>
      <c r="F951" s="16" t="str">
        <f t="shared" ca="1" si="72"/>
        <v>FJ0301</v>
      </c>
      <c r="G951" s="16" t="str">
        <f t="shared" ca="1" si="73"/>
        <v>FJ03</v>
      </c>
      <c r="H951" s="16" t="str">
        <f t="shared" ca="1" si="74"/>
        <v>NORTHERN</v>
      </c>
      <c r="I951" s="2"/>
      <c r="J951" s="2">
        <v>0</v>
      </c>
      <c r="K951" s="2"/>
    </row>
    <row r="952" spans="1:11">
      <c r="A952" s="6" t="s">
        <v>473</v>
      </c>
      <c r="B952" s="6" t="s">
        <v>2158</v>
      </c>
      <c r="C952" s="16" t="str">
        <f t="shared" ca="1" si="70"/>
        <v>Saqani</v>
      </c>
      <c r="D952" s="6" t="s">
        <v>184</v>
      </c>
      <c r="E952" s="16" t="str">
        <f t="shared" ca="1" si="71"/>
        <v>Cakaudrove</v>
      </c>
      <c r="F952" s="16" t="str">
        <f t="shared" ca="1" si="72"/>
        <v>FJ0302</v>
      </c>
      <c r="G952" s="16" t="str">
        <f t="shared" ca="1" si="73"/>
        <v>FJ03</v>
      </c>
      <c r="H952" s="16" t="str">
        <f t="shared" ca="1" si="74"/>
        <v>NORTHERN</v>
      </c>
      <c r="I952" s="2"/>
      <c r="J952" s="2">
        <v>0</v>
      </c>
      <c r="K952" s="2"/>
    </row>
    <row r="953" spans="1:11">
      <c r="A953" s="6" t="s">
        <v>473</v>
      </c>
      <c r="B953" s="6" t="s">
        <v>2159</v>
      </c>
      <c r="C953" s="16" t="str">
        <f t="shared" ca="1" si="70"/>
        <v>Saqani</v>
      </c>
      <c r="D953" s="6" t="s">
        <v>184</v>
      </c>
      <c r="E953" s="16" t="str">
        <f t="shared" ca="1" si="71"/>
        <v>Cakaudrove</v>
      </c>
      <c r="F953" s="16" t="str">
        <f t="shared" ca="1" si="72"/>
        <v>FJ0302</v>
      </c>
      <c r="G953" s="16" t="str">
        <f t="shared" ca="1" si="73"/>
        <v>FJ03</v>
      </c>
      <c r="H953" s="16" t="str">
        <f t="shared" ca="1" si="74"/>
        <v>NORTHERN</v>
      </c>
      <c r="I953" s="2"/>
      <c r="J953" s="2">
        <v>0</v>
      </c>
      <c r="K953" s="2"/>
    </row>
    <row r="954" spans="1:11">
      <c r="A954" s="6" t="s">
        <v>1665</v>
      </c>
      <c r="B954" s="6" t="s">
        <v>2160</v>
      </c>
      <c r="C954" s="16" t="str">
        <f t="shared" ca="1" si="70"/>
        <v>Bua</v>
      </c>
      <c r="D954" s="6" t="s">
        <v>178</v>
      </c>
      <c r="E954" s="16" t="str">
        <f t="shared" ca="1" si="71"/>
        <v>Bua</v>
      </c>
      <c r="F954" s="16" t="str">
        <f t="shared" ca="1" si="72"/>
        <v>FJ0301</v>
      </c>
      <c r="G954" s="16" t="str">
        <f t="shared" ca="1" si="73"/>
        <v>FJ03</v>
      </c>
      <c r="H954" s="16" t="str">
        <f t="shared" ca="1" si="74"/>
        <v>NORTHERN</v>
      </c>
      <c r="I954" s="2"/>
      <c r="J954" s="2">
        <v>0</v>
      </c>
      <c r="K954" s="2"/>
    </row>
    <row r="955" spans="1:11">
      <c r="A955" s="6" t="s">
        <v>1666</v>
      </c>
      <c r="B955" s="6" t="s">
        <v>2161</v>
      </c>
      <c r="C955" s="16" t="str">
        <f t="shared" ca="1" si="70"/>
        <v>Tunuloa</v>
      </c>
      <c r="D955" s="6" t="s">
        <v>185</v>
      </c>
      <c r="E955" s="16" t="str">
        <f t="shared" ca="1" si="71"/>
        <v>Cakaudrove</v>
      </c>
      <c r="F955" s="16" t="str">
        <f t="shared" ca="1" si="72"/>
        <v>FJ0302</v>
      </c>
      <c r="G955" s="16" t="str">
        <f t="shared" ca="1" si="73"/>
        <v>FJ03</v>
      </c>
      <c r="H955" s="16" t="str">
        <f t="shared" ca="1" si="74"/>
        <v>NORTHERN</v>
      </c>
      <c r="I955" s="2"/>
      <c r="J955" s="2">
        <v>0</v>
      </c>
      <c r="K955" s="2"/>
    </row>
    <row r="956" spans="1:11">
      <c r="A956" s="6" t="s">
        <v>1667</v>
      </c>
      <c r="B956" s="6" t="s">
        <v>2162</v>
      </c>
      <c r="C956" s="16" t="str">
        <f t="shared" ca="1" si="70"/>
        <v>Vuya</v>
      </c>
      <c r="D956" s="6" t="s">
        <v>179</v>
      </c>
      <c r="E956" s="16" t="str">
        <f t="shared" ca="1" si="71"/>
        <v>Bua</v>
      </c>
      <c r="F956" s="16" t="str">
        <f t="shared" ca="1" si="72"/>
        <v>FJ0301</v>
      </c>
      <c r="G956" s="16" t="str">
        <f t="shared" ca="1" si="73"/>
        <v>FJ03</v>
      </c>
      <c r="H956" s="16" t="str">
        <f t="shared" ca="1" si="74"/>
        <v>NORTHERN</v>
      </c>
      <c r="I956" s="2"/>
      <c r="J956" s="2">
        <v>0</v>
      </c>
      <c r="K956" s="2"/>
    </row>
    <row r="957" spans="1:11">
      <c r="A957" s="6" t="s">
        <v>1668</v>
      </c>
      <c r="B957" s="6" t="s">
        <v>2163</v>
      </c>
      <c r="C957" s="16" t="str">
        <f t="shared" ca="1" si="70"/>
        <v>Wainunu</v>
      </c>
      <c r="D957" s="6" t="s">
        <v>180</v>
      </c>
      <c r="E957" s="16" t="str">
        <f t="shared" ca="1" si="71"/>
        <v>Bua</v>
      </c>
      <c r="F957" s="16" t="str">
        <f t="shared" ca="1" si="72"/>
        <v>FJ0301</v>
      </c>
      <c r="G957" s="16" t="str">
        <f t="shared" ca="1" si="73"/>
        <v>FJ03</v>
      </c>
      <c r="H957" s="16" t="str">
        <f t="shared" ca="1" si="74"/>
        <v>NORTHERN</v>
      </c>
      <c r="I957" s="2"/>
      <c r="J957" s="2">
        <v>0</v>
      </c>
      <c r="K957" s="2"/>
    </row>
    <row r="958" spans="1:11">
      <c r="A958" s="6" t="s">
        <v>1669</v>
      </c>
      <c r="B958" s="6" t="s">
        <v>2164</v>
      </c>
      <c r="C958" s="16" t="str">
        <f t="shared" ca="1" si="70"/>
        <v>Bua</v>
      </c>
      <c r="D958" s="6" t="s">
        <v>178</v>
      </c>
      <c r="E958" s="16" t="str">
        <f t="shared" ca="1" si="71"/>
        <v>Bua</v>
      </c>
      <c r="F958" s="16" t="str">
        <f t="shared" ca="1" si="72"/>
        <v>FJ0301</v>
      </c>
      <c r="G958" s="16" t="str">
        <f t="shared" ca="1" si="73"/>
        <v>FJ03</v>
      </c>
      <c r="H958" s="16" t="str">
        <f t="shared" ca="1" si="74"/>
        <v>NORTHERN</v>
      </c>
      <c r="I958" s="2"/>
      <c r="J958" s="2">
        <v>0</v>
      </c>
      <c r="K958" s="2"/>
    </row>
    <row r="959" spans="1:11">
      <c r="A959" s="6" t="s">
        <v>1670</v>
      </c>
      <c r="B959" s="6" t="s">
        <v>2165</v>
      </c>
      <c r="C959" s="16" t="str">
        <f t="shared" ca="1" si="70"/>
        <v>Cakaudrove</v>
      </c>
      <c r="D959" s="6" t="s">
        <v>181</v>
      </c>
      <c r="E959" s="16" t="str">
        <f t="shared" ca="1" si="71"/>
        <v>Cakaudrove</v>
      </c>
      <c r="F959" s="16" t="str">
        <f t="shared" ca="1" si="72"/>
        <v>FJ0302</v>
      </c>
      <c r="G959" s="16" t="str">
        <f t="shared" ca="1" si="73"/>
        <v>FJ03</v>
      </c>
      <c r="H959" s="16" t="str">
        <f t="shared" ca="1" si="74"/>
        <v>NORTHERN</v>
      </c>
      <c r="I959" s="2"/>
      <c r="J959" s="2">
        <v>0</v>
      </c>
      <c r="K959" s="2"/>
    </row>
    <row r="960" spans="1:11">
      <c r="A960" s="6" t="s">
        <v>1671</v>
      </c>
      <c r="B960" s="6" t="s">
        <v>2166</v>
      </c>
      <c r="C960" s="16" t="str">
        <f t="shared" ca="1" si="70"/>
        <v>Wainunu</v>
      </c>
      <c r="D960" s="6" t="s">
        <v>180</v>
      </c>
      <c r="E960" s="16" t="str">
        <f t="shared" ca="1" si="71"/>
        <v>Bua</v>
      </c>
      <c r="F960" s="16" t="str">
        <f t="shared" ca="1" si="72"/>
        <v>FJ0301</v>
      </c>
      <c r="G960" s="16" t="str">
        <f t="shared" ca="1" si="73"/>
        <v>FJ03</v>
      </c>
      <c r="H960" s="16" t="str">
        <f t="shared" ca="1" si="74"/>
        <v>NORTHERN</v>
      </c>
      <c r="I960" s="2"/>
      <c r="J960" s="2">
        <v>0</v>
      </c>
      <c r="K960" s="2"/>
    </row>
    <row r="961" spans="1:11">
      <c r="A961" s="6" t="s">
        <v>1672</v>
      </c>
      <c r="B961" s="6" t="s">
        <v>2167</v>
      </c>
      <c r="C961" s="16" t="str">
        <f t="shared" ca="1" si="70"/>
        <v>Nasavusavu</v>
      </c>
      <c r="D961" s="6" t="s">
        <v>182</v>
      </c>
      <c r="E961" s="16" t="str">
        <f t="shared" ca="1" si="71"/>
        <v>Cakaudrove</v>
      </c>
      <c r="F961" s="16" t="str">
        <f t="shared" ca="1" si="72"/>
        <v>FJ0302</v>
      </c>
      <c r="G961" s="16" t="str">
        <f t="shared" ca="1" si="73"/>
        <v>FJ03</v>
      </c>
      <c r="H961" s="16" t="str">
        <f t="shared" ca="1" si="74"/>
        <v>NORTHERN</v>
      </c>
      <c r="I961" s="2"/>
      <c r="J961" s="2">
        <v>0</v>
      </c>
      <c r="K961" s="2"/>
    </row>
    <row r="962" spans="1:11">
      <c r="A962" s="6" t="s">
        <v>1673</v>
      </c>
      <c r="B962" s="6" t="s">
        <v>2168</v>
      </c>
      <c r="C962" s="16" t="str">
        <f t="shared" ref="C962:C1025" ca="1" si="75">OFFSET(OffsetRefAdm3,MATCH(D962,MatchAdm3_Code,0)-1,0)</f>
        <v>Cakaudrove</v>
      </c>
      <c r="D962" s="6" t="s">
        <v>181</v>
      </c>
      <c r="E962" s="16" t="str">
        <f t="shared" ref="E962:E1025" ca="1" si="76">OFFSET(OffsetRefAdm3,MATCH(D962,MatchAdm3_Code,0)-1,2)</f>
        <v>Cakaudrove</v>
      </c>
      <c r="F962" s="16" t="str">
        <f t="shared" ref="F962:F1025" ca="1" si="77">OFFSET(OffsetRefAdm3,MATCH(D962,MatchAdm3_Code,0)-1,3)</f>
        <v>FJ0302</v>
      </c>
      <c r="G962" s="16" t="str">
        <f t="shared" ref="G962:G1025" ca="1" si="78">OFFSET(OffsetRefAdm3,MATCH(D962,MatchAdm3_Code,0)-1,5)</f>
        <v>FJ03</v>
      </c>
      <c r="H962" s="16" t="str">
        <f t="shared" ref="H962:H1025" ca="1" si="79">OFFSET(OffsetRefAdm3,MATCH(D962,MatchAdm3_Code,0)-1,4)</f>
        <v>NORTHERN</v>
      </c>
      <c r="I962" s="2"/>
      <c r="J962" s="2">
        <v>0</v>
      </c>
      <c r="K962" s="2"/>
    </row>
    <row r="963" spans="1:11">
      <c r="A963" s="6" t="s">
        <v>1674</v>
      </c>
      <c r="B963" s="6" t="s">
        <v>2169</v>
      </c>
      <c r="C963" s="16" t="str">
        <f t="shared" ca="1" si="75"/>
        <v>Dogotuki</v>
      </c>
      <c r="D963" s="6" t="s">
        <v>190</v>
      </c>
      <c r="E963" s="16" t="str">
        <f t="shared" ca="1" si="76"/>
        <v>Macuata</v>
      </c>
      <c r="F963" s="16" t="str">
        <f t="shared" ca="1" si="77"/>
        <v>FJ0303</v>
      </c>
      <c r="G963" s="16" t="str">
        <f t="shared" ca="1" si="78"/>
        <v>FJ03</v>
      </c>
      <c r="H963" s="16" t="str">
        <f t="shared" ca="1" si="79"/>
        <v>NORTHERN</v>
      </c>
      <c r="I963" s="2"/>
      <c r="J963" s="2">
        <v>0</v>
      </c>
      <c r="K963" s="2"/>
    </row>
    <row r="964" spans="1:11">
      <c r="A964" s="6" t="s">
        <v>1675</v>
      </c>
      <c r="B964" s="6" t="s">
        <v>2170</v>
      </c>
      <c r="C964" s="16" t="str">
        <f t="shared" ca="1" si="75"/>
        <v>Vaturova</v>
      </c>
      <c r="D964" s="6" t="s">
        <v>186</v>
      </c>
      <c r="E964" s="16" t="str">
        <f t="shared" ca="1" si="76"/>
        <v>Cakaudrove</v>
      </c>
      <c r="F964" s="16" t="str">
        <f t="shared" ca="1" si="77"/>
        <v>FJ0302</v>
      </c>
      <c r="G964" s="16" t="str">
        <f t="shared" ca="1" si="78"/>
        <v>FJ03</v>
      </c>
      <c r="H964" s="16" t="str">
        <f t="shared" ca="1" si="79"/>
        <v>NORTHERN</v>
      </c>
      <c r="I964" s="2"/>
      <c r="J964" s="2">
        <v>0</v>
      </c>
      <c r="K964" s="2"/>
    </row>
    <row r="965" spans="1:11">
      <c r="A965" s="6" t="s">
        <v>1676</v>
      </c>
      <c r="B965" s="6" t="s">
        <v>2171</v>
      </c>
      <c r="C965" s="16" t="str">
        <f t="shared" ca="1" si="75"/>
        <v>Wailevu</v>
      </c>
      <c r="D965" s="6" t="s">
        <v>187</v>
      </c>
      <c r="E965" s="16" t="str">
        <f t="shared" ca="1" si="76"/>
        <v>Cakaudrove</v>
      </c>
      <c r="F965" s="16" t="str">
        <f t="shared" ca="1" si="77"/>
        <v>FJ0302</v>
      </c>
      <c r="G965" s="16" t="str">
        <f t="shared" ca="1" si="78"/>
        <v>FJ03</v>
      </c>
      <c r="H965" s="16" t="str">
        <f t="shared" ca="1" si="79"/>
        <v>NORTHERN</v>
      </c>
      <c r="I965" s="2"/>
      <c r="J965" s="2">
        <v>0</v>
      </c>
      <c r="K965" s="2"/>
    </row>
    <row r="966" spans="1:11">
      <c r="A966" s="6" t="s">
        <v>1677</v>
      </c>
      <c r="B966" s="6" t="s">
        <v>2172</v>
      </c>
      <c r="C966" s="16" t="str">
        <f t="shared" ca="1" si="75"/>
        <v>Dogotuki</v>
      </c>
      <c r="D966" s="6" t="s">
        <v>190</v>
      </c>
      <c r="E966" s="16" t="str">
        <f t="shared" ca="1" si="76"/>
        <v>Macuata</v>
      </c>
      <c r="F966" s="16" t="str">
        <f t="shared" ca="1" si="77"/>
        <v>FJ0303</v>
      </c>
      <c r="G966" s="16" t="str">
        <f t="shared" ca="1" si="78"/>
        <v>FJ03</v>
      </c>
      <c r="H966" s="16" t="str">
        <f t="shared" ca="1" si="79"/>
        <v>NORTHERN</v>
      </c>
      <c r="I966" s="2"/>
      <c r="J966" s="2">
        <v>0</v>
      </c>
      <c r="K966" s="2"/>
    </row>
    <row r="967" spans="1:11">
      <c r="A967" s="6" t="s">
        <v>1678</v>
      </c>
      <c r="B967" s="6" t="s">
        <v>2173</v>
      </c>
      <c r="C967" s="16" t="str">
        <f t="shared" ca="1" si="75"/>
        <v>Wainikeli</v>
      </c>
      <c r="D967" s="6" t="s">
        <v>188</v>
      </c>
      <c r="E967" s="16" t="str">
        <f t="shared" ca="1" si="76"/>
        <v>Cakaudrove</v>
      </c>
      <c r="F967" s="16" t="str">
        <f t="shared" ca="1" si="77"/>
        <v>FJ0302</v>
      </c>
      <c r="G967" s="16" t="str">
        <f t="shared" ca="1" si="78"/>
        <v>FJ03</v>
      </c>
      <c r="H967" s="16" t="str">
        <f t="shared" ca="1" si="79"/>
        <v>NORTHERN</v>
      </c>
      <c r="I967" s="2"/>
      <c r="J967" s="2">
        <v>0</v>
      </c>
      <c r="K967" s="2"/>
    </row>
    <row r="968" spans="1:11">
      <c r="A968" s="6" t="s">
        <v>1679</v>
      </c>
      <c r="B968" s="6" t="s">
        <v>2174</v>
      </c>
      <c r="C968" s="16" t="str">
        <f t="shared" ca="1" si="75"/>
        <v>Macuata</v>
      </c>
      <c r="D968" s="6" t="s">
        <v>192</v>
      </c>
      <c r="E968" s="16" t="str">
        <f t="shared" ca="1" si="76"/>
        <v>Macuata</v>
      </c>
      <c r="F968" s="16" t="str">
        <f t="shared" ca="1" si="77"/>
        <v>FJ0303</v>
      </c>
      <c r="G968" s="16" t="str">
        <f t="shared" ca="1" si="78"/>
        <v>FJ03</v>
      </c>
      <c r="H968" s="16" t="str">
        <f t="shared" ca="1" si="79"/>
        <v>NORTHERN</v>
      </c>
      <c r="I968" s="2"/>
      <c r="J968" s="2">
        <v>0</v>
      </c>
      <c r="K968" s="2"/>
    </row>
    <row r="969" spans="1:11">
      <c r="A969" s="6" t="s">
        <v>1680</v>
      </c>
      <c r="B969" s="6" t="s">
        <v>2175</v>
      </c>
      <c r="C969" s="16" t="str">
        <f t="shared" ca="1" si="75"/>
        <v>Tunuloa</v>
      </c>
      <c r="D969" s="6" t="s">
        <v>185</v>
      </c>
      <c r="E969" s="16" t="str">
        <f t="shared" ca="1" si="76"/>
        <v>Cakaudrove</v>
      </c>
      <c r="F969" s="16" t="str">
        <f t="shared" ca="1" si="77"/>
        <v>FJ0302</v>
      </c>
      <c r="G969" s="16" t="str">
        <f t="shared" ca="1" si="78"/>
        <v>FJ03</v>
      </c>
      <c r="H969" s="16" t="str">
        <f t="shared" ca="1" si="79"/>
        <v>NORTHERN</v>
      </c>
      <c r="I969" s="2"/>
      <c r="J969" s="2">
        <v>0</v>
      </c>
      <c r="K969" s="2"/>
    </row>
    <row r="970" spans="1:11">
      <c r="A970" s="6" t="s">
        <v>1681</v>
      </c>
      <c r="B970" s="6" t="s">
        <v>2176</v>
      </c>
      <c r="C970" s="16" t="str">
        <f t="shared" ca="1" si="75"/>
        <v>Cakaudrove</v>
      </c>
      <c r="D970" s="6" t="s">
        <v>181</v>
      </c>
      <c r="E970" s="16" t="str">
        <f t="shared" ca="1" si="76"/>
        <v>Cakaudrove</v>
      </c>
      <c r="F970" s="16" t="str">
        <f t="shared" ca="1" si="77"/>
        <v>FJ0302</v>
      </c>
      <c r="G970" s="16" t="str">
        <f t="shared" ca="1" si="78"/>
        <v>FJ03</v>
      </c>
      <c r="H970" s="16" t="str">
        <f t="shared" ca="1" si="79"/>
        <v>NORTHERN</v>
      </c>
      <c r="I970" s="2"/>
      <c r="J970" s="2">
        <v>0</v>
      </c>
      <c r="K970" s="2"/>
    </row>
    <row r="971" spans="1:11">
      <c r="A971" s="6" t="s">
        <v>1682</v>
      </c>
      <c r="B971" s="6" t="s">
        <v>2177</v>
      </c>
      <c r="C971" s="16" t="str">
        <f t="shared" ca="1" si="75"/>
        <v>Rabi</v>
      </c>
      <c r="D971" s="6" t="s">
        <v>183</v>
      </c>
      <c r="E971" s="16" t="str">
        <f t="shared" ca="1" si="76"/>
        <v>Cakaudrove</v>
      </c>
      <c r="F971" s="16" t="str">
        <f t="shared" ca="1" si="77"/>
        <v>FJ0302</v>
      </c>
      <c r="G971" s="16" t="str">
        <f t="shared" ca="1" si="78"/>
        <v>FJ03</v>
      </c>
      <c r="H971" s="16" t="str">
        <f t="shared" ca="1" si="79"/>
        <v>NORTHERN</v>
      </c>
      <c r="I971" s="2"/>
      <c r="J971" s="2">
        <v>0</v>
      </c>
      <c r="K971" s="2"/>
    </row>
    <row r="972" spans="1:11">
      <c r="A972" s="6" t="s">
        <v>1150</v>
      </c>
      <c r="B972" s="6" t="s">
        <v>2178</v>
      </c>
      <c r="C972" s="16" t="str">
        <f t="shared" ca="1" si="75"/>
        <v>Labasa</v>
      </c>
      <c r="D972" s="6" t="s">
        <v>191</v>
      </c>
      <c r="E972" s="16" t="str">
        <f t="shared" ca="1" si="76"/>
        <v>Macuata</v>
      </c>
      <c r="F972" s="16" t="str">
        <f t="shared" ca="1" si="77"/>
        <v>FJ0303</v>
      </c>
      <c r="G972" s="16" t="str">
        <f t="shared" ca="1" si="78"/>
        <v>FJ03</v>
      </c>
      <c r="H972" s="16" t="str">
        <f t="shared" ca="1" si="79"/>
        <v>NORTHERN</v>
      </c>
      <c r="I972" s="2"/>
      <c r="J972" s="2">
        <v>0</v>
      </c>
      <c r="K972" s="2"/>
    </row>
    <row r="973" spans="1:11">
      <c r="A973" s="6" t="s">
        <v>1683</v>
      </c>
      <c r="B973" s="6" t="s">
        <v>2179</v>
      </c>
      <c r="C973" s="16" t="str">
        <f t="shared" ca="1" si="75"/>
        <v>Vaturova</v>
      </c>
      <c r="D973" s="6" t="s">
        <v>186</v>
      </c>
      <c r="E973" s="16" t="str">
        <f t="shared" ca="1" si="76"/>
        <v>Cakaudrove</v>
      </c>
      <c r="F973" s="16" t="str">
        <f t="shared" ca="1" si="77"/>
        <v>FJ0302</v>
      </c>
      <c r="G973" s="16" t="str">
        <f t="shared" ca="1" si="78"/>
        <v>FJ03</v>
      </c>
      <c r="H973" s="16" t="str">
        <f t="shared" ca="1" si="79"/>
        <v>NORTHERN</v>
      </c>
      <c r="I973" s="2"/>
      <c r="J973" s="2">
        <v>0</v>
      </c>
      <c r="K973" s="2"/>
    </row>
    <row r="974" spans="1:11">
      <c r="A974" s="6" t="s">
        <v>1684</v>
      </c>
      <c r="B974" s="6" t="s">
        <v>2180</v>
      </c>
      <c r="C974" s="16" t="str">
        <f t="shared" ca="1" si="75"/>
        <v>Labasa</v>
      </c>
      <c r="D974" s="6" t="s">
        <v>191</v>
      </c>
      <c r="E974" s="16" t="str">
        <f t="shared" ca="1" si="76"/>
        <v>Macuata</v>
      </c>
      <c r="F974" s="16" t="str">
        <f t="shared" ca="1" si="77"/>
        <v>FJ0303</v>
      </c>
      <c r="G974" s="16" t="str">
        <f t="shared" ca="1" si="78"/>
        <v>FJ03</v>
      </c>
      <c r="H974" s="16" t="str">
        <f t="shared" ca="1" si="79"/>
        <v>NORTHERN</v>
      </c>
      <c r="I974" s="2"/>
      <c r="J974" s="2">
        <v>0</v>
      </c>
      <c r="K974" s="2"/>
    </row>
    <row r="975" spans="1:11">
      <c r="A975" s="6" t="s">
        <v>87</v>
      </c>
      <c r="B975" s="6" t="s">
        <v>2181</v>
      </c>
      <c r="C975" s="16" t="str">
        <f t="shared" ca="1" si="75"/>
        <v>Rabi</v>
      </c>
      <c r="D975" s="6" t="s">
        <v>183</v>
      </c>
      <c r="E975" s="16" t="str">
        <f t="shared" ca="1" si="76"/>
        <v>Cakaudrove</v>
      </c>
      <c r="F975" s="16" t="str">
        <f t="shared" ca="1" si="77"/>
        <v>FJ0302</v>
      </c>
      <c r="G975" s="16" t="str">
        <f t="shared" ca="1" si="78"/>
        <v>FJ03</v>
      </c>
      <c r="H975" s="16" t="str">
        <f t="shared" ca="1" si="79"/>
        <v>NORTHERN</v>
      </c>
      <c r="I975" s="2"/>
      <c r="J975" s="2">
        <v>0</v>
      </c>
      <c r="K975" s="2"/>
    </row>
    <row r="976" spans="1:11">
      <c r="A976" s="6" t="s">
        <v>1151</v>
      </c>
      <c r="B976" s="6" t="s">
        <v>2182</v>
      </c>
      <c r="C976" s="16" t="str">
        <f t="shared" ca="1" si="75"/>
        <v>Nasavusavu</v>
      </c>
      <c r="D976" s="6" t="s">
        <v>182</v>
      </c>
      <c r="E976" s="16" t="str">
        <f t="shared" ca="1" si="76"/>
        <v>Cakaudrove</v>
      </c>
      <c r="F976" s="16" t="str">
        <f t="shared" ca="1" si="77"/>
        <v>FJ0302</v>
      </c>
      <c r="G976" s="16" t="str">
        <f t="shared" ca="1" si="78"/>
        <v>FJ03</v>
      </c>
      <c r="H976" s="16" t="str">
        <f t="shared" ca="1" si="79"/>
        <v>NORTHERN</v>
      </c>
      <c r="I976" s="2"/>
      <c r="J976" s="2">
        <v>0</v>
      </c>
      <c r="K976" s="2"/>
    </row>
    <row r="977" spans="1:11">
      <c r="A977" s="6" t="s">
        <v>1151</v>
      </c>
      <c r="B977" s="6" t="s">
        <v>2183</v>
      </c>
      <c r="C977" s="16" t="str">
        <f t="shared" ca="1" si="75"/>
        <v>Wainikeli</v>
      </c>
      <c r="D977" s="6" t="s">
        <v>188</v>
      </c>
      <c r="E977" s="16" t="str">
        <f t="shared" ca="1" si="76"/>
        <v>Cakaudrove</v>
      </c>
      <c r="F977" s="16" t="str">
        <f t="shared" ca="1" si="77"/>
        <v>FJ0302</v>
      </c>
      <c r="G977" s="16" t="str">
        <f t="shared" ca="1" si="78"/>
        <v>FJ03</v>
      </c>
      <c r="H977" s="16" t="str">
        <f t="shared" ca="1" si="79"/>
        <v>NORTHERN</v>
      </c>
      <c r="I977" s="2"/>
      <c r="J977" s="2">
        <v>0</v>
      </c>
      <c r="K977" s="2"/>
    </row>
    <row r="978" spans="1:11">
      <c r="A978" s="6" t="s">
        <v>1685</v>
      </c>
      <c r="B978" s="6" t="s">
        <v>2184</v>
      </c>
      <c r="C978" s="16" t="str">
        <f t="shared" ca="1" si="75"/>
        <v>Dogotuki</v>
      </c>
      <c r="D978" s="6" t="s">
        <v>190</v>
      </c>
      <c r="E978" s="16" t="str">
        <f t="shared" ca="1" si="76"/>
        <v>Macuata</v>
      </c>
      <c r="F978" s="16" t="str">
        <f t="shared" ca="1" si="77"/>
        <v>FJ0303</v>
      </c>
      <c r="G978" s="16" t="str">
        <f t="shared" ca="1" si="78"/>
        <v>FJ03</v>
      </c>
      <c r="H978" s="16" t="str">
        <f t="shared" ca="1" si="79"/>
        <v>NORTHERN</v>
      </c>
      <c r="I978" s="2"/>
      <c r="J978" s="2">
        <v>0</v>
      </c>
      <c r="K978" s="2"/>
    </row>
    <row r="979" spans="1:11">
      <c r="A979" s="6" t="s">
        <v>1686</v>
      </c>
      <c r="B979" s="6" t="s">
        <v>2185</v>
      </c>
      <c r="C979" s="16" t="str">
        <f t="shared" ca="1" si="75"/>
        <v>Rabi</v>
      </c>
      <c r="D979" s="6" t="s">
        <v>183</v>
      </c>
      <c r="E979" s="16" t="str">
        <f t="shared" ca="1" si="76"/>
        <v>Cakaudrove</v>
      </c>
      <c r="F979" s="16" t="str">
        <f t="shared" ca="1" si="77"/>
        <v>FJ0302</v>
      </c>
      <c r="G979" s="16" t="str">
        <f t="shared" ca="1" si="78"/>
        <v>FJ03</v>
      </c>
      <c r="H979" s="16" t="str">
        <f t="shared" ca="1" si="79"/>
        <v>NORTHERN</v>
      </c>
      <c r="I979" s="2"/>
      <c r="J979" s="2">
        <v>0</v>
      </c>
      <c r="K979" s="2"/>
    </row>
    <row r="980" spans="1:11">
      <c r="A980" s="6" t="s">
        <v>1687</v>
      </c>
      <c r="B980" s="6" t="s">
        <v>2186</v>
      </c>
      <c r="C980" s="16" t="str">
        <f t="shared" ca="1" si="75"/>
        <v>Cakaudrove</v>
      </c>
      <c r="D980" s="6" t="s">
        <v>181</v>
      </c>
      <c r="E980" s="16" t="str">
        <f t="shared" ca="1" si="76"/>
        <v>Cakaudrove</v>
      </c>
      <c r="F980" s="16" t="str">
        <f t="shared" ca="1" si="77"/>
        <v>FJ0302</v>
      </c>
      <c r="G980" s="16" t="str">
        <f t="shared" ca="1" si="78"/>
        <v>FJ03</v>
      </c>
      <c r="H980" s="16" t="str">
        <f t="shared" ca="1" si="79"/>
        <v>NORTHERN</v>
      </c>
      <c r="I980" s="2"/>
      <c r="J980" s="2">
        <v>0</v>
      </c>
      <c r="K980" s="2"/>
    </row>
    <row r="981" spans="1:11">
      <c r="A981" s="6" t="s">
        <v>487</v>
      </c>
      <c r="B981" s="6" t="s">
        <v>2187</v>
      </c>
      <c r="C981" s="16" t="str">
        <f t="shared" ca="1" si="75"/>
        <v>Dogotuki</v>
      </c>
      <c r="D981" s="6" t="s">
        <v>190</v>
      </c>
      <c r="E981" s="16" t="str">
        <f t="shared" ca="1" si="76"/>
        <v>Macuata</v>
      </c>
      <c r="F981" s="16" t="str">
        <f t="shared" ca="1" si="77"/>
        <v>FJ0303</v>
      </c>
      <c r="G981" s="16" t="str">
        <f t="shared" ca="1" si="78"/>
        <v>FJ03</v>
      </c>
      <c r="H981" s="16" t="str">
        <f t="shared" ca="1" si="79"/>
        <v>NORTHERN</v>
      </c>
      <c r="I981" s="2"/>
      <c r="J981" s="2">
        <v>0</v>
      </c>
      <c r="K981" s="2"/>
    </row>
    <row r="982" spans="1:11">
      <c r="A982" s="6" t="s">
        <v>1688</v>
      </c>
      <c r="B982" s="6" t="s">
        <v>2188</v>
      </c>
      <c r="C982" s="16" t="str">
        <f t="shared" ca="1" si="75"/>
        <v>Wainikeli</v>
      </c>
      <c r="D982" s="6" t="s">
        <v>188</v>
      </c>
      <c r="E982" s="16" t="str">
        <f t="shared" ca="1" si="76"/>
        <v>Cakaudrove</v>
      </c>
      <c r="F982" s="16" t="str">
        <f t="shared" ca="1" si="77"/>
        <v>FJ0302</v>
      </c>
      <c r="G982" s="16" t="str">
        <f t="shared" ca="1" si="78"/>
        <v>FJ03</v>
      </c>
      <c r="H982" s="16" t="str">
        <f t="shared" ca="1" si="79"/>
        <v>NORTHERN</v>
      </c>
      <c r="I982" s="2"/>
      <c r="J982" s="2">
        <v>0</v>
      </c>
      <c r="K982" s="2"/>
    </row>
    <row r="983" spans="1:11">
      <c r="A983" s="6" t="s">
        <v>1689</v>
      </c>
      <c r="B983" s="6" t="s">
        <v>2189</v>
      </c>
      <c r="C983" s="16" t="str">
        <f t="shared" ca="1" si="75"/>
        <v>Wainikeli</v>
      </c>
      <c r="D983" s="6" t="s">
        <v>188</v>
      </c>
      <c r="E983" s="16" t="str">
        <f t="shared" ca="1" si="76"/>
        <v>Cakaudrove</v>
      </c>
      <c r="F983" s="16" t="str">
        <f t="shared" ca="1" si="77"/>
        <v>FJ0302</v>
      </c>
      <c r="G983" s="16" t="str">
        <f t="shared" ca="1" si="78"/>
        <v>FJ03</v>
      </c>
      <c r="H983" s="16" t="str">
        <f t="shared" ca="1" si="79"/>
        <v>NORTHERN</v>
      </c>
      <c r="I983" s="2"/>
      <c r="J983" s="2">
        <v>0</v>
      </c>
      <c r="K983" s="2"/>
    </row>
    <row r="984" spans="1:11">
      <c r="A984" s="6" t="s">
        <v>1690</v>
      </c>
      <c r="B984" s="6" t="s">
        <v>2190</v>
      </c>
      <c r="C984" s="16" t="str">
        <f t="shared" ca="1" si="75"/>
        <v>Saqani</v>
      </c>
      <c r="D984" s="6" t="s">
        <v>184</v>
      </c>
      <c r="E984" s="16" t="str">
        <f t="shared" ca="1" si="76"/>
        <v>Cakaudrove</v>
      </c>
      <c r="F984" s="16" t="str">
        <f t="shared" ca="1" si="77"/>
        <v>FJ0302</v>
      </c>
      <c r="G984" s="16" t="str">
        <f t="shared" ca="1" si="78"/>
        <v>FJ03</v>
      </c>
      <c r="H984" s="16" t="str">
        <f t="shared" ca="1" si="79"/>
        <v>NORTHERN</v>
      </c>
      <c r="I984" s="2"/>
      <c r="J984" s="2">
        <v>0</v>
      </c>
      <c r="K984" s="2"/>
    </row>
    <row r="985" spans="1:11">
      <c r="A985" s="6" t="s">
        <v>1691</v>
      </c>
      <c r="B985" s="6" t="s">
        <v>2191</v>
      </c>
      <c r="C985" s="16" t="str">
        <f t="shared" ca="1" si="75"/>
        <v>Labasa</v>
      </c>
      <c r="D985" s="6" t="s">
        <v>191</v>
      </c>
      <c r="E985" s="16" t="str">
        <f t="shared" ca="1" si="76"/>
        <v>Macuata</v>
      </c>
      <c r="F985" s="16" t="str">
        <f t="shared" ca="1" si="77"/>
        <v>FJ0303</v>
      </c>
      <c r="G985" s="16" t="str">
        <f t="shared" ca="1" si="78"/>
        <v>FJ03</v>
      </c>
      <c r="H985" s="16" t="str">
        <f t="shared" ca="1" si="79"/>
        <v>NORTHERN</v>
      </c>
      <c r="I985" s="2"/>
      <c r="J985" s="2">
        <v>0</v>
      </c>
      <c r="K985" s="2"/>
    </row>
    <row r="986" spans="1:11">
      <c r="A986" s="6" t="s">
        <v>1692</v>
      </c>
      <c r="B986" s="6" t="s">
        <v>2192</v>
      </c>
      <c r="C986" s="16" t="str">
        <f t="shared" ca="1" si="75"/>
        <v>Tunuloa</v>
      </c>
      <c r="D986" s="6" t="s">
        <v>185</v>
      </c>
      <c r="E986" s="16" t="str">
        <f t="shared" ca="1" si="76"/>
        <v>Cakaudrove</v>
      </c>
      <c r="F986" s="16" t="str">
        <f t="shared" ca="1" si="77"/>
        <v>FJ0302</v>
      </c>
      <c r="G986" s="16" t="str">
        <f t="shared" ca="1" si="78"/>
        <v>FJ03</v>
      </c>
      <c r="H986" s="16" t="str">
        <f t="shared" ca="1" si="79"/>
        <v>NORTHERN</v>
      </c>
      <c r="I986" s="2"/>
      <c r="J986" s="2">
        <v>0</v>
      </c>
      <c r="K986" s="2"/>
    </row>
    <row r="987" spans="1:11">
      <c r="A987" s="6" t="s">
        <v>1693</v>
      </c>
      <c r="B987" s="6" t="s">
        <v>2193</v>
      </c>
      <c r="C987" s="16" t="str">
        <f t="shared" ca="1" si="75"/>
        <v>Dogotuki</v>
      </c>
      <c r="D987" s="6" t="s">
        <v>190</v>
      </c>
      <c r="E987" s="16" t="str">
        <f t="shared" ca="1" si="76"/>
        <v>Macuata</v>
      </c>
      <c r="F987" s="16" t="str">
        <f t="shared" ca="1" si="77"/>
        <v>FJ0303</v>
      </c>
      <c r="G987" s="16" t="str">
        <f t="shared" ca="1" si="78"/>
        <v>FJ03</v>
      </c>
      <c r="H987" s="16" t="str">
        <f t="shared" ca="1" si="79"/>
        <v>NORTHERN</v>
      </c>
      <c r="I987" s="2"/>
      <c r="J987" s="2">
        <v>0</v>
      </c>
      <c r="K987" s="2"/>
    </row>
    <row r="988" spans="1:11">
      <c r="A988" s="6" t="s">
        <v>1694</v>
      </c>
      <c r="B988" s="6" t="s">
        <v>2194</v>
      </c>
      <c r="C988" s="16" t="str">
        <f t="shared" ca="1" si="75"/>
        <v>Dogotuki</v>
      </c>
      <c r="D988" s="6" t="s">
        <v>190</v>
      </c>
      <c r="E988" s="16" t="str">
        <f t="shared" ca="1" si="76"/>
        <v>Macuata</v>
      </c>
      <c r="F988" s="16" t="str">
        <f t="shared" ca="1" si="77"/>
        <v>FJ0303</v>
      </c>
      <c r="G988" s="16" t="str">
        <f t="shared" ca="1" si="78"/>
        <v>FJ03</v>
      </c>
      <c r="H988" s="16" t="str">
        <f t="shared" ca="1" si="79"/>
        <v>NORTHERN</v>
      </c>
      <c r="I988" s="2"/>
      <c r="J988" s="2">
        <v>0</v>
      </c>
      <c r="K988" s="2"/>
    </row>
    <row r="989" spans="1:11">
      <c r="A989" s="6" t="s">
        <v>1695</v>
      </c>
      <c r="B989" s="6" t="s">
        <v>2195</v>
      </c>
      <c r="C989" s="16" t="str">
        <f t="shared" ca="1" si="75"/>
        <v>Cakaudrove</v>
      </c>
      <c r="D989" s="6" t="s">
        <v>181</v>
      </c>
      <c r="E989" s="16" t="str">
        <f t="shared" ca="1" si="76"/>
        <v>Cakaudrove</v>
      </c>
      <c r="F989" s="16" t="str">
        <f t="shared" ca="1" si="77"/>
        <v>FJ0302</v>
      </c>
      <c r="G989" s="16" t="str">
        <f t="shared" ca="1" si="78"/>
        <v>FJ03</v>
      </c>
      <c r="H989" s="16" t="str">
        <f t="shared" ca="1" si="79"/>
        <v>NORTHERN</v>
      </c>
      <c r="I989" s="2"/>
      <c r="J989" s="2">
        <v>0</v>
      </c>
      <c r="K989" s="2"/>
    </row>
    <row r="990" spans="1:11">
      <c r="A990" s="6" t="s">
        <v>1696</v>
      </c>
      <c r="B990" s="6" t="s">
        <v>2196</v>
      </c>
      <c r="C990" s="16" t="str">
        <f t="shared" ca="1" si="75"/>
        <v>Cakaudrove</v>
      </c>
      <c r="D990" s="6" t="s">
        <v>181</v>
      </c>
      <c r="E990" s="16" t="str">
        <f t="shared" ca="1" si="76"/>
        <v>Cakaudrove</v>
      </c>
      <c r="F990" s="16" t="str">
        <f t="shared" ca="1" si="77"/>
        <v>FJ0302</v>
      </c>
      <c r="G990" s="16" t="str">
        <f t="shared" ca="1" si="78"/>
        <v>FJ03</v>
      </c>
      <c r="H990" s="16" t="str">
        <f t="shared" ca="1" si="79"/>
        <v>NORTHERN</v>
      </c>
      <c r="I990" s="2"/>
      <c r="J990" s="2">
        <v>0</v>
      </c>
      <c r="K990" s="2"/>
    </row>
    <row r="991" spans="1:11">
      <c r="A991" s="6" t="s">
        <v>1697</v>
      </c>
      <c r="B991" s="6" t="s">
        <v>2197</v>
      </c>
      <c r="C991" s="16" t="str">
        <f t="shared" ca="1" si="75"/>
        <v>Wainikeli</v>
      </c>
      <c r="D991" s="6" t="s">
        <v>188</v>
      </c>
      <c r="E991" s="16" t="str">
        <f t="shared" ca="1" si="76"/>
        <v>Cakaudrove</v>
      </c>
      <c r="F991" s="16" t="str">
        <f t="shared" ca="1" si="77"/>
        <v>FJ0302</v>
      </c>
      <c r="G991" s="16" t="str">
        <f t="shared" ca="1" si="78"/>
        <v>FJ03</v>
      </c>
      <c r="H991" s="16" t="str">
        <f t="shared" ca="1" si="79"/>
        <v>NORTHERN</v>
      </c>
      <c r="I991" s="2"/>
      <c r="J991" s="2">
        <v>0</v>
      </c>
      <c r="K991" s="2"/>
    </row>
    <row r="992" spans="1:11">
      <c r="A992" s="6" t="s">
        <v>1698</v>
      </c>
      <c r="B992" s="6" t="s">
        <v>2198</v>
      </c>
      <c r="C992" s="16" t="str">
        <f t="shared" ca="1" si="75"/>
        <v>Wainikeli</v>
      </c>
      <c r="D992" s="6" t="s">
        <v>188</v>
      </c>
      <c r="E992" s="16" t="str">
        <f t="shared" ca="1" si="76"/>
        <v>Cakaudrove</v>
      </c>
      <c r="F992" s="16" t="str">
        <f t="shared" ca="1" si="77"/>
        <v>FJ0302</v>
      </c>
      <c r="G992" s="16" t="str">
        <f t="shared" ca="1" si="78"/>
        <v>FJ03</v>
      </c>
      <c r="H992" s="16" t="str">
        <f t="shared" ca="1" si="79"/>
        <v>NORTHERN</v>
      </c>
      <c r="I992" s="2"/>
      <c r="J992" s="2">
        <v>0</v>
      </c>
      <c r="K992" s="2"/>
    </row>
    <row r="993" spans="1:11">
      <c r="A993" s="6" t="s">
        <v>1699</v>
      </c>
      <c r="B993" s="6" t="s">
        <v>2199</v>
      </c>
      <c r="C993" s="16" t="str">
        <f t="shared" ca="1" si="75"/>
        <v>Labasa</v>
      </c>
      <c r="D993" s="6" t="s">
        <v>191</v>
      </c>
      <c r="E993" s="16" t="str">
        <f t="shared" ca="1" si="76"/>
        <v>Macuata</v>
      </c>
      <c r="F993" s="16" t="str">
        <f t="shared" ca="1" si="77"/>
        <v>FJ0303</v>
      </c>
      <c r="G993" s="16" t="str">
        <f t="shared" ca="1" si="78"/>
        <v>FJ03</v>
      </c>
      <c r="H993" s="16" t="str">
        <f t="shared" ca="1" si="79"/>
        <v>NORTHERN</v>
      </c>
      <c r="I993" s="2"/>
      <c r="J993" s="2">
        <v>0</v>
      </c>
      <c r="K993" s="2"/>
    </row>
    <row r="994" spans="1:11">
      <c r="A994" s="6" t="s">
        <v>1700</v>
      </c>
      <c r="B994" s="6" t="s">
        <v>2200</v>
      </c>
      <c r="C994" s="16" t="str">
        <f t="shared" ca="1" si="75"/>
        <v>Vuya</v>
      </c>
      <c r="D994" s="6" t="s">
        <v>179</v>
      </c>
      <c r="E994" s="16" t="str">
        <f t="shared" ca="1" si="76"/>
        <v>Bua</v>
      </c>
      <c r="F994" s="16" t="str">
        <f t="shared" ca="1" si="77"/>
        <v>FJ0301</v>
      </c>
      <c r="G994" s="16" t="str">
        <f t="shared" ca="1" si="78"/>
        <v>FJ03</v>
      </c>
      <c r="H994" s="16" t="str">
        <f t="shared" ca="1" si="79"/>
        <v>NORTHERN</v>
      </c>
      <c r="I994" s="2"/>
      <c r="J994" s="2">
        <v>0</v>
      </c>
      <c r="K994" s="2"/>
    </row>
    <row r="995" spans="1:11">
      <c r="A995" s="6" t="s">
        <v>1701</v>
      </c>
      <c r="B995" s="6" t="s">
        <v>2201</v>
      </c>
      <c r="C995" s="16" t="str">
        <f t="shared" ca="1" si="75"/>
        <v>Cakaudrove</v>
      </c>
      <c r="D995" s="6" t="s">
        <v>181</v>
      </c>
      <c r="E995" s="16" t="str">
        <f t="shared" ca="1" si="76"/>
        <v>Cakaudrove</v>
      </c>
      <c r="F995" s="16" t="str">
        <f t="shared" ca="1" si="77"/>
        <v>FJ0302</v>
      </c>
      <c r="G995" s="16" t="str">
        <f t="shared" ca="1" si="78"/>
        <v>FJ03</v>
      </c>
      <c r="H995" s="16" t="str">
        <f t="shared" ca="1" si="79"/>
        <v>NORTHERN</v>
      </c>
      <c r="I995" s="2"/>
      <c r="J995" s="2">
        <v>0</v>
      </c>
      <c r="K995" s="2"/>
    </row>
    <row r="996" spans="1:11">
      <c r="A996" s="6" t="s">
        <v>1702</v>
      </c>
      <c r="B996" s="6" t="s">
        <v>2202</v>
      </c>
      <c r="C996" s="16" t="str">
        <f t="shared" ca="1" si="75"/>
        <v>Cakaudrove</v>
      </c>
      <c r="D996" s="6" t="s">
        <v>181</v>
      </c>
      <c r="E996" s="16" t="str">
        <f t="shared" ca="1" si="76"/>
        <v>Cakaudrove</v>
      </c>
      <c r="F996" s="16" t="str">
        <f t="shared" ca="1" si="77"/>
        <v>FJ0302</v>
      </c>
      <c r="G996" s="16" t="str">
        <f t="shared" ca="1" si="78"/>
        <v>FJ03</v>
      </c>
      <c r="H996" s="16" t="str">
        <f t="shared" ca="1" si="79"/>
        <v>NORTHERN</v>
      </c>
      <c r="I996" s="2"/>
      <c r="J996" s="2">
        <v>0</v>
      </c>
      <c r="K996" s="2"/>
    </row>
    <row r="997" spans="1:11">
      <c r="A997" s="6" t="s">
        <v>1703</v>
      </c>
      <c r="B997" s="6" t="s">
        <v>2203</v>
      </c>
      <c r="C997" s="16" t="str">
        <f t="shared" ca="1" si="75"/>
        <v>Labasa</v>
      </c>
      <c r="D997" s="6" t="s">
        <v>191</v>
      </c>
      <c r="E997" s="16" t="str">
        <f t="shared" ca="1" si="76"/>
        <v>Macuata</v>
      </c>
      <c r="F997" s="16" t="str">
        <f t="shared" ca="1" si="77"/>
        <v>FJ0303</v>
      </c>
      <c r="G997" s="16" t="str">
        <f t="shared" ca="1" si="78"/>
        <v>FJ03</v>
      </c>
      <c r="H997" s="16" t="str">
        <f t="shared" ca="1" si="79"/>
        <v>NORTHERN</v>
      </c>
      <c r="I997" s="2"/>
      <c r="J997" s="2">
        <v>0</v>
      </c>
      <c r="K997" s="2"/>
    </row>
    <row r="998" spans="1:11">
      <c r="A998" s="6" t="s">
        <v>1704</v>
      </c>
      <c r="B998" s="6" t="s">
        <v>2204</v>
      </c>
      <c r="C998" s="16" t="str">
        <f t="shared" ca="1" si="75"/>
        <v>Dogotuki</v>
      </c>
      <c r="D998" s="6" t="s">
        <v>190</v>
      </c>
      <c r="E998" s="16" t="str">
        <f t="shared" ca="1" si="76"/>
        <v>Macuata</v>
      </c>
      <c r="F998" s="16" t="str">
        <f t="shared" ca="1" si="77"/>
        <v>FJ0303</v>
      </c>
      <c r="G998" s="16" t="str">
        <f t="shared" ca="1" si="78"/>
        <v>FJ03</v>
      </c>
      <c r="H998" s="16" t="str">
        <f t="shared" ca="1" si="79"/>
        <v>NORTHERN</v>
      </c>
      <c r="I998" s="2"/>
      <c r="J998" s="2">
        <v>0</v>
      </c>
      <c r="K998" s="2"/>
    </row>
    <row r="999" spans="1:11">
      <c r="A999" s="6" t="s">
        <v>1705</v>
      </c>
      <c r="B999" s="6" t="s">
        <v>2205</v>
      </c>
      <c r="C999" s="16" t="str">
        <f t="shared" ca="1" si="75"/>
        <v>Nasavusavu</v>
      </c>
      <c r="D999" s="6" t="s">
        <v>182</v>
      </c>
      <c r="E999" s="16" t="str">
        <f t="shared" ca="1" si="76"/>
        <v>Cakaudrove</v>
      </c>
      <c r="F999" s="16" t="str">
        <f t="shared" ca="1" si="77"/>
        <v>FJ0302</v>
      </c>
      <c r="G999" s="16" t="str">
        <f t="shared" ca="1" si="78"/>
        <v>FJ03</v>
      </c>
      <c r="H999" s="16" t="str">
        <f t="shared" ca="1" si="79"/>
        <v>NORTHERN</v>
      </c>
      <c r="I999" s="2"/>
      <c r="J999" s="2">
        <v>0</v>
      </c>
      <c r="K999" s="2"/>
    </row>
    <row r="1000" spans="1:11">
      <c r="A1000" s="6" t="s">
        <v>1161</v>
      </c>
      <c r="B1000" s="6" t="s">
        <v>2206</v>
      </c>
      <c r="C1000" s="16" t="str">
        <f t="shared" ca="1" si="75"/>
        <v>Vuya</v>
      </c>
      <c r="D1000" s="6" t="s">
        <v>179</v>
      </c>
      <c r="E1000" s="16" t="str">
        <f t="shared" ca="1" si="76"/>
        <v>Bua</v>
      </c>
      <c r="F1000" s="16" t="str">
        <f t="shared" ca="1" si="77"/>
        <v>FJ0301</v>
      </c>
      <c r="G1000" s="16" t="str">
        <f t="shared" ca="1" si="78"/>
        <v>FJ03</v>
      </c>
      <c r="H1000" s="16" t="str">
        <f t="shared" ca="1" si="79"/>
        <v>NORTHERN</v>
      </c>
      <c r="I1000" s="2"/>
      <c r="J1000" s="2">
        <v>0</v>
      </c>
      <c r="K1000" s="2"/>
    </row>
    <row r="1001" spans="1:11">
      <c r="A1001" s="6" t="s">
        <v>1161</v>
      </c>
      <c r="B1001" s="6" t="s">
        <v>2207</v>
      </c>
      <c r="C1001" s="16" t="str">
        <f t="shared" ca="1" si="75"/>
        <v>Vuya</v>
      </c>
      <c r="D1001" s="6" t="s">
        <v>179</v>
      </c>
      <c r="E1001" s="16" t="str">
        <f t="shared" ca="1" si="76"/>
        <v>Bua</v>
      </c>
      <c r="F1001" s="16" t="str">
        <f t="shared" ca="1" si="77"/>
        <v>FJ0301</v>
      </c>
      <c r="G1001" s="16" t="str">
        <f t="shared" ca="1" si="78"/>
        <v>FJ03</v>
      </c>
      <c r="H1001" s="16" t="str">
        <f t="shared" ca="1" si="79"/>
        <v>NORTHERN</v>
      </c>
      <c r="I1001" s="2"/>
      <c r="J1001" s="2">
        <v>0</v>
      </c>
      <c r="K1001" s="2"/>
    </row>
    <row r="1002" spans="1:11">
      <c r="A1002" s="6" t="s">
        <v>1161</v>
      </c>
      <c r="B1002" s="6" t="s">
        <v>2208</v>
      </c>
      <c r="C1002" s="16" t="str">
        <f t="shared" ca="1" si="75"/>
        <v>Macuata</v>
      </c>
      <c r="D1002" s="6" t="s">
        <v>192</v>
      </c>
      <c r="E1002" s="16" t="str">
        <f t="shared" ca="1" si="76"/>
        <v>Macuata</v>
      </c>
      <c r="F1002" s="16" t="str">
        <f t="shared" ca="1" si="77"/>
        <v>FJ0303</v>
      </c>
      <c r="G1002" s="16" t="str">
        <f t="shared" ca="1" si="78"/>
        <v>FJ03</v>
      </c>
      <c r="H1002" s="16" t="str">
        <f t="shared" ca="1" si="79"/>
        <v>NORTHERN</v>
      </c>
      <c r="I1002" s="2"/>
      <c r="J1002" s="2">
        <v>0</v>
      </c>
      <c r="K1002" s="2"/>
    </row>
    <row r="1003" spans="1:11">
      <c r="A1003" s="6" t="s">
        <v>1706</v>
      </c>
      <c r="B1003" s="6" t="s">
        <v>2209</v>
      </c>
      <c r="C1003" s="16" t="str">
        <f t="shared" ca="1" si="75"/>
        <v>Vaturova</v>
      </c>
      <c r="D1003" s="6" t="s">
        <v>186</v>
      </c>
      <c r="E1003" s="16" t="str">
        <f t="shared" ca="1" si="76"/>
        <v>Cakaudrove</v>
      </c>
      <c r="F1003" s="16" t="str">
        <f t="shared" ca="1" si="77"/>
        <v>FJ0302</v>
      </c>
      <c r="G1003" s="16" t="str">
        <f t="shared" ca="1" si="78"/>
        <v>FJ03</v>
      </c>
      <c r="H1003" s="16" t="str">
        <f t="shared" ca="1" si="79"/>
        <v>NORTHERN</v>
      </c>
      <c r="I1003" s="2"/>
      <c r="J1003" s="2">
        <v>0</v>
      </c>
      <c r="K1003" s="2"/>
    </row>
    <row r="1004" spans="1:11">
      <c r="A1004" s="6" t="s">
        <v>1707</v>
      </c>
      <c r="B1004" s="6" t="s">
        <v>2210</v>
      </c>
      <c r="C1004" s="16" t="str">
        <f t="shared" ca="1" si="75"/>
        <v>Dogotuki</v>
      </c>
      <c r="D1004" s="6" t="s">
        <v>190</v>
      </c>
      <c r="E1004" s="16" t="str">
        <f t="shared" ca="1" si="76"/>
        <v>Macuata</v>
      </c>
      <c r="F1004" s="16" t="str">
        <f t="shared" ca="1" si="77"/>
        <v>FJ0303</v>
      </c>
      <c r="G1004" s="16" t="str">
        <f t="shared" ca="1" si="78"/>
        <v>FJ03</v>
      </c>
      <c r="H1004" s="16" t="str">
        <f t="shared" ca="1" si="79"/>
        <v>NORTHERN</v>
      </c>
      <c r="I1004" s="2"/>
      <c r="J1004" s="2">
        <v>0</v>
      </c>
      <c r="K1004" s="2"/>
    </row>
    <row r="1005" spans="1:11">
      <c r="A1005" s="6" t="s">
        <v>1708</v>
      </c>
      <c r="B1005" s="6" t="s">
        <v>2211</v>
      </c>
      <c r="C1005" s="16" t="str">
        <f t="shared" ca="1" si="75"/>
        <v>Macuata</v>
      </c>
      <c r="D1005" s="6" t="s">
        <v>192</v>
      </c>
      <c r="E1005" s="16" t="str">
        <f t="shared" ca="1" si="76"/>
        <v>Macuata</v>
      </c>
      <c r="F1005" s="16" t="str">
        <f t="shared" ca="1" si="77"/>
        <v>FJ0303</v>
      </c>
      <c r="G1005" s="16" t="str">
        <f t="shared" ca="1" si="78"/>
        <v>FJ03</v>
      </c>
      <c r="H1005" s="16" t="str">
        <f t="shared" ca="1" si="79"/>
        <v>NORTHERN</v>
      </c>
      <c r="I1005" s="2"/>
      <c r="J1005" s="2">
        <v>0</v>
      </c>
      <c r="K1005" s="2"/>
    </row>
    <row r="1006" spans="1:11">
      <c r="A1006" s="6" t="s">
        <v>1709</v>
      </c>
      <c r="B1006" s="6" t="s">
        <v>2212</v>
      </c>
      <c r="C1006" s="16" t="str">
        <f t="shared" ca="1" si="75"/>
        <v>Cakaudrove</v>
      </c>
      <c r="D1006" s="6" t="s">
        <v>181</v>
      </c>
      <c r="E1006" s="16" t="str">
        <f t="shared" ca="1" si="76"/>
        <v>Cakaudrove</v>
      </c>
      <c r="F1006" s="16" t="str">
        <f t="shared" ca="1" si="77"/>
        <v>FJ0302</v>
      </c>
      <c r="G1006" s="16" t="str">
        <f t="shared" ca="1" si="78"/>
        <v>FJ03</v>
      </c>
      <c r="H1006" s="16" t="str">
        <f t="shared" ca="1" si="79"/>
        <v>NORTHERN</v>
      </c>
      <c r="I1006" s="2"/>
      <c r="J1006" s="2">
        <v>0</v>
      </c>
      <c r="K1006" s="2"/>
    </row>
    <row r="1007" spans="1:11">
      <c r="A1007" s="6" t="s">
        <v>1710</v>
      </c>
      <c r="B1007" s="6" t="s">
        <v>2213</v>
      </c>
      <c r="C1007" s="16" t="str">
        <f t="shared" ca="1" si="75"/>
        <v>Wainikeli</v>
      </c>
      <c r="D1007" s="6" t="s">
        <v>188</v>
      </c>
      <c r="E1007" s="16" t="str">
        <f t="shared" ca="1" si="76"/>
        <v>Cakaudrove</v>
      </c>
      <c r="F1007" s="16" t="str">
        <f t="shared" ca="1" si="77"/>
        <v>FJ0302</v>
      </c>
      <c r="G1007" s="16" t="str">
        <f t="shared" ca="1" si="78"/>
        <v>FJ03</v>
      </c>
      <c r="H1007" s="16" t="str">
        <f t="shared" ca="1" si="79"/>
        <v>NORTHERN</v>
      </c>
      <c r="I1007" s="2"/>
      <c r="J1007" s="2">
        <v>0</v>
      </c>
      <c r="K1007" s="2"/>
    </row>
    <row r="1008" spans="1:11">
      <c r="A1008" s="6" t="s">
        <v>219</v>
      </c>
      <c r="B1008" s="6" t="s">
        <v>2214</v>
      </c>
      <c r="C1008" s="16" t="str">
        <f t="shared" ca="1" si="75"/>
        <v>Sasa</v>
      </c>
      <c r="D1008" s="6" t="s">
        <v>193</v>
      </c>
      <c r="E1008" s="16" t="str">
        <f t="shared" ca="1" si="76"/>
        <v>Macuata</v>
      </c>
      <c r="F1008" s="16" t="str">
        <f t="shared" ca="1" si="77"/>
        <v>FJ0303</v>
      </c>
      <c r="G1008" s="16" t="str">
        <f t="shared" ca="1" si="78"/>
        <v>FJ03</v>
      </c>
      <c r="H1008" s="16" t="str">
        <f t="shared" ca="1" si="79"/>
        <v>NORTHERN</v>
      </c>
      <c r="I1008" s="2"/>
      <c r="J1008" s="2">
        <v>0</v>
      </c>
      <c r="K1008" s="2"/>
    </row>
    <row r="1009" spans="1:11">
      <c r="A1009" s="6" t="s">
        <v>1711</v>
      </c>
      <c r="B1009" s="6" t="s">
        <v>2215</v>
      </c>
      <c r="C1009" s="16" t="str">
        <f t="shared" ca="1" si="75"/>
        <v>Dogotuki</v>
      </c>
      <c r="D1009" s="6" t="s">
        <v>190</v>
      </c>
      <c r="E1009" s="16" t="str">
        <f t="shared" ca="1" si="76"/>
        <v>Macuata</v>
      </c>
      <c r="F1009" s="16" t="str">
        <f t="shared" ca="1" si="77"/>
        <v>FJ0303</v>
      </c>
      <c r="G1009" s="16" t="str">
        <f t="shared" ca="1" si="78"/>
        <v>FJ03</v>
      </c>
      <c r="H1009" s="16" t="str">
        <f t="shared" ca="1" si="79"/>
        <v>NORTHERN</v>
      </c>
      <c r="I1009" s="2"/>
      <c r="J1009" s="2">
        <v>0</v>
      </c>
      <c r="K1009" s="2"/>
    </row>
    <row r="1010" spans="1:11">
      <c r="A1010" s="6" t="s">
        <v>1712</v>
      </c>
      <c r="B1010" s="6" t="s">
        <v>2216</v>
      </c>
      <c r="C1010" s="16" t="str">
        <f t="shared" ca="1" si="75"/>
        <v>Cakaudrove</v>
      </c>
      <c r="D1010" s="6" t="s">
        <v>181</v>
      </c>
      <c r="E1010" s="16" t="str">
        <f t="shared" ca="1" si="76"/>
        <v>Cakaudrove</v>
      </c>
      <c r="F1010" s="16" t="str">
        <f t="shared" ca="1" si="77"/>
        <v>FJ0302</v>
      </c>
      <c r="G1010" s="16" t="str">
        <f t="shared" ca="1" si="78"/>
        <v>FJ03</v>
      </c>
      <c r="H1010" s="16" t="str">
        <f t="shared" ca="1" si="79"/>
        <v>NORTHERN</v>
      </c>
      <c r="I1010" s="2"/>
      <c r="J1010" s="2">
        <v>0</v>
      </c>
      <c r="K1010" s="2"/>
    </row>
    <row r="1011" spans="1:11">
      <c r="A1011" s="6" t="s">
        <v>1712</v>
      </c>
      <c r="B1011" s="6" t="s">
        <v>2217</v>
      </c>
      <c r="C1011" s="16" t="str">
        <f t="shared" ca="1" si="75"/>
        <v>Tunuloa</v>
      </c>
      <c r="D1011" s="6" t="s">
        <v>185</v>
      </c>
      <c r="E1011" s="16" t="str">
        <f t="shared" ca="1" si="76"/>
        <v>Cakaudrove</v>
      </c>
      <c r="F1011" s="16" t="str">
        <f t="shared" ca="1" si="77"/>
        <v>FJ0302</v>
      </c>
      <c r="G1011" s="16" t="str">
        <f t="shared" ca="1" si="78"/>
        <v>FJ03</v>
      </c>
      <c r="H1011" s="16" t="str">
        <f t="shared" ca="1" si="79"/>
        <v>NORTHERN</v>
      </c>
      <c r="I1011" s="2"/>
      <c r="J1011" s="2">
        <v>0</v>
      </c>
      <c r="K1011" s="2"/>
    </row>
    <row r="1012" spans="1:11">
      <c r="A1012" s="6" t="s">
        <v>1713</v>
      </c>
      <c r="B1012" s="6" t="s">
        <v>2218</v>
      </c>
      <c r="C1012" s="16" t="str">
        <f t="shared" ca="1" si="75"/>
        <v>Cakaudrove</v>
      </c>
      <c r="D1012" s="6" t="s">
        <v>181</v>
      </c>
      <c r="E1012" s="16" t="str">
        <f t="shared" ca="1" si="76"/>
        <v>Cakaudrove</v>
      </c>
      <c r="F1012" s="16" t="str">
        <f t="shared" ca="1" si="77"/>
        <v>FJ0302</v>
      </c>
      <c r="G1012" s="16" t="str">
        <f t="shared" ca="1" si="78"/>
        <v>FJ03</v>
      </c>
      <c r="H1012" s="16" t="str">
        <f t="shared" ca="1" si="79"/>
        <v>NORTHERN</v>
      </c>
      <c r="I1012" s="2"/>
      <c r="J1012" s="2">
        <v>0</v>
      </c>
      <c r="K1012" s="2"/>
    </row>
    <row r="1013" spans="1:11">
      <c r="A1013" s="6" t="s">
        <v>1714</v>
      </c>
      <c r="B1013" s="6" t="s">
        <v>2219</v>
      </c>
      <c r="C1013" s="16" t="str">
        <f t="shared" ca="1" si="75"/>
        <v>Wainunu</v>
      </c>
      <c r="D1013" s="6" t="s">
        <v>180</v>
      </c>
      <c r="E1013" s="16" t="str">
        <f t="shared" ca="1" si="76"/>
        <v>Bua</v>
      </c>
      <c r="F1013" s="16" t="str">
        <f t="shared" ca="1" si="77"/>
        <v>FJ0301</v>
      </c>
      <c r="G1013" s="16" t="str">
        <f t="shared" ca="1" si="78"/>
        <v>FJ03</v>
      </c>
      <c r="H1013" s="16" t="str">
        <f t="shared" ca="1" si="79"/>
        <v>NORTHERN</v>
      </c>
      <c r="I1013" s="2"/>
      <c r="J1013" s="2">
        <v>0</v>
      </c>
      <c r="K1013" s="2"/>
    </row>
    <row r="1014" spans="1:11">
      <c r="A1014" s="6" t="s">
        <v>162</v>
      </c>
      <c r="B1014" s="6" t="s">
        <v>2220</v>
      </c>
      <c r="C1014" s="16" t="str">
        <f t="shared" ca="1" si="75"/>
        <v>Saqani</v>
      </c>
      <c r="D1014" s="6" t="s">
        <v>184</v>
      </c>
      <c r="E1014" s="16" t="str">
        <f t="shared" ca="1" si="76"/>
        <v>Cakaudrove</v>
      </c>
      <c r="F1014" s="16" t="str">
        <f t="shared" ca="1" si="77"/>
        <v>FJ0302</v>
      </c>
      <c r="G1014" s="16" t="str">
        <f t="shared" ca="1" si="78"/>
        <v>FJ03</v>
      </c>
      <c r="H1014" s="16" t="str">
        <f t="shared" ca="1" si="79"/>
        <v>NORTHERN</v>
      </c>
      <c r="I1014" s="2"/>
      <c r="J1014" s="2">
        <v>0</v>
      </c>
      <c r="K1014" s="2"/>
    </row>
    <row r="1015" spans="1:11">
      <c r="A1015" s="6" t="s">
        <v>1715</v>
      </c>
      <c r="B1015" s="6" t="s">
        <v>2221</v>
      </c>
      <c r="C1015" s="16" t="str">
        <f t="shared" ca="1" si="75"/>
        <v>Wailevu</v>
      </c>
      <c r="D1015" s="6" t="s">
        <v>187</v>
      </c>
      <c r="E1015" s="16" t="str">
        <f t="shared" ca="1" si="76"/>
        <v>Cakaudrove</v>
      </c>
      <c r="F1015" s="16" t="str">
        <f t="shared" ca="1" si="77"/>
        <v>FJ0302</v>
      </c>
      <c r="G1015" s="16" t="str">
        <f t="shared" ca="1" si="78"/>
        <v>FJ03</v>
      </c>
      <c r="H1015" s="16" t="str">
        <f t="shared" ca="1" si="79"/>
        <v>NORTHERN</v>
      </c>
      <c r="I1015" s="2"/>
      <c r="J1015" s="2">
        <v>0</v>
      </c>
      <c r="K1015" s="2"/>
    </row>
    <row r="1016" spans="1:11">
      <c r="A1016" s="6" t="s">
        <v>1716</v>
      </c>
      <c r="B1016" s="6" t="s">
        <v>2222</v>
      </c>
      <c r="C1016" s="16" t="str">
        <f t="shared" ca="1" si="75"/>
        <v>Dogotuki</v>
      </c>
      <c r="D1016" s="6" t="s">
        <v>190</v>
      </c>
      <c r="E1016" s="16" t="str">
        <f t="shared" ca="1" si="76"/>
        <v>Macuata</v>
      </c>
      <c r="F1016" s="16" t="str">
        <f t="shared" ca="1" si="77"/>
        <v>FJ0303</v>
      </c>
      <c r="G1016" s="16" t="str">
        <f t="shared" ca="1" si="78"/>
        <v>FJ03</v>
      </c>
      <c r="H1016" s="16" t="str">
        <f t="shared" ca="1" si="79"/>
        <v>NORTHERN</v>
      </c>
      <c r="I1016" s="2"/>
      <c r="J1016" s="2">
        <v>0</v>
      </c>
      <c r="K1016" s="2"/>
    </row>
    <row r="1017" spans="1:11">
      <c r="A1017" s="6" t="s">
        <v>21</v>
      </c>
      <c r="B1017" s="6" t="s">
        <v>2223</v>
      </c>
      <c r="C1017" s="16" t="str">
        <f t="shared" ca="1" si="75"/>
        <v>Bua</v>
      </c>
      <c r="D1017" s="6" t="s">
        <v>178</v>
      </c>
      <c r="E1017" s="16" t="str">
        <f t="shared" ca="1" si="76"/>
        <v>Bua</v>
      </c>
      <c r="F1017" s="16" t="str">
        <f t="shared" ca="1" si="77"/>
        <v>FJ0301</v>
      </c>
      <c r="G1017" s="16" t="str">
        <f t="shared" ca="1" si="78"/>
        <v>FJ03</v>
      </c>
      <c r="H1017" s="16" t="str">
        <f t="shared" ca="1" si="79"/>
        <v>NORTHERN</v>
      </c>
      <c r="I1017" s="2"/>
      <c r="J1017" s="2">
        <v>0</v>
      </c>
      <c r="K1017" s="2"/>
    </row>
    <row r="1018" spans="1:11">
      <c r="A1018" s="6" t="s">
        <v>1717</v>
      </c>
      <c r="B1018" s="6" t="s">
        <v>2224</v>
      </c>
      <c r="C1018" s="16" t="str">
        <f t="shared" ca="1" si="75"/>
        <v>Vaturova</v>
      </c>
      <c r="D1018" s="6" t="s">
        <v>186</v>
      </c>
      <c r="E1018" s="16" t="str">
        <f t="shared" ca="1" si="76"/>
        <v>Cakaudrove</v>
      </c>
      <c r="F1018" s="16" t="str">
        <f t="shared" ca="1" si="77"/>
        <v>FJ0302</v>
      </c>
      <c r="G1018" s="16" t="str">
        <f t="shared" ca="1" si="78"/>
        <v>FJ03</v>
      </c>
      <c r="H1018" s="16" t="str">
        <f t="shared" ca="1" si="79"/>
        <v>NORTHERN</v>
      </c>
      <c r="I1018" s="2"/>
      <c r="J1018" s="2">
        <v>0</v>
      </c>
      <c r="K1018" s="2"/>
    </row>
    <row r="1019" spans="1:11">
      <c r="A1019" s="6" t="s">
        <v>1718</v>
      </c>
      <c r="B1019" s="6" t="s">
        <v>2225</v>
      </c>
      <c r="C1019" s="16" t="str">
        <f t="shared" ca="1" si="75"/>
        <v>Wailevu</v>
      </c>
      <c r="D1019" s="6" t="s">
        <v>187</v>
      </c>
      <c r="E1019" s="16" t="str">
        <f t="shared" ca="1" si="76"/>
        <v>Cakaudrove</v>
      </c>
      <c r="F1019" s="16" t="str">
        <f t="shared" ca="1" si="77"/>
        <v>FJ0302</v>
      </c>
      <c r="G1019" s="16" t="str">
        <f t="shared" ca="1" si="78"/>
        <v>FJ03</v>
      </c>
      <c r="H1019" s="16" t="str">
        <f t="shared" ca="1" si="79"/>
        <v>NORTHERN</v>
      </c>
      <c r="I1019" s="2"/>
      <c r="J1019" s="2">
        <v>0</v>
      </c>
      <c r="K1019" s="2"/>
    </row>
    <row r="1020" spans="1:11">
      <c r="A1020" s="6" t="s">
        <v>1719</v>
      </c>
      <c r="B1020" s="6" t="s">
        <v>2226</v>
      </c>
      <c r="C1020" s="16" t="str">
        <f t="shared" ca="1" si="75"/>
        <v>Nasavusavu</v>
      </c>
      <c r="D1020" s="6" t="s">
        <v>182</v>
      </c>
      <c r="E1020" s="16" t="str">
        <f t="shared" ca="1" si="76"/>
        <v>Cakaudrove</v>
      </c>
      <c r="F1020" s="16" t="str">
        <f t="shared" ca="1" si="77"/>
        <v>FJ0302</v>
      </c>
      <c r="G1020" s="16" t="str">
        <f t="shared" ca="1" si="78"/>
        <v>FJ03</v>
      </c>
      <c r="H1020" s="16" t="str">
        <f t="shared" ca="1" si="79"/>
        <v>NORTHERN</v>
      </c>
      <c r="I1020" s="2"/>
      <c r="J1020" s="2">
        <v>0</v>
      </c>
      <c r="K1020" s="2"/>
    </row>
    <row r="1021" spans="1:11">
      <c r="A1021" s="6" t="s">
        <v>1720</v>
      </c>
      <c r="B1021" s="6" t="s">
        <v>2227</v>
      </c>
      <c r="C1021" s="16" t="str">
        <f t="shared" ca="1" si="75"/>
        <v>Nasavusavu</v>
      </c>
      <c r="D1021" s="6" t="s">
        <v>182</v>
      </c>
      <c r="E1021" s="16" t="str">
        <f t="shared" ca="1" si="76"/>
        <v>Cakaudrove</v>
      </c>
      <c r="F1021" s="16" t="str">
        <f t="shared" ca="1" si="77"/>
        <v>FJ0302</v>
      </c>
      <c r="G1021" s="16" t="str">
        <f t="shared" ca="1" si="78"/>
        <v>FJ03</v>
      </c>
      <c r="H1021" s="16" t="str">
        <f t="shared" ca="1" si="79"/>
        <v>NORTHERN</v>
      </c>
      <c r="I1021" s="2"/>
      <c r="J1021" s="2">
        <v>0</v>
      </c>
      <c r="K1021" s="2"/>
    </row>
    <row r="1022" spans="1:11">
      <c r="A1022" s="6" t="s">
        <v>1721</v>
      </c>
      <c r="B1022" s="6" t="s">
        <v>2228</v>
      </c>
      <c r="C1022" s="16" t="str">
        <f t="shared" ca="1" si="75"/>
        <v>Labasa</v>
      </c>
      <c r="D1022" s="6" t="s">
        <v>191</v>
      </c>
      <c r="E1022" s="16" t="str">
        <f t="shared" ca="1" si="76"/>
        <v>Macuata</v>
      </c>
      <c r="F1022" s="16" t="str">
        <f t="shared" ca="1" si="77"/>
        <v>FJ0303</v>
      </c>
      <c r="G1022" s="16" t="str">
        <f t="shared" ca="1" si="78"/>
        <v>FJ03</v>
      </c>
      <c r="H1022" s="16" t="str">
        <f t="shared" ca="1" si="79"/>
        <v>NORTHERN</v>
      </c>
      <c r="I1022" s="2"/>
      <c r="J1022" s="2">
        <v>0</v>
      </c>
      <c r="K1022" s="2"/>
    </row>
    <row r="1023" spans="1:11">
      <c r="A1023" s="6" t="s">
        <v>1722</v>
      </c>
      <c r="B1023" s="6" t="s">
        <v>2229</v>
      </c>
      <c r="C1023" s="16" t="str">
        <f t="shared" ca="1" si="75"/>
        <v>Cakaudrove</v>
      </c>
      <c r="D1023" s="6" t="s">
        <v>181</v>
      </c>
      <c r="E1023" s="16" t="str">
        <f t="shared" ca="1" si="76"/>
        <v>Cakaudrove</v>
      </c>
      <c r="F1023" s="16" t="str">
        <f t="shared" ca="1" si="77"/>
        <v>FJ0302</v>
      </c>
      <c r="G1023" s="16" t="str">
        <f t="shared" ca="1" si="78"/>
        <v>FJ03</v>
      </c>
      <c r="H1023" s="16" t="str">
        <f t="shared" ca="1" si="79"/>
        <v>NORTHERN</v>
      </c>
      <c r="I1023" s="2"/>
      <c r="J1023" s="2">
        <v>0</v>
      </c>
      <c r="K1023" s="2"/>
    </row>
    <row r="1024" spans="1:11">
      <c r="A1024" s="6" t="s">
        <v>507</v>
      </c>
      <c r="B1024" s="6" t="s">
        <v>2230</v>
      </c>
      <c r="C1024" s="16" t="str">
        <f t="shared" ca="1" si="75"/>
        <v>Wainunu</v>
      </c>
      <c r="D1024" s="6" t="s">
        <v>180</v>
      </c>
      <c r="E1024" s="16" t="str">
        <f t="shared" ca="1" si="76"/>
        <v>Bua</v>
      </c>
      <c r="F1024" s="16" t="str">
        <f t="shared" ca="1" si="77"/>
        <v>FJ0301</v>
      </c>
      <c r="G1024" s="16" t="str">
        <f t="shared" ca="1" si="78"/>
        <v>FJ03</v>
      </c>
      <c r="H1024" s="16" t="str">
        <f t="shared" ca="1" si="79"/>
        <v>NORTHERN</v>
      </c>
      <c r="I1024" s="2"/>
      <c r="J1024" s="2">
        <v>0</v>
      </c>
      <c r="K1024" s="2"/>
    </row>
    <row r="1025" spans="1:11">
      <c r="A1025" s="6" t="s">
        <v>1723</v>
      </c>
      <c r="B1025" s="6" t="s">
        <v>2231</v>
      </c>
      <c r="C1025" s="16" t="str">
        <f t="shared" ca="1" si="75"/>
        <v>Rabi</v>
      </c>
      <c r="D1025" s="6" t="s">
        <v>183</v>
      </c>
      <c r="E1025" s="16" t="str">
        <f t="shared" ca="1" si="76"/>
        <v>Cakaudrove</v>
      </c>
      <c r="F1025" s="16" t="str">
        <f t="shared" ca="1" si="77"/>
        <v>FJ0302</v>
      </c>
      <c r="G1025" s="16" t="str">
        <f t="shared" ca="1" si="78"/>
        <v>FJ03</v>
      </c>
      <c r="H1025" s="16" t="str">
        <f t="shared" ca="1" si="79"/>
        <v>NORTHERN</v>
      </c>
      <c r="I1025" s="2"/>
      <c r="J1025" s="2">
        <v>0</v>
      </c>
      <c r="K1025" s="2"/>
    </row>
    <row r="1026" spans="1:11">
      <c r="A1026" s="6" t="s">
        <v>1724</v>
      </c>
      <c r="B1026" s="6" t="s">
        <v>2232</v>
      </c>
      <c r="C1026" s="16" t="str">
        <f t="shared" ref="C1026:C1089" ca="1" si="80">OFFSET(OffsetRefAdm3,MATCH(D1026,MatchAdm3_Code,0)-1,0)</f>
        <v>Vaturova</v>
      </c>
      <c r="D1026" s="6" t="s">
        <v>186</v>
      </c>
      <c r="E1026" s="16" t="str">
        <f t="shared" ref="E1026:E1089" ca="1" si="81">OFFSET(OffsetRefAdm3,MATCH(D1026,MatchAdm3_Code,0)-1,2)</f>
        <v>Cakaudrove</v>
      </c>
      <c r="F1026" s="16" t="str">
        <f t="shared" ref="F1026:F1089" ca="1" si="82">OFFSET(OffsetRefAdm3,MATCH(D1026,MatchAdm3_Code,0)-1,3)</f>
        <v>FJ0302</v>
      </c>
      <c r="G1026" s="16" t="str">
        <f t="shared" ref="G1026:G1089" ca="1" si="83">OFFSET(OffsetRefAdm3,MATCH(D1026,MatchAdm3_Code,0)-1,5)</f>
        <v>FJ03</v>
      </c>
      <c r="H1026" s="16" t="str">
        <f t="shared" ref="H1026:H1089" ca="1" si="84">OFFSET(OffsetRefAdm3,MATCH(D1026,MatchAdm3_Code,0)-1,4)</f>
        <v>NORTHERN</v>
      </c>
      <c r="I1026" s="2"/>
      <c r="J1026" s="2">
        <v>0</v>
      </c>
      <c r="K1026" s="2"/>
    </row>
    <row r="1027" spans="1:11">
      <c r="A1027" s="6" t="s">
        <v>1725</v>
      </c>
      <c r="B1027" s="6" t="s">
        <v>2233</v>
      </c>
      <c r="C1027" s="16" t="str">
        <f t="shared" ca="1" si="80"/>
        <v>Saqani</v>
      </c>
      <c r="D1027" s="6" t="s">
        <v>184</v>
      </c>
      <c r="E1027" s="16" t="str">
        <f t="shared" ca="1" si="81"/>
        <v>Cakaudrove</v>
      </c>
      <c r="F1027" s="16" t="str">
        <f t="shared" ca="1" si="82"/>
        <v>FJ0302</v>
      </c>
      <c r="G1027" s="16" t="str">
        <f t="shared" ca="1" si="83"/>
        <v>FJ03</v>
      </c>
      <c r="H1027" s="16" t="str">
        <f t="shared" ca="1" si="84"/>
        <v>NORTHERN</v>
      </c>
      <c r="I1027" s="2"/>
      <c r="J1027" s="2">
        <v>0</v>
      </c>
      <c r="K1027" s="2"/>
    </row>
    <row r="1028" spans="1:11">
      <c r="A1028" s="6" t="s">
        <v>1726</v>
      </c>
      <c r="B1028" s="6" t="s">
        <v>2234</v>
      </c>
      <c r="C1028" s="16" t="str">
        <f t="shared" ca="1" si="80"/>
        <v>Macuata</v>
      </c>
      <c r="D1028" s="6" t="s">
        <v>192</v>
      </c>
      <c r="E1028" s="16" t="str">
        <f t="shared" ca="1" si="81"/>
        <v>Macuata</v>
      </c>
      <c r="F1028" s="16" t="str">
        <f t="shared" ca="1" si="82"/>
        <v>FJ0303</v>
      </c>
      <c r="G1028" s="16" t="str">
        <f t="shared" ca="1" si="83"/>
        <v>FJ03</v>
      </c>
      <c r="H1028" s="16" t="str">
        <f t="shared" ca="1" si="84"/>
        <v>NORTHERN</v>
      </c>
      <c r="I1028" s="2"/>
      <c r="J1028" s="2">
        <v>0</v>
      </c>
      <c r="K1028" s="2"/>
    </row>
    <row r="1029" spans="1:11">
      <c r="A1029" s="6" t="s">
        <v>1727</v>
      </c>
      <c r="B1029" s="6" t="s">
        <v>2235</v>
      </c>
      <c r="C1029" s="16" t="str">
        <f t="shared" ca="1" si="80"/>
        <v>Dogotuki</v>
      </c>
      <c r="D1029" s="6" t="s">
        <v>190</v>
      </c>
      <c r="E1029" s="16" t="str">
        <f t="shared" ca="1" si="81"/>
        <v>Macuata</v>
      </c>
      <c r="F1029" s="16" t="str">
        <f t="shared" ca="1" si="82"/>
        <v>FJ0303</v>
      </c>
      <c r="G1029" s="16" t="str">
        <f t="shared" ca="1" si="83"/>
        <v>FJ03</v>
      </c>
      <c r="H1029" s="16" t="str">
        <f t="shared" ca="1" si="84"/>
        <v>NORTHERN</v>
      </c>
      <c r="I1029" s="2"/>
      <c r="J1029" s="2">
        <v>0</v>
      </c>
      <c r="K1029" s="2"/>
    </row>
    <row r="1030" spans="1:11">
      <c r="A1030" s="6" t="s">
        <v>1728</v>
      </c>
      <c r="B1030" s="6" t="s">
        <v>2236</v>
      </c>
      <c r="C1030" s="16" t="str">
        <f t="shared" ca="1" si="80"/>
        <v>Saqani</v>
      </c>
      <c r="D1030" s="6" t="s">
        <v>184</v>
      </c>
      <c r="E1030" s="16" t="str">
        <f t="shared" ca="1" si="81"/>
        <v>Cakaudrove</v>
      </c>
      <c r="F1030" s="16" t="str">
        <f t="shared" ca="1" si="82"/>
        <v>FJ0302</v>
      </c>
      <c r="G1030" s="16" t="str">
        <f t="shared" ca="1" si="83"/>
        <v>FJ03</v>
      </c>
      <c r="H1030" s="16" t="str">
        <f t="shared" ca="1" si="84"/>
        <v>NORTHERN</v>
      </c>
      <c r="I1030" s="2"/>
      <c r="J1030" s="2">
        <v>0</v>
      </c>
      <c r="K1030" s="2"/>
    </row>
    <row r="1031" spans="1:11">
      <c r="A1031" s="6" t="s">
        <v>1729</v>
      </c>
      <c r="B1031" s="6" t="s">
        <v>2237</v>
      </c>
      <c r="C1031" s="16" t="str">
        <f t="shared" ca="1" si="80"/>
        <v>Labasa</v>
      </c>
      <c r="D1031" s="6" t="s">
        <v>191</v>
      </c>
      <c r="E1031" s="16" t="str">
        <f t="shared" ca="1" si="81"/>
        <v>Macuata</v>
      </c>
      <c r="F1031" s="16" t="str">
        <f t="shared" ca="1" si="82"/>
        <v>FJ0303</v>
      </c>
      <c r="G1031" s="16" t="str">
        <f t="shared" ca="1" si="83"/>
        <v>FJ03</v>
      </c>
      <c r="H1031" s="16" t="str">
        <f t="shared" ca="1" si="84"/>
        <v>NORTHERN</v>
      </c>
      <c r="I1031" s="2"/>
      <c r="J1031" s="2">
        <v>0</v>
      </c>
      <c r="K1031" s="2"/>
    </row>
    <row r="1032" spans="1:11">
      <c r="A1032" s="6" t="s">
        <v>1730</v>
      </c>
      <c r="B1032" s="6" t="s">
        <v>2238</v>
      </c>
      <c r="C1032" s="16" t="str">
        <f t="shared" ca="1" si="80"/>
        <v>Sasa</v>
      </c>
      <c r="D1032" s="6" t="s">
        <v>193</v>
      </c>
      <c r="E1032" s="16" t="str">
        <f t="shared" ca="1" si="81"/>
        <v>Macuata</v>
      </c>
      <c r="F1032" s="16" t="str">
        <f t="shared" ca="1" si="82"/>
        <v>FJ0303</v>
      </c>
      <c r="G1032" s="16" t="str">
        <f t="shared" ca="1" si="83"/>
        <v>FJ03</v>
      </c>
      <c r="H1032" s="16" t="str">
        <f t="shared" ca="1" si="84"/>
        <v>NORTHERN</v>
      </c>
      <c r="I1032" s="2"/>
      <c r="J1032" s="2">
        <v>0</v>
      </c>
      <c r="K1032" s="2"/>
    </row>
    <row r="1033" spans="1:11">
      <c r="A1033" s="6" t="s">
        <v>1731</v>
      </c>
      <c r="B1033" s="6" t="s">
        <v>2239</v>
      </c>
      <c r="C1033" s="16" t="str">
        <f t="shared" ca="1" si="80"/>
        <v>Vaturova</v>
      </c>
      <c r="D1033" s="6" t="s">
        <v>186</v>
      </c>
      <c r="E1033" s="16" t="str">
        <f t="shared" ca="1" si="81"/>
        <v>Cakaudrove</v>
      </c>
      <c r="F1033" s="16" t="str">
        <f t="shared" ca="1" si="82"/>
        <v>FJ0302</v>
      </c>
      <c r="G1033" s="16" t="str">
        <f t="shared" ca="1" si="83"/>
        <v>FJ03</v>
      </c>
      <c r="H1033" s="16" t="str">
        <f t="shared" ca="1" si="84"/>
        <v>NORTHERN</v>
      </c>
      <c r="I1033" s="2"/>
      <c r="J1033" s="2">
        <v>0</v>
      </c>
      <c r="K1033" s="2"/>
    </row>
    <row r="1034" spans="1:11">
      <c r="A1034" s="6" t="s">
        <v>1732</v>
      </c>
      <c r="B1034" s="6" t="s">
        <v>2240</v>
      </c>
      <c r="C1034" s="16" t="str">
        <f t="shared" ca="1" si="80"/>
        <v>Cakaudrove</v>
      </c>
      <c r="D1034" s="6" t="s">
        <v>181</v>
      </c>
      <c r="E1034" s="16" t="str">
        <f t="shared" ca="1" si="81"/>
        <v>Cakaudrove</v>
      </c>
      <c r="F1034" s="16" t="str">
        <f t="shared" ca="1" si="82"/>
        <v>FJ0302</v>
      </c>
      <c r="G1034" s="16" t="str">
        <f t="shared" ca="1" si="83"/>
        <v>FJ03</v>
      </c>
      <c r="H1034" s="16" t="str">
        <f t="shared" ca="1" si="84"/>
        <v>NORTHERN</v>
      </c>
      <c r="I1034" s="2"/>
      <c r="J1034" s="2">
        <v>0</v>
      </c>
      <c r="K1034" s="2"/>
    </row>
    <row r="1035" spans="1:11">
      <c r="A1035" s="6" t="s">
        <v>1733</v>
      </c>
      <c r="B1035" s="6" t="s">
        <v>2241</v>
      </c>
      <c r="C1035" s="16" t="str">
        <f t="shared" ca="1" si="80"/>
        <v>Vaturova</v>
      </c>
      <c r="D1035" s="6" t="s">
        <v>186</v>
      </c>
      <c r="E1035" s="16" t="str">
        <f t="shared" ca="1" si="81"/>
        <v>Cakaudrove</v>
      </c>
      <c r="F1035" s="16" t="str">
        <f t="shared" ca="1" si="82"/>
        <v>FJ0302</v>
      </c>
      <c r="G1035" s="16" t="str">
        <f t="shared" ca="1" si="83"/>
        <v>FJ03</v>
      </c>
      <c r="H1035" s="16" t="str">
        <f t="shared" ca="1" si="84"/>
        <v>NORTHERN</v>
      </c>
      <c r="I1035" s="2"/>
      <c r="J1035" s="2">
        <v>0</v>
      </c>
      <c r="K1035" s="2"/>
    </row>
    <row r="1036" spans="1:11">
      <c r="A1036" s="6" t="s">
        <v>1734</v>
      </c>
      <c r="B1036" s="6" t="s">
        <v>2242</v>
      </c>
      <c r="C1036" s="16" t="str">
        <f t="shared" ca="1" si="80"/>
        <v>Cakaudrove</v>
      </c>
      <c r="D1036" s="6" t="s">
        <v>181</v>
      </c>
      <c r="E1036" s="16" t="str">
        <f t="shared" ca="1" si="81"/>
        <v>Cakaudrove</v>
      </c>
      <c r="F1036" s="16" t="str">
        <f t="shared" ca="1" si="82"/>
        <v>FJ0302</v>
      </c>
      <c r="G1036" s="16" t="str">
        <f t="shared" ca="1" si="83"/>
        <v>FJ03</v>
      </c>
      <c r="H1036" s="16" t="str">
        <f t="shared" ca="1" si="84"/>
        <v>NORTHERN</v>
      </c>
      <c r="I1036" s="2"/>
      <c r="J1036" s="2">
        <v>0</v>
      </c>
      <c r="K1036" s="2"/>
    </row>
    <row r="1037" spans="1:11">
      <c r="A1037" s="6" t="s">
        <v>1735</v>
      </c>
      <c r="B1037" s="6" t="s">
        <v>2243</v>
      </c>
      <c r="C1037" s="16" t="str">
        <f t="shared" ca="1" si="80"/>
        <v>Tunuloa</v>
      </c>
      <c r="D1037" s="6" t="s">
        <v>185</v>
      </c>
      <c r="E1037" s="16" t="str">
        <f t="shared" ca="1" si="81"/>
        <v>Cakaudrove</v>
      </c>
      <c r="F1037" s="16" t="str">
        <f t="shared" ca="1" si="82"/>
        <v>FJ0302</v>
      </c>
      <c r="G1037" s="16" t="str">
        <f t="shared" ca="1" si="83"/>
        <v>FJ03</v>
      </c>
      <c r="H1037" s="16" t="str">
        <f t="shared" ca="1" si="84"/>
        <v>NORTHERN</v>
      </c>
      <c r="I1037" s="2"/>
      <c r="J1037" s="2">
        <v>0</v>
      </c>
      <c r="K1037" s="2"/>
    </row>
    <row r="1038" spans="1:11">
      <c r="A1038" s="6" t="s">
        <v>1736</v>
      </c>
      <c r="B1038" s="6" t="s">
        <v>2244</v>
      </c>
      <c r="C1038" s="16" t="str">
        <f t="shared" ca="1" si="80"/>
        <v>Nasavusavu</v>
      </c>
      <c r="D1038" s="6" t="s">
        <v>182</v>
      </c>
      <c r="E1038" s="16" t="str">
        <f t="shared" ca="1" si="81"/>
        <v>Cakaudrove</v>
      </c>
      <c r="F1038" s="16" t="str">
        <f t="shared" ca="1" si="82"/>
        <v>FJ0302</v>
      </c>
      <c r="G1038" s="16" t="str">
        <f t="shared" ca="1" si="83"/>
        <v>FJ03</v>
      </c>
      <c r="H1038" s="16" t="str">
        <f t="shared" ca="1" si="84"/>
        <v>NORTHERN</v>
      </c>
      <c r="I1038" s="2"/>
      <c r="J1038" s="2">
        <v>0</v>
      </c>
      <c r="K1038" s="2"/>
    </row>
    <row r="1039" spans="1:11">
      <c r="A1039" s="6" t="s">
        <v>1736</v>
      </c>
      <c r="B1039" s="6" t="s">
        <v>2245</v>
      </c>
      <c r="C1039" s="16" t="str">
        <f t="shared" ca="1" si="80"/>
        <v>Sasa</v>
      </c>
      <c r="D1039" s="6" t="s">
        <v>193</v>
      </c>
      <c r="E1039" s="16" t="str">
        <f t="shared" ca="1" si="81"/>
        <v>Macuata</v>
      </c>
      <c r="F1039" s="16" t="str">
        <f t="shared" ca="1" si="82"/>
        <v>FJ0303</v>
      </c>
      <c r="G1039" s="16" t="str">
        <f t="shared" ca="1" si="83"/>
        <v>FJ03</v>
      </c>
      <c r="H1039" s="16" t="str">
        <f t="shared" ca="1" si="84"/>
        <v>NORTHERN</v>
      </c>
      <c r="I1039" s="2"/>
      <c r="J1039" s="2">
        <v>0</v>
      </c>
      <c r="K1039" s="2"/>
    </row>
    <row r="1040" spans="1:11">
      <c r="A1040" s="6" t="s">
        <v>1737</v>
      </c>
      <c r="B1040" s="6" t="s">
        <v>2246</v>
      </c>
      <c r="C1040" s="16" t="str">
        <f t="shared" ca="1" si="80"/>
        <v>Rabi</v>
      </c>
      <c r="D1040" s="6" t="s">
        <v>183</v>
      </c>
      <c r="E1040" s="16" t="str">
        <f t="shared" ca="1" si="81"/>
        <v>Cakaudrove</v>
      </c>
      <c r="F1040" s="16" t="str">
        <f t="shared" ca="1" si="82"/>
        <v>FJ0302</v>
      </c>
      <c r="G1040" s="16" t="str">
        <f t="shared" ca="1" si="83"/>
        <v>FJ03</v>
      </c>
      <c r="H1040" s="16" t="str">
        <f t="shared" ca="1" si="84"/>
        <v>NORTHERN</v>
      </c>
      <c r="I1040" s="2"/>
      <c r="J1040" s="2">
        <v>0</v>
      </c>
      <c r="K1040" s="2"/>
    </row>
    <row r="1041" spans="1:11">
      <c r="A1041" s="6" t="s">
        <v>1738</v>
      </c>
      <c r="B1041" s="6" t="s">
        <v>2247</v>
      </c>
      <c r="C1041" s="16" t="str">
        <f t="shared" ca="1" si="80"/>
        <v>Macuata</v>
      </c>
      <c r="D1041" s="6" t="s">
        <v>192</v>
      </c>
      <c r="E1041" s="16" t="str">
        <f t="shared" ca="1" si="81"/>
        <v>Macuata</v>
      </c>
      <c r="F1041" s="16" t="str">
        <f t="shared" ca="1" si="82"/>
        <v>FJ0303</v>
      </c>
      <c r="G1041" s="16" t="str">
        <f t="shared" ca="1" si="83"/>
        <v>FJ03</v>
      </c>
      <c r="H1041" s="16" t="str">
        <f t="shared" ca="1" si="84"/>
        <v>NORTHERN</v>
      </c>
      <c r="I1041" s="2"/>
      <c r="J1041" s="2">
        <v>0</v>
      </c>
      <c r="K1041" s="2"/>
    </row>
    <row r="1042" spans="1:11">
      <c r="A1042" s="6" t="s">
        <v>1739</v>
      </c>
      <c r="B1042" s="6" t="s">
        <v>2248</v>
      </c>
      <c r="C1042" s="16" t="str">
        <f t="shared" ca="1" si="80"/>
        <v>Rabi</v>
      </c>
      <c r="D1042" s="6" t="s">
        <v>183</v>
      </c>
      <c r="E1042" s="16" t="str">
        <f t="shared" ca="1" si="81"/>
        <v>Cakaudrove</v>
      </c>
      <c r="F1042" s="16" t="str">
        <f t="shared" ca="1" si="82"/>
        <v>FJ0302</v>
      </c>
      <c r="G1042" s="16" t="str">
        <f t="shared" ca="1" si="83"/>
        <v>FJ03</v>
      </c>
      <c r="H1042" s="16" t="str">
        <f t="shared" ca="1" si="84"/>
        <v>NORTHERN</v>
      </c>
      <c r="I1042" s="2"/>
      <c r="J1042" s="2">
        <v>0</v>
      </c>
      <c r="K1042" s="2"/>
    </row>
    <row r="1043" spans="1:11">
      <c r="A1043" s="6" t="s">
        <v>1740</v>
      </c>
      <c r="B1043" s="6" t="s">
        <v>2249</v>
      </c>
      <c r="C1043" s="16" t="str">
        <f t="shared" ca="1" si="80"/>
        <v>Rabi</v>
      </c>
      <c r="D1043" s="6" t="s">
        <v>183</v>
      </c>
      <c r="E1043" s="16" t="str">
        <f t="shared" ca="1" si="81"/>
        <v>Cakaudrove</v>
      </c>
      <c r="F1043" s="16" t="str">
        <f t="shared" ca="1" si="82"/>
        <v>FJ0302</v>
      </c>
      <c r="G1043" s="16" t="str">
        <f t="shared" ca="1" si="83"/>
        <v>FJ03</v>
      </c>
      <c r="H1043" s="16" t="str">
        <f t="shared" ca="1" si="84"/>
        <v>NORTHERN</v>
      </c>
      <c r="I1043" s="2"/>
      <c r="J1043" s="2">
        <v>0</v>
      </c>
      <c r="K1043" s="2"/>
    </row>
    <row r="1044" spans="1:11">
      <c r="A1044" s="6" t="s">
        <v>1741</v>
      </c>
      <c r="B1044" s="6" t="s">
        <v>2250</v>
      </c>
      <c r="C1044" s="16" t="str">
        <f t="shared" ca="1" si="80"/>
        <v>Nasavusavu</v>
      </c>
      <c r="D1044" s="6" t="s">
        <v>182</v>
      </c>
      <c r="E1044" s="16" t="str">
        <f t="shared" ca="1" si="81"/>
        <v>Cakaudrove</v>
      </c>
      <c r="F1044" s="16" t="str">
        <f t="shared" ca="1" si="82"/>
        <v>FJ0302</v>
      </c>
      <c r="G1044" s="16" t="str">
        <f t="shared" ca="1" si="83"/>
        <v>FJ03</v>
      </c>
      <c r="H1044" s="16" t="str">
        <f t="shared" ca="1" si="84"/>
        <v>NORTHERN</v>
      </c>
      <c r="I1044" s="2"/>
      <c r="J1044" s="2">
        <v>0</v>
      </c>
      <c r="K1044" s="2"/>
    </row>
    <row r="1045" spans="1:11">
      <c r="A1045" s="6" t="s">
        <v>1742</v>
      </c>
      <c r="B1045" s="6" t="s">
        <v>2251</v>
      </c>
      <c r="C1045" s="16" t="str">
        <f t="shared" ca="1" si="80"/>
        <v>Wainunu</v>
      </c>
      <c r="D1045" s="6" t="s">
        <v>180</v>
      </c>
      <c r="E1045" s="16" t="str">
        <f t="shared" ca="1" si="81"/>
        <v>Bua</v>
      </c>
      <c r="F1045" s="16" t="str">
        <f t="shared" ca="1" si="82"/>
        <v>FJ0301</v>
      </c>
      <c r="G1045" s="16" t="str">
        <f t="shared" ca="1" si="83"/>
        <v>FJ03</v>
      </c>
      <c r="H1045" s="16" t="str">
        <f t="shared" ca="1" si="84"/>
        <v>NORTHERN</v>
      </c>
      <c r="I1045" s="2"/>
      <c r="J1045" s="2">
        <v>0</v>
      </c>
      <c r="K1045" s="2"/>
    </row>
    <row r="1046" spans="1:11">
      <c r="A1046" s="6" t="s">
        <v>1743</v>
      </c>
      <c r="B1046" s="6" t="s">
        <v>2252</v>
      </c>
      <c r="C1046" s="16" t="str">
        <f t="shared" ca="1" si="80"/>
        <v>Vaturova</v>
      </c>
      <c r="D1046" s="6" t="s">
        <v>186</v>
      </c>
      <c r="E1046" s="16" t="str">
        <f t="shared" ca="1" si="81"/>
        <v>Cakaudrove</v>
      </c>
      <c r="F1046" s="16" t="str">
        <f t="shared" ca="1" si="82"/>
        <v>FJ0302</v>
      </c>
      <c r="G1046" s="16" t="str">
        <f t="shared" ca="1" si="83"/>
        <v>FJ03</v>
      </c>
      <c r="H1046" s="16" t="str">
        <f t="shared" ca="1" si="84"/>
        <v>NORTHERN</v>
      </c>
      <c r="I1046" s="2"/>
      <c r="J1046" s="2">
        <v>0</v>
      </c>
      <c r="K1046" s="2"/>
    </row>
    <row r="1047" spans="1:11">
      <c r="A1047" s="6" t="s">
        <v>519</v>
      </c>
      <c r="B1047" s="6" t="s">
        <v>2253</v>
      </c>
      <c r="C1047" s="16" t="str">
        <f t="shared" ca="1" si="80"/>
        <v>Bua</v>
      </c>
      <c r="D1047" s="6" t="s">
        <v>178</v>
      </c>
      <c r="E1047" s="16" t="str">
        <f t="shared" ca="1" si="81"/>
        <v>Bua</v>
      </c>
      <c r="F1047" s="16" t="str">
        <f t="shared" ca="1" si="82"/>
        <v>FJ0301</v>
      </c>
      <c r="G1047" s="16" t="str">
        <f t="shared" ca="1" si="83"/>
        <v>FJ03</v>
      </c>
      <c r="H1047" s="16" t="str">
        <f t="shared" ca="1" si="84"/>
        <v>NORTHERN</v>
      </c>
      <c r="I1047" s="2"/>
      <c r="J1047" s="2">
        <v>0</v>
      </c>
      <c r="K1047" s="2"/>
    </row>
    <row r="1048" spans="1:11">
      <c r="A1048" s="6" t="s">
        <v>1744</v>
      </c>
      <c r="B1048" s="6" t="s">
        <v>2254</v>
      </c>
      <c r="C1048" s="16" t="str">
        <f t="shared" ca="1" si="80"/>
        <v>Rabi</v>
      </c>
      <c r="D1048" s="6" t="s">
        <v>183</v>
      </c>
      <c r="E1048" s="16" t="str">
        <f t="shared" ca="1" si="81"/>
        <v>Cakaudrove</v>
      </c>
      <c r="F1048" s="16" t="str">
        <f t="shared" ca="1" si="82"/>
        <v>FJ0302</v>
      </c>
      <c r="G1048" s="16" t="str">
        <f t="shared" ca="1" si="83"/>
        <v>FJ03</v>
      </c>
      <c r="H1048" s="16" t="str">
        <f t="shared" ca="1" si="84"/>
        <v>NORTHERN</v>
      </c>
      <c r="I1048" s="2"/>
      <c r="J1048" s="2">
        <v>0</v>
      </c>
      <c r="K1048" s="2"/>
    </row>
    <row r="1049" spans="1:11">
      <c r="A1049" s="6" t="s">
        <v>1745</v>
      </c>
      <c r="B1049" s="6" t="s">
        <v>2255</v>
      </c>
      <c r="C1049" s="16" t="str">
        <f t="shared" ca="1" si="80"/>
        <v>Tunuloa</v>
      </c>
      <c r="D1049" s="6" t="s">
        <v>185</v>
      </c>
      <c r="E1049" s="16" t="str">
        <f t="shared" ca="1" si="81"/>
        <v>Cakaudrove</v>
      </c>
      <c r="F1049" s="16" t="str">
        <f t="shared" ca="1" si="82"/>
        <v>FJ0302</v>
      </c>
      <c r="G1049" s="16" t="str">
        <f t="shared" ca="1" si="83"/>
        <v>FJ03</v>
      </c>
      <c r="H1049" s="16" t="str">
        <f t="shared" ca="1" si="84"/>
        <v>NORTHERN</v>
      </c>
      <c r="I1049" s="2"/>
      <c r="J1049" s="2">
        <v>0</v>
      </c>
      <c r="K1049" s="2"/>
    </row>
    <row r="1050" spans="1:11">
      <c r="A1050" s="6" t="s">
        <v>1746</v>
      </c>
      <c r="B1050" s="6" t="s">
        <v>2256</v>
      </c>
      <c r="C1050" s="16" t="str">
        <f t="shared" ca="1" si="80"/>
        <v>Vuya</v>
      </c>
      <c r="D1050" s="6" t="s">
        <v>179</v>
      </c>
      <c r="E1050" s="16" t="str">
        <f t="shared" ca="1" si="81"/>
        <v>Bua</v>
      </c>
      <c r="F1050" s="16" t="str">
        <f t="shared" ca="1" si="82"/>
        <v>FJ0301</v>
      </c>
      <c r="G1050" s="16" t="str">
        <f t="shared" ca="1" si="83"/>
        <v>FJ03</v>
      </c>
      <c r="H1050" s="16" t="str">
        <f t="shared" ca="1" si="84"/>
        <v>NORTHERN</v>
      </c>
      <c r="I1050" s="2"/>
      <c r="J1050" s="2">
        <v>0</v>
      </c>
      <c r="K1050" s="2"/>
    </row>
    <row r="1051" spans="1:11">
      <c r="A1051" s="6" t="s">
        <v>1747</v>
      </c>
      <c r="B1051" s="6" t="s">
        <v>2257</v>
      </c>
      <c r="C1051" s="16" t="str">
        <f t="shared" ca="1" si="80"/>
        <v>Saqani</v>
      </c>
      <c r="D1051" s="6" t="s">
        <v>184</v>
      </c>
      <c r="E1051" s="16" t="str">
        <f t="shared" ca="1" si="81"/>
        <v>Cakaudrove</v>
      </c>
      <c r="F1051" s="16" t="str">
        <f t="shared" ca="1" si="82"/>
        <v>FJ0302</v>
      </c>
      <c r="G1051" s="16" t="str">
        <f t="shared" ca="1" si="83"/>
        <v>FJ03</v>
      </c>
      <c r="H1051" s="16" t="str">
        <f t="shared" ca="1" si="84"/>
        <v>NORTHERN</v>
      </c>
      <c r="I1051" s="2"/>
      <c r="J1051" s="2">
        <v>0</v>
      </c>
      <c r="K1051" s="2"/>
    </row>
    <row r="1052" spans="1:11">
      <c r="A1052" s="6" t="s">
        <v>1174</v>
      </c>
      <c r="B1052" s="6" t="s">
        <v>2258</v>
      </c>
      <c r="C1052" s="16" t="str">
        <f t="shared" ca="1" si="80"/>
        <v>Bua</v>
      </c>
      <c r="D1052" s="6" t="s">
        <v>178</v>
      </c>
      <c r="E1052" s="16" t="str">
        <f t="shared" ca="1" si="81"/>
        <v>Bua</v>
      </c>
      <c r="F1052" s="16" t="str">
        <f t="shared" ca="1" si="82"/>
        <v>FJ0301</v>
      </c>
      <c r="G1052" s="16" t="str">
        <f t="shared" ca="1" si="83"/>
        <v>FJ03</v>
      </c>
      <c r="H1052" s="16" t="str">
        <f t="shared" ca="1" si="84"/>
        <v>NORTHERN</v>
      </c>
      <c r="I1052" s="2"/>
      <c r="J1052" s="2">
        <v>0</v>
      </c>
      <c r="K1052" s="2"/>
    </row>
    <row r="1053" spans="1:11">
      <c r="A1053" s="6" t="s">
        <v>1748</v>
      </c>
      <c r="B1053" s="6" t="s">
        <v>2259</v>
      </c>
      <c r="C1053" s="16" t="str">
        <f t="shared" ca="1" si="80"/>
        <v>Vaturova</v>
      </c>
      <c r="D1053" s="6" t="s">
        <v>186</v>
      </c>
      <c r="E1053" s="16" t="str">
        <f t="shared" ca="1" si="81"/>
        <v>Cakaudrove</v>
      </c>
      <c r="F1053" s="16" t="str">
        <f t="shared" ca="1" si="82"/>
        <v>FJ0302</v>
      </c>
      <c r="G1053" s="16" t="str">
        <f t="shared" ca="1" si="83"/>
        <v>FJ03</v>
      </c>
      <c r="H1053" s="16" t="str">
        <f t="shared" ca="1" si="84"/>
        <v>NORTHERN</v>
      </c>
      <c r="I1053" s="2"/>
      <c r="J1053" s="2">
        <v>0</v>
      </c>
      <c r="K1053" s="2"/>
    </row>
    <row r="1054" spans="1:11">
      <c r="A1054" s="6" t="s">
        <v>1749</v>
      </c>
      <c r="B1054" s="6" t="s">
        <v>2260</v>
      </c>
      <c r="C1054" s="16" t="str">
        <f t="shared" ca="1" si="80"/>
        <v>Wainikeli</v>
      </c>
      <c r="D1054" s="6" t="s">
        <v>188</v>
      </c>
      <c r="E1054" s="16" t="str">
        <f t="shared" ca="1" si="81"/>
        <v>Cakaudrove</v>
      </c>
      <c r="F1054" s="16" t="str">
        <f t="shared" ca="1" si="82"/>
        <v>FJ0302</v>
      </c>
      <c r="G1054" s="16" t="str">
        <f t="shared" ca="1" si="83"/>
        <v>FJ03</v>
      </c>
      <c r="H1054" s="16" t="str">
        <f t="shared" ca="1" si="84"/>
        <v>NORTHERN</v>
      </c>
      <c r="I1054" s="2"/>
      <c r="J1054" s="2">
        <v>0</v>
      </c>
      <c r="K1054" s="2"/>
    </row>
    <row r="1055" spans="1:11">
      <c r="A1055" s="6" t="s">
        <v>1750</v>
      </c>
      <c r="B1055" s="6" t="s">
        <v>2261</v>
      </c>
      <c r="C1055" s="16" t="str">
        <f t="shared" ca="1" si="80"/>
        <v>Bua</v>
      </c>
      <c r="D1055" s="6" t="s">
        <v>178</v>
      </c>
      <c r="E1055" s="16" t="str">
        <f t="shared" ca="1" si="81"/>
        <v>Bua</v>
      </c>
      <c r="F1055" s="16" t="str">
        <f t="shared" ca="1" si="82"/>
        <v>FJ0301</v>
      </c>
      <c r="G1055" s="16" t="str">
        <f t="shared" ca="1" si="83"/>
        <v>FJ03</v>
      </c>
      <c r="H1055" s="16" t="str">
        <f t="shared" ca="1" si="84"/>
        <v>NORTHERN</v>
      </c>
      <c r="I1055" s="2"/>
      <c r="J1055" s="2">
        <v>0</v>
      </c>
      <c r="K1055" s="2"/>
    </row>
    <row r="1056" spans="1:11">
      <c r="A1056" s="6" t="s">
        <v>1751</v>
      </c>
      <c r="B1056" s="6" t="s">
        <v>2262</v>
      </c>
      <c r="C1056" s="16" t="str">
        <f t="shared" ca="1" si="80"/>
        <v>Tunuloa</v>
      </c>
      <c r="D1056" s="6" t="s">
        <v>185</v>
      </c>
      <c r="E1056" s="16" t="str">
        <f t="shared" ca="1" si="81"/>
        <v>Cakaudrove</v>
      </c>
      <c r="F1056" s="16" t="str">
        <f t="shared" ca="1" si="82"/>
        <v>FJ0302</v>
      </c>
      <c r="G1056" s="16" t="str">
        <f t="shared" ca="1" si="83"/>
        <v>FJ03</v>
      </c>
      <c r="H1056" s="16" t="str">
        <f t="shared" ca="1" si="84"/>
        <v>NORTHERN</v>
      </c>
      <c r="I1056" s="2"/>
      <c r="J1056" s="2">
        <v>0</v>
      </c>
      <c r="K1056" s="2"/>
    </row>
    <row r="1057" spans="1:11">
      <c r="A1057" s="6" t="s">
        <v>1752</v>
      </c>
      <c r="B1057" s="6" t="s">
        <v>2263</v>
      </c>
      <c r="C1057" s="16" t="str">
        <f t="shared" ca="1" si="80"/>
        <v>Saqani</v>
      </c>
      <c r="D1057" s="6" t="s">
        <v>184</v>
      </c>
      <c r="E1057" s="16" t="str">
        <f t="shared" ca="1" si="81"/>
        <v>Cakaudrove</v>
      </c>
      <c r="F1057" s="16" t="str">
        <f t="shared" ca="1" si="82"/>
        <v>FJ0302</v>
      </c>
      <c r="G1057" s="16" t="str">
        <f t="shared" ca="1" si="83"/>
        <v>FJ03</v>
      </c>
      <c r="H1057" s="16" t="str">
        <f t="shared" ca="1" si="84"/>
        <v>NORTHERN</v>
      </c>
      <c r="I1057" s="2"/>
      <c r="J1057" s="2">
        <v>0</v>
      </c>
      <c r="K1057" s="2"/>
    </row>
    <row r="1058" spans="1:11">
      <c r="A1058" s="6" t="s">
        <v>1753</v>
      </c>
      <c r="B1058" s="6" t="s">
        <v>2264</v>
      </c>
      <c r="C1058" s="16" t="str">
        <f t="shared" ca="1" si="80"/>
        <v>Rabi</v>
      </c>
      <c r="D1058" s="6" t="s">
        <v>183</v>
      </c>
      <c r="E1058" s="16" t="str">
        <f t="shared" ca="1" si="81"/>
        <v>Cakaudrove</v>
      </c>
      <c r="F1058" s="16" t="str">
        <f t="shared" ca="1" si="82"/>
        <v>FJ0302</v>
      </c>
      <c r="G1058" s="16" t="str">
        <f t="shared" ca="1" si="83"/>
        <v>FJ03</v>
      </c>
      <c r="H1058" s="16" t="str">
        <f t="shared" ca="1" si="84"/>
        <v>NORTHERN</v>
      </c>
      <c r="I1058" s="2"/>
      <c r="J1058" s="2">
        <v>0</v>
      </c>
      <c r="K1058" s="2"/>
    </row>
    <row r="1059" spans="1:11">
      <c r="A1059" s="6" t="s">
        <v>1182</v>
      </c>
      <c r="B1059" s="6" t="s">
        <v>2265</v>
      </c>
      <c r="C1059" s="16" t="str">
        <f t="shared" ca="1" si="80"/>
        <v>Wailevu</v>
      </c>
      <c r="D1059" s="6" t="s">
        <v>187</v>
      </c>
      <c r="E1059" s="16" t="str">
        <f t="shared" ca="1" si="81"/>
        <v>Cakaudrove</v>
      </c>
      <c r="F1059" s="16" t="str">
        <f t="shared" ca="1" si="82"/>
        <v>FJ0302</v>
      </c>
      <c r="G1059" s="16" t="str">
        <f t="shared" ca="1" si="83"/>
        <v>FJ03</v>
      </c>
      <c r="H1059" s="16" t="str">
        <f t="shared" ca="1" si="84"/>
        <v>NORTHERN</v>
      </c>
      <c r="I1059" s="2"/>
      <c r="J1059" s="2">
        <v>0</v>
      </c>
      <c r="K1059" s="2"/>
    </row>
    <row r="1060" spans="1:11">
      <c r="A1060" s="6" t="s">
        <v>1182</v>
      </c>
      <c r="B1060" s="6" t="s">
        <v>2266</v>
      </c>
      <c r="C1060" s="16" t="str">
        <f t="shared" ca="1" si="80"/>
        <v>Wailevu</v>
      </c>
      <c r="D1060" s="6" t="s">
        <v>187</v>
      </c>
      <c r="E1060" s="16" t="str">
        <f t="shared" ca="1" si="81"/>
        <v>Cakaudrove</v>
      </c>
      <c r="F1060" s="16" t="str">
        <f t="shared" ca="1" si="82"/>
        <v>FJ0302</v>
      </c>
      <c r="G1060" s="16" t="str">
        <f t="shared" ca="1" si="83"/>
        <v>FJ03</v>
      </c>
      <c r="H1060" s="16" t="str">
        <f t="shared" ca="1" si="84"/>
        <v>NORTHERN</v>
      </c>
      <c r="I1060" s="2"/>
      <c r="J1060" s="2">
        <v>0</v>
      </c>
      <c r="K1060" s="2"/>
    </row>
    <row r="1061" spans="1:11">
      <c r="A1061" s="6" t="s">
        <v>1754</v>
      </c>
      <c r="B1061" s="6" t="s">
        <v>2267</v>
      </c>
      <c r="C1061" s="16" t="str">
        <f t="shared" ca="1" si="80"/>
        <v>Wainikeli</v>
      </c>
      <c r="D1061" s="6" t="s">
        <v>188</v>
      </c>
      <c r="E1061" s="16" t="str">
        <f t="shared" ca="1" si="81"/>
        <v>Cakaudrove</v>
      </c>
      <c r="F1061" s="16" t="str">
        <f t="shared" ca="1" si="82"/>
        <v>FJ0302</v>
      </c>
      <c r="G1061" s="16" t="str">
        <f t="shared" ca="1" si="83"/>
        <v>FJ03</v>
      </c>
      <c r="H1061" s="16" t="str">
        <f t="shared" ca="1" si="84"/>
        <v>NORTHERN</v>
      </c>
      <c r="I1061" s="2"/>
      <c r="J1061" s="2">
        <v>0</v>
      </c>
      <c r="K1061" s="2"/>
    </row>
    <row r="1062" spans="1:11">
      <c r="A1062" s="6" t="s">
        <v>1755</v>
      </c>
      <c r="B1062" s="6" t="s">
        <v>2268</v>
      </c>
      <c r="C1062" s="16" t="str">
        <f t="shared" ca="1" si="80"/>
        <v>Saqani</v>
      </c>
      <c r="D1062" s="6" t="s">
        <v>184</v>
      </c>
      <c r="E1062" s="16" t="str">
        <f t="shared" ca="1" si="81"/>
        <v>Cakaudrove</v>
      </c>
      <c r="F1062" s="16" t="str">
        <f t="shared" ca="1" si="82"/>
        <v>FJ0302</v>
      </c>
      <c r="G1062" s="16" t="str">
        <f t="shared" ca="1" si="83"/>
        <v>FJ03</v>
      </c>
      <c r="H1062" s="16" t="str">
        <f t="shared" ca="1" si="84"/>
        <v>NORTHERN</v>
      </c>
      <c r="I1062" s="2"/>
      <c r="J1062" s="2">
        <v>0</v>
      </c>
      <c r="K1062" s="2"/>
    </row>
    <row r="1063" spans="1:11">
      <c r="A1063" s="6" t="s">
        <v>1756</v>
      </c>
      <c r="B1063" s="6" t="s">
        <v>2269</v>
      </c>
      <c r="C1063" s="16" t="str">
        <f t="shared" ca="1" si="80"/>
        <v>Wailevu</v>
      </c>
      <c r="D1063" s="6" t="s">
        <v>187</v>
      </c>
      <c r="E1063" s="16" t="str">
        <f t="shared" ca="1" si="81"/>
        <v>Cakaudrove</v>
      </c>
      <c r="F1063" s="16" t="str">
        <f t="shared" ca="1" si="82"/>
        <v>FJ0302</v>
      </c>
      <c r="G1063" s="16" t="str">
        <f t="shared" ca="1" si="83"/>
        <v>FJ03</v>
      </c>
      <c r="H1063" s="16" t="str">
        <f t="shared" ca="1" si="84"/>
        <v>NORTHERN</v>
      </c>
      <c r="I1063" s="2"/>
      <c r="J1063" s="2">
        <v>0</v>
      </c>
      <c r="K1063" s="2"/>
    </row>
    <row r="1064" spans="1:11">
      <c r="A1064" s="6" t="s">
        <v>1757</v>
      </c>
      <c r="B1064" s="6" t="s">
        <v>2270</v>
      </c>
      <c r="C1064" s="16" t="str">
        <f t="shared" ca="1" si="80"/>
        <v>Tunuloa</v>
      </c>
      <c r="D1064" s="6" t="s">
        <v>185</v>
      </c>
      <c r="E1064" s="16" t="str">
        <f t="shared" ca="1" si="81"/>
        <v>Cakaudrove</v>
      </c>
      <c r="F1064" s="16" t="str">
        <f t="shared" ca="1" si="82"/>
        <v>FJ0302</v>
      </c>
      <c r="G1064" s="16" t="str">
        <f t="shared" ca="1" si="83"/>
        <v>FJ03</v>
      </c>
      <c r="H1064" s="16" t="str">
        <f t="shared" ca="1" si="84"/>
        <v>NORTHERN</v>
      </c>
      <c r="I1064" s="2"/>
      <c r="J1064" s="2">
        <v>0</v>
      </c>
      <c r="K1064" s="2"/>
    </row>
    <row r="1065" spans="1:11">
      <c r="A1065" s="6" t="s">
        <v>1758</v>
      </c>
      <c r="B1065" s="6" t="s">
        <v>2271</v>
      </c>
      <c r="C1065" s="16" t="str">
        <f t="shared" ca="1" si="80"/>
        <v>Dogotuki</v>
      </c>
      <c r="D1065" s="6" t="s">
        <v>190</v>
      </c>
      <c r="E1065" s="16" t="str">
        <f t="shared" ca="1" si="81"/>
        <v>Macuata</v>
      </c>
      <c r="F1065" s="16" t="str">
        <f t="shared" ca="1" si="82"/>
        <v>FJ0303</v>
      </c>
      <c r="G1065" s="16" t="str">
        <f t="shared" ca="1" si="83"/>
        <v>FJ03</v>
      </c>
      <c r="H1065" s="16" t="str">
        <f t="shared" ca="1" si="84"/>
        <v>NORTHERN</v>
      </c>
      <c r="I1065" s="2"/>
      <c r="J1065" s="2">
        <v>0</v>
      </c>
      <c r="K1065" s="2"/>
    </row>
    <row r="1066" spans="1:11">
      <c r="A1066" s="6" t="s">
        <v>1759</v>
      </c>
      <c r="B1066" s="6" t="s">
        <v>2272</v>
      </c>
      <c r="C1066" s="16" t="str">
        <f t="shared" ca="1" si="80"/>
        <v>Saqani</v>
      </c>
      <c r="D1066" s="6" t="s">
        <v>184</v>
      </c>
      <c r="E1066" s="16" t="str">
        <f t="shared" ca="1" si="81"/>
        <v>Cakaudrove</v>
      </c>
      <c r="F1066" s="16" t="str">
        <f t="shared" ca="1" si="82"/>
        <v>FJ0302</v>
      </c>
      <c r="G1066" s="16" t="str">
        <f t="shared" ca="1" si="83"/>
        <v>FJ03</v>
      </c>
      <c r="H1066" s="16" t="str">
        <f t="shared" ca="1" si="84"/>
        <v>NORTHERN</v>
      </c>
      <c r="I1066" s="2"/>
      <c r="J1066" s="2">
        <v>0</v>
      </c>
      <c r="K1066" s="2"/>
    </row>
    <row r="1067" spans="1:11">
      <c r="A1067" s="6" t="s">
        <v>1760</v>
      </c>
      <c r="B1067" s="6" t="s">
        <v>2273</v>
      </c>
      <c r="C1067" s="16" t="str">
        <f t="shared" ca="1" si="80"/>
        <v>Saqani</v>
      </c>
      <c r="D1067" s="6" t="s">
        <v>184</v>
      </c>
      <c r="E1067" s="16" t="str">
        <f t="shared" ca="1" si="81"/>
        <v>Cakaudrove</v>
      </c>
      <c r="F1067" s="16" t="str">
        <f t="shared" ca="1" si="82"/>
        <v>FJ0302</v>
      </c>
      <c r="G1067" s="16" t="str">
        <f t="shared" ca="1" si="83"/>
        <v>FJ03</v>
      </c>
      <c r="H1067" s="16" t="str">
        <f t="shared" ca="1" si="84"/>
        <v>NORTHERN</v>
      </c>
      <c r="I1067" s="2"/>
      <c r="J1067" s="2">
        <v>0</v>
      </c>
      <c r="K1067" s="2"/>
    </row>
    <row r="1068" spans="1:11">
      <c r="A1068" s="6" t="s">
        <v>1761</v>
      </c>
      <c r="B1068" s="6" t="s">
        <v>2274</v>
      </c>
      <c r="C1068" s="16" t="str">
        <f t="shared" ca="1" si="80"/>
        <v>Bua</v>
      </c>
      <c r="D1068" s="6" t="s">
        <v>178</v>
      </c>
      <c r="E1068" s="16" t="str">
        <f t="shared" ca="1" si="81"/>
        <v>Bua</v>
      </c>
      <c r="F1068" s="16" t="str">
        <f t="shared" ca="1" si="82"/>
        <v>FJ0301</v>
      </c>
      <c r="G1068" s="16" t="str">
        <f t="shared" ca="1" si="83"/>
        <v>FJ03</v>
      </c>
      <c r="H1068" s="16" t="str">
        <f t="shared" ca="1" si="84"/>
        <v>NORTHERN</v>
      </c>
      <c r="I1068" s="2"/>
      <c r="J1068" s="2">
        <v>0</v>
      </c>
      <c r="K1068" s="2"/>
    </row>
    <row r="1069" spans="1:11">
      <c r="A1069" s="6" t="s">
        <v>1761</v>
      </c>
      <c r="B1069" s="6" t="s">
        <v>2275</v>
      </c>
      <c r="C1069" s="16" t="str">
        <f t="shared" ca="1" si="80"/>
        <v>Vuya</v>
      </c>
      <c r="D1069" s="6" t="s">
        <v>179</v>
      </c>
      <c r="E1069" s="16" t="str">
        <f t="shared" ca="1" si="81"/>
        <v>Bua</v>
      </c>
      <c r="F1069" s="16" t="str">
        <f t="shared" ca="1" si="82"/>
        <v>FJ0301</v>
      </c>
      <c r="G1069" s="16" t="str">
        <f t="shared" ca="1" si="83"/>
        <v>FJ03</v>
      </c>
      <c r="H1069" s="16" t="str">
        <f t="shared" ca="1" si="84"/>
        <v>NORTHERN</v>
      </c>
      <c r="I1069" s="2"/>
      <c r="J1069" s="2">
        <v>0</v>
      </c>
      <c r="K1069" s="2"/>
    </row>
    <row r="1070" spans="1:11">
      <c r="A1070" s="6" t="s">
        <v>1761</v>
      </c>
      <c r="B1070" s="6" t="s">
        <v>2276</v>
      </c>
      <c r="C1070" s="16" t="str">
        <f t="shared" ca="1" si="80"/>
        <v>Vaturova</v>
      </c>
      <c r="D1070" s="6" t="s">
        <v>186</v>
      </c>
      <c r="E1070" s="16" t="str">
        <f t="shared" ca="1" si="81"/>
        <v>Cakaudrove</v>
      </c>
      <c r="F1070" s="16" t="str">
        <f t="shared" ca="1" si="82"/>
        <v>FJ0302</v>
      </c>
      <c r="G1070" s="16" t="str">
        <f t="shared" ca="1" si="83"/>
        <v>FJ03</v>
      </c>
      <c r="H1070" s="16" t="str">
        <f t="shared" ca="1" si="84"/>
        <v>NORTHERN</v>
      </c>
      <c r="I1070" s="2"/>
      <c r="J1070" s="2">
        <v>0</v>
      </c>
      <c r="K1070" s="2"/>
    </row>
    <row r="1071" spans="1:11">
      <c r="A1071" s="6" t="s">
        <v>1762</v>
      </c>
      <c r="B1071" s="6" t="s">
        <v>2277</v>
      </c>
      <c r="C1071" s="16" t="str">
        <f t="shared" ca="1" si="80"/>
        <v>Bua</v>
      </c>
      <c r="D1071" s="6" t="s">
        <v>178</v>
      </c>
      <c r="E1071" s="16" t="str">
        <f t="shared" ca="1" si="81"/>
        <v>Bua</v>
      </c>
      <c r="F1071" s="16" t="str">
        <f t="shared" ca="1" si="82"/>
        <v>FJ0301</v>
      </c>
      <c r="G1071" s="16" t="str">
        <f t="shared" ca="1" si="83"/>
        <v>FJ03</v>
      </c>
      <c r="H1071" s="16" t="str">
        <f t="shared" ca="1" si="84"/>
        <v>NORTHERN</v>
      </c>
      <c r="I1071" s="2"/>
      <c r="J1071" s="2">
        <v>0</v>
      </c>
      <c r="K1071" s="2"/>
    </row>
    <row r="1072" spans="1:11">
      <c r="A1072" s="6" t="s">
        <v>1763</v>
      </c>
      <c r="B1072" s="6" t="s">
        <v>2278</v>
      </c>
      <c r="C1072" s="16" t="str">
        <f t="shared" ca="1" si="80"/>
        <v>Vaturova</v>
      </c>
      <c r="D1072" s="6" t="s">
        <v>186</v>
      </c>
      <c r="E1072" s="16" t="str">
        <f t="shared" ca="1" si="81"/>
        <v>Cakaudrove</v>
      </c>
      <c r="F1072" s="16" t="str">
        <f t="shared" ca="1" si="82"/>
        <v>FJ0302</v>
      </c>
      <c r="G1072" s="16" t="str">
        <f t="shared" ca="1" si="83"/>
        <v>FJ03</v>
      </c>
      <c r="H1072" s="16" t="str">
        <f t="shared" ca="1" si="84"/>
        <v>NORTHERN</v>
      </c>
      <c r="I1072" s="2"/>
      <c r="J1072" s="2">
        <v>0</v>
      </c>
      <c r="K1072" s="2"/>
    </row>
    <row r="1073" spans="1:11">
      <c r="A1073" s="6" t="s">
        <v>1764</v>
      </c>
      <c r="B1073" s="6" t="s">
        <v>2279</v>
      </c>
      <c r="C1073" s="16" t="str">
        <f t="shared" ca="1" si="80"/>
        <v>Vaturova</v>
      </c>
      <c r="D1073" s="6" t="s">
        <v>186</v>
      </c>
      <c r="E1073" s="16" t="str">
        <f t="shared" ca="1" si="81"/>
        <v>Cakaudrove</v>
      </c>
      <c r="F1073" s="16" t="str">
        <f t="shared" ca="1" si="82"/>
        <v>FJ0302</v>
      </c>
      <c r="G1073" s="16" t="str">
        <f t="shared" ca="1" si="83"/>
        <v>FJ03</v>
      </c>
      <c r="H1073" s="16" t="str">
        <f t="shared" ca="1" si="84"/>
        <v>NORTHERN</v>
      </c>
      <c r="I1073" s="2"/>
      <c r="J1073" s="2">
        <v>0</v>
      </c>
      <c r="K1073" s="2"/>
    </row>
    <row r="1074" spans="1:11">
      <c r="A1074" s="6" t="s">
        <v>1765</v>
      </c>
      <c r="B1074" s="6" t="s">
        <v>2280</v>
      </c>
      <c r="C1074" s="16" t="str">
        <f t="shared" ca="1" si="80"/>
        <v>Wainikeli</v>
      </c>
      <c r="D1074" s="6" t="s">
        <v>188</v>
      </c>
      <c r="E1074" s="16" t="str">
        <f t="shared" ca="1" si="81"/>
        <v>Cakaudrove</v>
      </c>
      <c r="F1074" s="16" t="str">
        <f t="shared" ca="1" si="82"/>
        <v>FJ0302</v>
      </c>
      <c r="G1074" s="16" t="str">
        <f t="shared" ca="1" si="83"/>
        <v>FJ03</v>
      </c>
      <c r="H1074" s="16" t="str">
        <f t="shared" ca="1" si="84"/>
        <v>NORTHERN</v>
      </c>
      <c r="I1074" s="2"/>
      <c r="J1074" s="2">
        <v>0</v>
      </c>
      <c r="K1074" s="2"/>
    </row>
    <row r="1075" spans="1:11">
      <c r="A1075" s="6" t="s">
        <v>1766</v>
      </c>
      <c r="B1075" s="6" t="s">
        <v>2281</v>
      </c>
      <c r="C1075" s="16" t="str">
        <f t="shared" ca="1" si="80"/>
        <v>Saqani</v>
      </c>
      <c r="D1075" s="6" t="s">
        <v>184</v>
      </c>
      <c r="E1075" s="16" t="str">
        <f t="shared" ca="1" si="81"/>
        <v>Cakaudrove</v>
      </c>
      <c r="F1075" s="16" t="str">
        <f t="shared" ca="1" si="82"/>
        <v>FJ0302</v>
      </c>
      <c r="G1075" s="16" t="str">
        <f t="shared" ca="1" si="83"/>
        <v>FJ03</v>
      </c>
      <c r="H1075" s="16" t="str">
        <f t="shared" ca="1" si="84"/>
        <v>NORTHERN</v>
      </c>
      <c r="I1075" s="2"/>
      <c r="J1075" s="2">
        <v>0</v>
      </c>
      <c r="K1075" s="2"/>
    </row>
    <row r="1076" spans="1:11">
      <c r="A1076" s="6" t="s">
        <v>1767</v>
      </c>
      <c r="B1076" s="6" t="s">
        <v>2282</v>
      </c>
      <c r="C1076" s="16" t="str">
        <f t="shared" ca="1" si="80"/>
        <v>Vaturova</v>
      </c>
      <c r="D1076" s="6" t="s">
        <v>186</v>
      </c>
      <c r="E1076" s="16" t="str">
        <f t="shared" ca="1" si="81"/>
        <v>Cakaudrove</v>
      </c>
      <c r="F1076" s="16" t="str">
        <f t="shared" ca="1" si="82"/>
        <v>FJ0302</v>
      </c>
      <c r="G1076" s="16" t="str">
        <f t="shared" ca="1" si="83"/>
        <v>FJ03</v>
      </c>
      <c r="H1076" s="16" t="str">
        <f t="shared" ca="1" si="84"/>
        <v>NORTHERN</v>
      </c>
      <c r="I1076" s="2"/>
      <c r="J1076" s="2">
        <v>0</v>
      </c>
      <c r="K1076" s="2"/>
    </row>
    <row r="1077" spans="1:11">
      <c r="A1077" s="6" t="s">
        <v>215</v>
      </c>
      <c r="B1077" s="6" t="s">
        <v>2283</v>
      </c>
      <c r="C1077" s="16" t="str">
        <f t="shared" ca="1" si="80"/>
        <v>Wailevu</v>
      </c>
      <c r="D1077" s="6" t="s">
        <v>187</v>
      </c>
      <c r="E1077" s="16" t="str">
        <f t="shared" ca="1" si="81"/>
        <v>Cakaudrove</v>
      </c>
      <c r="F1077" s="16" t="str">
        <f t="shared" ca="1" si="82"/>
        <v>FJ0302</v>
      </c>
      <c r="G1077" s="16" t="str">
        <f t="shared" ca="1" si="83"/>
        <v>FJ03</v>
      </c>
      <c r="H1077" s="16" t="str">
        <f t="shared" ca="1" si="84"/>
        <v>NORTHERN</v>
      </c>
      <c r="I1077" s="2"/>
      <c r="J1077" s="2">
        <v>0</v>
      </c>
      <c r="K1077" s="2"/>
    </row>
    <row r="1078" spans="1:11">
      <c r="A1078" s="6" t="s">
        <v>1768</v>
      </c>
      <c r="B1078" s="6" t="s">
        <v>2284</v>
      </c>
      <c r="C1078" s="16" t="str">
        <f t="shared" ca="1" si="80"/>
        <v>Vuya</v>
      </c>
      <c r="D1078" s="6" t="s">
        <v>179</v>
      </c>
      <c r="E1078" s="16" t="str">
        <f t="shared" ca="1" si="81"/>
        <v>Bua</v>
      </c>
      <c r="F1078" s="16" t="str">
        <f t="shared" ca="1" si="82"/>
        <v>FJ0301</v>
      </c>
      <c r="G1078" s="16" t="str">
        <f t="shared" ca="1" si="83"/>
        <v>FJ03</v>
      </c>
      <c r="H1078" s="16" t="str">
        <f t="shared" ca="1" si="84"/>
        <v>NORTHERN</v>
      </c>
      <c r="I1078" s="2"/>
      <c r="J1078" s="2">
        <v>0</v>
      </c>
      <c r="K1078" s="2"/>
    </row>
    <row r="1079" spans="1:11">
      <c r="A1079" s="6" t="s">
        <v>1769</v>
      </c>
      <c r="B1079" s="6" t="s">
        <v>2285</v>
      </c>
      <c r="C1079" s="16" t="str">
        <f t="shared" ca="1" si="80"/>
        <v>Vaturova</v>
      </c>
      <c r="D1079" s="6" t="s">
        <v>186</v>
      </c>
      <c r="E1079" s="16" t="str">
        <f t="shared" ca="1" si="81"/>
        <v>Cakaudrove</v>
      </c>
      <c r="F1079" s="16" t="str">
        <f t="shared" ca="1" si="82"/>
        <v>FJ0302</v>
      </c>
      <c r="G1079" s="16" t="str">
        <f t="shared" ca="1" si="83"/>
        <v>FJ03</v>
      </c>
      <c r="H1079" s="16" t="str">
        <f t="shared" ca="1" si="84"/>
        <v>NORTHERN</v>
      </c>
      <c r="I1079" s="2"/>
      <c r="J1079" s="2">
        <v>0</v>
      </c>
      <c r="K1079" s="2"/>
    </row>
    <row r="1080" spans="1:11">
      <c r="A1080" s="6" t="s">
        <v>1770</v>
      </c>
      <c r="B1080" s="6" t="s">
        <v>2286</v>
      </c>
      <c r="C1080" s="16" t="str">
        <f t="shared" ca="1" si="80"/>
        <v>Bua</v>
      </c>
      <c r="D1080" s="6" t="s">
        <v>178</v>
      </c>
      <c r="E1080" s="16" t="str">
        <f t="shared" ca="1" si="81"/>
        <v>Bua</v>
      </c>
      <c r="F1080" s="16" t="str">
        <f t="shared" ca="1" si="82"/>
        <v>FJ0301</v>
      </c>
      <c r="G1080" s="16" t="str">
        <f t="shared" ca="1" si="83"/>
        <v>FJ03</v>
      </c>
      <c r="H1080" s="16" t="str">
        <f t="shared" ca="1" si="84"/>
        <v>NORTHERN</v>
      </c>
      <c r="I1080" s="2"/>
      <c r="J1080" s="2">
        <v>0</v>
      </c>
      <c r="K1080" s="2"/>
    </row>
    <row r="1081" spans="1:11">
      <c r="A1081" s="6" t="s">
        <v>1771</v>
      </c>
      <c r="B1081" s="6" t="s">
        <v>2287</v>
      </c>
      <c r="C1081" s="16" t="str">
        <f t="shared" ca="1" si="80"/>
        <v>Dogotuki</v>
      </c>
      <c r="D1081" s="6" t="s">
        <v>190</v>
      </c>
      <c r="E1081" s="16" t="str">
        <f t="shared" ca="1" si="81"/>
        <v>Macuata</v>
      </c>
      <c r="F1081" s="16" t="str">
        <f t="shared" ca="1" si="82"/>
        <v>FJ0303</v>
      </c>
      <c r="G1081" s="16" t="str">
        <f t="shared" ca="1" si="83"/>
        <v>FJ03</v>
      </c>
      <c r="H1081" s="16" t="str">
        <f t="shared" ca="1" si="84"/>
        <v>NORTHERN</v>
      </c>
      <c r="I1081" s="2"/>
      <c r="J1081" s="2">
        <v>0</v>
      </c>
      <c r="K1081" s="2"/>
    </row>
    <row r="1082" spans="1:11">
      <c r="A1082" s="6" t="s">
        <v>1772</v>
      </c>
      <c r="B1082" s="6" t="s">
        <v>2288</v>
      </c>
      <c r="C1082" s="16" t="str">
        <f t="shared" ca="1" si="80"/>
        <v>Wailevu</v>
      </c>
      <c r="D1082" s="6" t="s">
        <v>187</v>
      </c>
      <c r="E1082" s="16" t="str">
        <f t="shared" ca="1" si="81"/>
        <v>Cakaudrove</v>
      </c>
      <c r="F1082" s="16" t="str">
        <f t="shared" ca="1" si="82"/>
        <v>FJ0302</v>
      </c>
      <c r="G1082" s="16" t="str">
        <f t="shared" ca="1" si="83"/>
        <v>FJ03</v>
      </c>
      <c r="H1082" s="16" t="str">
        <f t="shared" ca="1" si="84"/>
        <v>NORTHERN</v>
      </c>
      <c r="I1082" s="2"/>
      <c r="J1082" s="2">
        <v>0</v>
      </c>
      <c r="K1082" s="2"/>
    </row>
    <row r="1083" spans="1:11">
      <c r="A1083" s="6" t="s">
        <v>1773</v>
      </c>
      <c r="B1083" s="6" t="s">
        <v>2289</v>
      </c>
      <c r="C1083" s="16" t="str">
        <f t="shared" ca="1" si="80"/>
        <v>Saqani</v>
      </c>
      <c r="D1083" s="6" t="s">
        <v>184</v>
      </c>
      <c r="E1083" s="16" t="str">
        <f t="shared" ca="1" si="81"/>
        <v>Cakaudrove</v>
      </c>
      <c r="F1083" s="16" t="str">
        <f t="shared" ca="1" si="82"/>
        <v>FJ0302</v>
      </c>
      <c r="G1083" s="16" t="str">
        <f t="shared" ca="1" si="83"/>
        <v>FJ03</v>
      </c>
      <c r="H1083" s="16" t="str">
        <f t="shared" ca="1" si="84"/>
        <v>NORTHERN</v>
      </c>
      <c r="I1083" s="2"/>
      <c r="J1083" s="2">
        <v>0</v>
      </c>
      <c r="K1083" s="2"/>
    </row>
    <row r="1084" spans="1:11">
      <c r="A1084" s="6" t="s">
        <v>30</v>
      </c>
      <c r="B1084" s="6" t="s">
        <v>2290</v>
      </c>
      <c r="C1084" s="16" t="str">
        <f t="shared" ca="1" si="80"/>
        <v>Bua</v>
      </c>
      <c r="D1084" s="6" t="s">
        <v>178</v>
      </c>
      <c r="E1084" s="16" t="str">
        <f t="shared" ca="1" si="81"/>
        <v>Bua</v>
      </c>
      <c r="F1084" s="16" t="str">
        <f t="shared" ca="1" si="82"/>
        <v>FJ0301</v>
      </c>
      <c r="G1084" s="16" t="str">
        <f t="shared" ca="1" si="83"/>
        <v>FJ03</v>
      </c>
      <c r="H1084" s="16" t="str">
        <f t="shared" ca="1" si="84"/>
        <v>NORTHERN</v>
      </c>
      <c r="I1084" s="2"/>
      <c r="J1084" s="2">
        <v>0</v>
      </c>
      <c r="K1084" s="2"/>
    </row>
    <row r="1085" spans="1:11">
      <c r="A1085" s="6" t="s">
        <v>1774</v>
      </c>
      <c r="B1085" s="6" t="s">
        <v>2291</v>
      </c>
      <c r="C1085" s="16" t="str">
        <f t="shared" ca="1" si="80"/>
        <v>Wainikeli</v>
      </c>
      <c r="D1085" s="6" t="s">
        <v>188</v>
      </c>
      <c r="E1085" s="16" t="str">
        <f t="shared" ca="1" si="81"/>
        <v>Cakaudrove</v>
      </c>
      <c r="F1085" s="16" t="str">
        <f t="shared" ca="1" si="82"/>
        <v>FJ0302</v>
      </c>
      <c r="G1085" s="16" t="str">
        <f t="shared" ca="1" si="83"/>
        <v>FJ03</v>
      </c>
      <c r="H1085" s="16" t="str">
        <f t="shared" ca="1" si="84"/>
        <v>NORTHERN</v>
      </c>
      <c r="I1085" s="2"/>
      <c r="J1085" s="2">
        <v>0</v>
      </c>
      <c r="K1085" s="2"/>
    </row>
    <row r="1086" spans="1:11">
      <c r="A1086" s="6" t="s">
        <v>1775</v>
      </c>
      <c r="B1086" s="6" t="s">
        <v>2292</v>
      </c>
      <c r="C1086" s="16" t="str">
        <f t="shared" ca="1" si="80"/>
        <v>Wainikeli</v>
      </c>
      <c r="D1086" s="6" t="s">
        <v>188</v>
      </c>
      <c r="E1086" s="16" t="str">
        <f t="shared" ca="1" si="81"/>
        <v>Cakaudrove</v>
      </c>
      <c r="F1086" s="16" t="str">
        <f t="shared" ca="1" si="82"/>
        <v>FJ0302</v>
      </c>
      <c r="G1086" s="16" t="str">
        <f t="shared" ca="1" si="83"/>
        <v>FJ03</v>
      </c>
      <c r="H1086" s="16" t="str">
        <f t="shared" ca="1" si="84"/>
        <v>NORTHERN</v>
      </c>
      <c r="I1086" s="2"/>
      <c r="J1086" s="2">
        <v>0</v>
      </c>
      <c r="K1086" s="2"/>
    </row>
    <row r="1087" spans="1:11">
      <c r="A1087" s="6" t="s">
        <v>1776</v>
      </c>
      <c r="B1087" s="6" t="s">
        <v>2293</v>
      </c>
      <c r="C1087" s="16" t="str">
        <f t="shared" ca="1" si="80"/>
        <v>Nasavusavu</v>
      </c>
      <c r="D1087" s="6" t="s">
        <v>182</v>
      </c>
      <c r="E1087" s="16" t="str">
        <f t="shared" ca="1" si="81"/>
        <v>Cakaudrove</v>
      </c>
      <c r="F1087" s="16" t="str">
        <f t="shared" ca="1" si="82"/>
        <v>FJ0302</v>
      </c>
      <c r="G1087" s="16" t="str">
        <f t="shared" ca="1" si="83"/>
        <v>FJ03</v>
      </c>
      <c r="H1087" s="16" t="str">
        <f t="shared" ca="1" si="84"/>
        <v>NORTHERN</v>
      </c>
      <c r="I1087" s="2"/>
      <c r="J1087" s="2">
        <v>0</v>
      </c>
      <c r="K1087" s="2"/>
    </row>
    <row r="1088" spans="1:11">
      <c r="A1088" s="6" t="s">
        <v>1777</v>
      </c>
      <c r="B1088" s="6" t="s">
        <v>2294</v>
      </c>
      <c r="C1088" s="16" t="str">
        <f t="shared" ca="1" si="80"/>
        <v>Wainikeli</v>
      </c>
      <c r="D1088" s="6" t="s">
        <v>188</v>
      </c>
      <c r="E1088" s="16" t="str">
        <f t="shared" ca="1" si="81"/>
        <v>Cakaudrove</v>
      </c>
      <c r="F1088" s="16" t="str">
        <f t="shared" ca="1" si="82"/>
        <v>FJ0302</v>
      </c>
      <c r="G1088" s="16" t="str">
        <f t="shared" ca="1" si="83"/>
        <v>FJ03</v>
      </c>
      <c r="H1088" s="16" t="str">
        <f t="shared" ca="1" si="84"/>
        <v>NORTHERN</v>
      </c>
      <c r="I1088" s="2"/>
      <c r="J1088" s="2">
        <v>0</v>
      </c>
      <c r="K1088" s="2"/>
    </row>
    <row r="1089" spans="1:11">
      <c r="A1089" s="6" t="s">
        <v>1778</v>
      </c>
      <c r="B1089" s="6" t="s">
        <v>2295</v>
      </c>
      <c r="C1089" s="16" t="str">
        <f t="shared" ca="1" si="80"/>
        <v>Dogotuki</v>
      </c>
      <c r="D1089" s="6" t="s">
        <v>190</v>
      </c>
      <c r="E1089" s="16" t="str">
        <f t="shared" ca="1" si="81"/>
        <v>Macuata</v>
      </c>
      <c r="F1089" s="16" t="str">
        <f t="shared" ca="1" si="82"/>
        <v>FJ0303</v>
      </c>
      <c r="G1089" s="16" t="str">
        <f t="shared" ca="1" si="83"/>
        <v>FJ03</v>
      </c>
      <c r="H1089" s="16" t="str">
        <f t="shared" ca="1" si="84"/>
        <v>NORTHERN</v>
      </c>
      <c r="I1089" s="2"/>
      <c r="J1089" s="2">
        <v>0</v>
      </c>
      <c r="K1089" s="2"/>
    </row>
    <row r="1090" spans="1:11">
      <c r="A1090" s="6" t="s">
        <v>1779</v>
      </c>
      <c r="B1090" s="6" t="s">
        <v>2296</v>
      </c>
      <c r="C1090" s="16" t="str">
        <f t="shared" ref="C1090:C1153" ca="1" si="85">OFFSET(OffsetRefAdm3,MATCH(D1090,MatchAdm3_Code,0)-1,0)</f>
        <v>Dogotuki</v>
      </c>
      <c r="D1090" s="6" t="s">
        <v>190</v>
      </c>
      <c r="E1090" s="16" t="str">
        <f t="shared" ref="E1090:E1153" ca="1" si="86">OFFSET(OffsetRefAdm3,MATCH(D1090,MatchAdm3_Code,0)-1,2)</f>
        <v>Macuata</v>
      </c>
      <c r="F1090" s="16" t="str">
        <f t="shared" ref="F1090:F1153" ca="1" si="87">OFFSET(OffsetRefAdm3,MATCH(D1090,MatchAdm3_Code,0)-1,3)</f>
        <v>FJ0303</v>
      </c>
      <c r="G1090" s="16" t="str">
        <f t="shared" ref="G1090:G1153" ca="1" si="88">OFFSET(OffsetRefAdm3,MATCH(D1090,MatchAdm3_Code,0)-1,5)</f>
        <v>FJ03</v>
      </c>
      <c r="H1090" s="16" t="str">
        <f t="shared" ref="H1090:H1153" ca="1" si="89">OFFSET(OffsetRefAdm3,MATCH(D1090,MatchAdm3_Code,0)-1,4)</f>
        <v>NORTHERN</v>
      </c>
      <c r="I1090" s="2"/>
      <c r="J1090" s="2">
        <v>0</v>
      </c>
      <c r="K1090" s="2"/>
    </row>
    <row r="1091" spans="1:11">
      <c r="A1091" s="6" t="s">
        <v>1780</v>
      </c>
      <c r="B1091" s="6" t="s">
        <v>2297</v>
      </c>
      <c r="C1091" s="16" t="str">
        <f t="shared" ca="1" si="85"/>
        <v>Nasavusavu</v>
      </c>
      <c r="D1091" s="6" t="s">
        <v>182</v>
      </c>
      <c r="E1091" s="16" t="str">
        <f t="shared" ca="1" si="86"/>
        <v>Cakaudrove</v>
      </c>
      <c r="F1091" s="16" t="str">
        <f t="shared" ca="1" si="87"/>
        <v>FJ0302</v>
      </c>
      <c r="G1091" s="16" t="str">
        <f t="shared" ca="1" si="88"/>
        <v>FJ03</v>
      </c>
      <c r="H1091" s="16" t="str">
        <f t="shared" ca="1" si="89"/>
        <v>NORTHERN</v>
      </c>
      <c r="I1091" s="2"/>
      <c r="J1091" s="2">
        <v>0</v>
      </c>
      <c r="K1091" s="2"/>
    </row>
    <row r="1092" spans="1:11">
      <c r="A1092" s="6" t="s">
        <v>1781</v>
      </c>
      <c r="B1092" s="6" t="s">
        <v>2298</v>
      </c>
      <c r="C1092" s="16" t="str">
        <f t="shared" ca="1" si="85"/>
        <v>Wailevu</v>
      </c>
      <c r="D1092" s="6" t="s">
        <v>187</v>
      </c>
      <c r="E1092" s="16" t="str">
        <f t="shared" ca="1" si="86"/>
        <v>Cakaudrove</v>
      </c>
      <c r="F1092" s="16" t="str">
        <f t="shared" ca="1" si="87"/>
        <v>FJ0302</v>
      </c>
      <c r="G1092" s="16" t="str">
        <f t="shared" ca="1" si="88"/>
        <v>FJ03</v>
      </c>
      <c r="H1092" s="16" t="str">
        <f t="shared" ca="1" si="89"/>
        <v>NORTHERN</v>
      </c>
      <c r="I1092" s="2"/>
      <c r="J1092" s="2">
        <v>0</v>
      </c>
      <c r="K1092" s="2"/>
    </row>
    <row r="1093" spans="1:11">
      <c r="A1093" s="6" t="s">
        <v>1782</v>
      </c>
      <c r="B1093" s="6" t="s">
        <v>2299</v>
      </c>
      <c r="C1093" s="16" t="str">
        <f t="shared" ca="1" si="85"/>
        <v>Tunuloa</v>
      </c>
      <c r="D1093" s="6" t="s">
        <v>185</v>
      </c>
      <c r="E1093" s="16" t="str">
        <f t="shared" ca="1" si="86"/>
        <v>Cakaudrove</v>
      </c>
      <c r="F1093" s="16" t="str">
        <f t="shared" ca="1" si="87"/>
        <v>FJ0302</v>
      </c>
      <c r="G1093" s="16" t="str">
        <f t="shared" ca="1" si="88"/>
        <v>FJ03</v>
      </c>
      <c r="H1093" s="16" t="str">
        <f t="shared" ca="1" si="89"/>
        <v>NORTHERN</v>
      </c>
      <c r="I1093" s="2"/>
      <c r="J1093" s="2">
        <v>0</v>
      </c>
      <c r="K1093" s="2"/>
    </row>
    <row r="1094" spans="1:11">
      <c r="A1094" s="6" t="s">
        <v>1783</v>
      </c>
      <c r="B1094" s="6" t="s">
        <v>2300</v>
      </c>
      <c r="C1094" s="16" t="str">
        <f t="shared" ca="1" si="85"/>
        <v>Wailevu</v>
      </c>
      <c r="D1094" s="6" t="s">
        <v>187</v>
      </c>
      <c r="E1094" s="16" t="str">
        <f t="shared" ca="1" si="86"/>
        <v>Cakaudrove</v>
      </c>
      <c r="F1094" s="16" t="str">
        <f t="shared" ca="1" si="87"/>
        <v>FJ0302</v>
      </c>
      <c r="G1094" s="16" t="str">
        <f t="shared" ca="1" si="88"/>
        <v>FJ03</v>
      </c>
      <c r="H1094" s="16" t="str">
        <f t="shared" ca="1" si="89"/>
        <v>NORTHERN</v>
      </c>
      <c r="I1094" s="2"/>
      <c r="J1094" s="2">
        <v>0</v>
      </c>
      <c r="K1094" s="2"/>
    </row>
    <row r="1095" spans="1:11">
      <c r="A1095" s="6" t="s">
        <v>1784</v>
      </c>
      <c r="B1095" s="6" t="s">
        <v>2301</v>
      </c>
      <c r="C1095" s="16" t="str">
        <f t="shared" ca="1" si="85"/>
        <v>Sasa</v>
      </c>
      <c r="D1095" s="6" t="s">
        <v>193</v>
      </c>
      <c r="E1095" s="16" t="str">
        <f t="shared" ca="1" si="86"/>
        <v>Macuata</v>
      </c>
      <c r="F1095" s="16" t="str">
        <f t="shared" ca="1" si="87"/>
        <v>FJ0303</v>
      </c>
      <c r="G1095" s="16" t="str">
        <f t="shared" ca="1" si="88"/>
        <v>FJ03</v>
      </c>
      <c r="H1095" s="16" t="str">
        <f t="shared" ca="1" si="89"/>
        <v>NORTHERN</v>
      </c>
      <c r="I1095" s="2"/>
      <c r="J1095" s="2">
        <v>0</v>
      </c>
      <c r="K1095" s="2"/>
    </row>
    <row r="1096" spans="1:11">
      <c r="A1096" s="6" t="s">
        <v>1785</v>
      </c>
      <c r="B1096" s="6" t="s">
        <v>2302</v>
      </c>
      <c r="C1096" s="16" t="str">
        <f t="shared" ca="1" si="85"/>
        <v>Nasavusavu</v>
      </c>
      <c r="D1096" s="6" t="s">
        <v>182</v>
      </c>
      <c r="E1096" s="16" t="str">
        <f t="shared" ca="1" si="86"/>
        <v>Cakaudrove</v>
      </c>
      <c r="F1096" s="16" t="str">
        <f t="shared" ca="1" si="87"/>
        <v>FJ0302</v>
      </c>
      <c r="G1096" s="16" t="str">
        <f t="shared" ca="1" si="88"/>
        <v>FJ03</v>
      </c>
      <c r="H1096" s="16" t="str">
        <f t="shared" ca="1" si="89"/>
        <v>NORTHERN</v>
      </c>
      <c r="I1096" s="2"/>
      <c r="J1096" s="2">
        <v>3</v>
      </c>
      <c r="K1096" s="2"/>
    </row>
    <row r="1097" spans="1:11">
      <c r="A1097" s="6" t="s">
        <v>1786</v>
      </c>
      <c r="B1097" s="6" t="s">
        <v>2303</v>
      </c>
      <c r="C1097" s="16" t="str">
        <f t="shared" ca="1" si="85"/>
        <v>Vaturova</v>
      </c>
      <c r="D1097" s="6" t="s">
        <v>186</v>
      </c>
      <c r="E1097" s="16" t="str">
        <f t="shared" ca="1" si="86"/>
        <v>Cakaudrove</v>
      </c>
      <c r="F1097" s="16" t="str">
        <f t="shared" ca="1" si="87"/>
        <v>FJ0302</v>
      </c>
      <c r="G1097" s="16" t="str">
        <f t="shared" ca="1" si="88"/>
        <v>FJ03</v>
      </c>
      <c r="H1097" s="16" t="str">
        <f t="shared" ca="1" si="89"/>
        <v>NORTHERN</v>
      </c>
      <c r="I1097" s="2"/>
      <c r="J1097" s="2">
        <v>0</v>
      </c>
      <c r="K1097" s="2"/>
    </row>
    <row r="1098" spans="1:11">
      <c r="A1098" s="6" t="s">
        <v>1787</v>
      </c>
      <c r="B1098" s="6" t="s">
        <v>2304</v>
      </c>
      <c r="C1098" s="16" t="str">
        <f t="shared" ca="1" si="85"/>
        <v>Macuata</v>
      </c>
      <c r="D1098" s="6" t="s">
        <v>192</v>
      </c>
      <c r="E1098" s="16" t="str">
        <f t="shared" ca="1" si="86"/>
        <v>Macuata</v>
      </c>
      <c r="F1098" s="16" t="str">
        <f t="shared" ca="1" si="87"/>
        <v>FJ0303</v>
      </c>
      <c r="G1098" s="16" t="str">
        <f t="shared" ca="1" si="88"/>
        <v>FJ03</v>
      </c>
      <c r="H1098" s="16" t="str">
        <f t="shared" ca="1" si="89"/>
        <v>NORTHERN</v>
      </c>
      <c r="I1098" s="2"/>
      <c r="J1098" s="2">
        <v>0</v>
      </c>
      <c r="K1098" s="2"/>
    </row>
    <row r="1099" spans="1:11">
      <c r="A1099" s="6" t="s">
        <v>1788</v>
      </c>
      <c r="B1099" s="6" t="s">
        <v>2305</v>
      </c>
      <c r="C1099" s="16" t="str">
        <f t="shared" ca="1" si="85"/>
        <v>Sasa</v>
      </c>
      <c r="D1099" s="6" t="s">
        <v>193</v>
      </c>
      <c r="E1099" s="16" t="str">
        <f t="shared" ca="1" si="86"/>
        <v>Macuata</v>
      </c>
      <c r="F1099" s="16" t="str">
        <f t="shared" ca="1" si="87"/>
        <v>FJ0303</v>
      </c>
      <c r="G1099" s="16" t="str">
        <f t="shared" ca="1" si="88"/>
        <v>FJ03</v>
      </c>
      <c r="H1099" s="16" t="str">
        <f t="shared" ca="1" si="89"/>
        <v>NORTHERN</v>
      </c>
      <c r="I1099" s="2"/>
      <c r="J1099" s="2">
        <v>0</v>
      </c>
      <c r="K1099" s="2"/>
    </row>
    <row r="1100" spans="1:11">
      <c r="A1100" s="6" t="s">
        <v>1789</v>
      </c>
      <c r="B1100" s="6" t="s">
        <v>2306</v>
      </c>
      <c r="C1100" s="16" t="str">
        <f t="shared" ca="1" si="85"/>
        <v>Labasa</v>
      </c>
      <c r="D1100" s="6" t="s">
        <v>191</v>
      </c>
      <c r="E1100" s="16" t="str">
        <f t="shared" ca="1" si="86"/>
        <v>Macuata</v>
      </c>
      <c r="F1100" s="16" t="str">
        <f t="shared" ca="1" si="87"/>
        <v>FJ0303</v>
      </c>
      <c r="G1100" s="16" t="str">
        <f t="shared" ca="1" si="88"/>
        <v>FJ03</v>
      </c>
      <c r="H1100" s="16" t="str">
        <f t="shared" ca="1" si="89"/>
        <v>NORTHERN</v>
      </c>
      <c r="I1100" s="2"/>
      <c r="J1100" s="2">
        <v>0</v>
      </c>
      <c r="K1100" s="2"/>
    </row>
    <row r="1101" spans="1:11">
      <c r="A1101" s="6" t="s">
        <v>1790</v>
      </c>
      <c r="B1101" s="6" t="s">
        <v>2307</v>
      </c>
      <c r="C1101" s="16" t="str">
        <f t="shared" ca="1" si="85"/>
        <v>Wailevu</v>
      </c>
      <c r="D1101" s="6" t="s">
        <v>187</v>
      </c>
      <c r="E1101" s="16" t="str">
        <f t="shared" ca="1" si="86"/>
        <v>Cakaudrove</v>
      </c>
      <c r="F1101" s="16" t="str">
        <f t="shared" ca="1" si="87"/>
        <v>FJ0302</v>
      </c>
      <c r="G1101" s="16" t="str">
        <f t="shared" ca="1" si="88"/>
        <v>FJ03</v>
      </c>
      <c r="H1101" s="16" t="str">
        <f t="shared" ca="1" si="89"/>
        <v>NORTHERN</v>
      </c>
      <c r="I1101" s="2"/>
      <c r="J1101" s="2">
        <v>0</v>
      </c>
      <c r="K1101" s="2"/>
    </row>
    <row r="1102" spans="1:11">
      <c r="A1102" s="6" t="s">
        <v>1791</v>
      </c>
      <c r="B1102" s="6" t="s">
        <v>2308</v>
      </c>
      <c r="C1102" s="16" t="str">
        <f t="shared" ca="1" si="85"/>
        <v>Wainikeli</v>
      </c>
      <c r="D1102" s="6" t="s">
        <v>188</v>
      </c>
      <c r="E1102" s="16" t="str">
        <f t="shared" ca="1" si="86"/>
        <v>Cakaudrove</v>
      </c>
      <c r="F1102" s="16" t="str">
        <f t="shared" ca="1" si="87"/>
        <v>FJ0302</v>
      </c>
      <c r="G1102" s="16" t="str">
        <f t="shared" ca="1" si="88"/>
        <v>FJ03</v>
      </c>
      <c r="H1102" s="16" t="str">
        <f t="shared" ca="1" si="89"/>
        <v>NORTHERN</v>
      </c>
      <c r="I1102" s="2"/>
      <c r="J1102" s="2">
        <v>0</v>
      </c>
      <c r="K1102" s="2"/>
    </row>
    <row r="1103" spans="1:11">
      <c r="A1103" s="6" t="s">
        <v>1792</v>
      </c>
      <c r="B1103" s="6" t="s">
        <v>2309</v>
      </c>
      <c r="C1103" s="16" t="str">
        <f t="shared" ca="1" si="85"/>
        <v>Cakaudrove</v>
      </c>
      <c r="D1103" s="6" t="s">
        <v>181</v>
      </c>
      <c r="E1103" s="16" t="str">
        <f t="shared" ca="1" si="86"/>
        <v>Cakaudrove</v>
      </c>
      <c r="F1103" s="16" t="str">
        <f t="shared" ca="1" si="87"/>
        <v>FJ0302</v>
      </c>
      <c r="G1103" s="16" t="str">
        <f t="shared" ca="1" si="88"/>
        <v>FJ03</v>
      </c>
      <c r="H1103" s="16" t="str">
        <f t="shared" ca="1" si="89"/>
        <v>NORTHERN</v>
      </c>
      <c r="I1103" s="2"/>
      <c r="J1103" s="2">
        <v>0</v>
      </c>
      <c r="K1103" s="2"/>
    </row>
    <row r="1104" spans="1:11">
      <c r="A1104" s="6" t="s">
        <v>1793</v>
      </c>
      <c r="B1104" s="6" t="s">
        <v>2310</v>
      </c>
      <c r="C1104" s="16" t="str">
        <f t="shared" ca="1" si="85"/>
        <v>Vaturova</v>
      </c>
      <c r="D1104" s="6" t="s">
        <v>186</v>
      </c>
      <c r="E1104" s="16" t="str">
        <f t="shared" ca="1" si="86"/>
        <v>Cakaudrove</v>
      </c>
      <c r="F1104" s="16" t="str">
        <f t="shared" ca="1" si="87"/>
        <v>FJ0302</v>
      </c>
      <c r="G1104" s="16" t="str">
        <f t="shared" ca="1" si="88"/>
        <v>FJ03</v>
      </c>
      <c r="H1104" s="16" t="str">
        <f t="shared" ca="1" si="89"/>
        <v>NORTHERN</v>
      </c>
      <c r="I1104" s="2"/>
      <c r="J1104" s="2">
        <v>0</v>
      </c>
      <c r="K1104" s="2"/>
    </row>
    <row r="1105" spans="1:11">
      <c r="A1105" s="6" t="s">
        <v>1794</v>
      </c>
      <c r="B1105" s="6" t="s">
        <v>2311</v>
      </c>
      <c r="C1105" s="16" t="str">
        <f t="shared" ca="1" si="85"/>
        <v>Wainikeli</v>
      </c>
      <c r="D1105" s="6" t="s">
        <v>188</v>
      </c>
      <c r="E1105" s="16" t="str">
        <f t="shared" ca="1" si="86"/>
        <v>Cakaudrove</v>
      </c>
      <c r="F1105" s="16" t="str">
        <f t="shared" ca="1" si="87"/>
        <v>FJ0302</v>
      </c>
      <c r="G1105" s="16" t="str">
        <f t="shared" ca="1" si="88"/>
        <v>FJ03</v>
      </c>
      <c r="H1105" s="16" t="str">
        <f t="shared" ca="1" si="89"/>
        <v>NORTHERN</v>
      </c>
      <c r="I1105" s="2"/>
      <c r="J1105" s="2">
        <v>0</v>
      </c>
      <c r="K1105" s="2"/>
    </row>
    <row r="1106" spans="1:11">
      <c r="A1106" s="6" t="s">
        <v>1795</v>
      </c>
      <c r="B1106" s="6" t="s">
        <v>2312</v>
      </c>
      <c r="C1106" s="16" t="str">
        <f t="shared" ca="1" si="85"/>
        <v>Labasa</v>
      </c>
      <c r="D1106" s="6" t="s">
        <v>191</v>
      </c>
      <c r="E1106" s="16" t="str">
        <f t="shared" ca="1" si="86"/>
        <v>Macuata</v>
      </c>
      <c r="F1106" s="16" t="str">
        <f t="shared" ca="1" si="87"/>
        <v>FJ0303</v>
      </c>
      <c r="G1106" s="16" t="str">
        <f t="shared" ca="1" si="88"/>
        <v>FJ03</v>
      </c>
      <c r="H1106" s="16" t="str">
        <f t="shared" ca="1" si="89"/>
        <v>NORTHERN</v>
      </c>
      <c r="I1106" s="2"/>
      <c r="J1106" s="2">
        <v>0</v>
      </c>
      <c r="K1106" s="2"/>
    </row>
    <row r="1107" spans="1:11">
      <c r="A1107" s="6" t="s">
        <v>1796</v>
      </c>
      <c r="B1107" s="6" t="s">
        <v>2313</v>
      </c>
      <c r="C1107" s="16" t="str">
        <f t="shared" ca="1" si="85"/>
        <v>Dogotuki</v>
      </c>
      <c r="D1107" s="6" t="s">
        <v>190</v>
      </c>
      <c r="E1107" s="16" t="str">
        <f t="shared" ca="1" si="86"/>
        <v>Macuata</v>
      </c>
      <c r="F1107" s="16" t="str">
        <f t="shared" ca="1" si="87"/>
        <v>FJ0303</v>
      </c>
      <c r="G1107" s="16" t="str">
        <f t="shared" ca="1" si="88"/>
        <v>FJ03</v>
      </c>
      <c r="H1107" s="16" t="str">
        <f t="shared" ca="1" si="89"/>
        <v>NORTHERN</v>
      </c>
      <c r="I1107" s="2"/>
      <c r="J1107" s="2">
        <v>0</v>
      </c>
      <c r="K1107" s="2"/>
    </row>
    <row r="1108" spans="1:11">
      <c r="A1108" s="6" t="s">
        <v>1797</v>
      </c>
      <c r="B1108" s="6" t="s">
        <v>2314</v>
      </c>
      <c r="C1108" s="16" t="str">
        <f t="shared" ca="1" si="85"/>
        <v>Cakaudrove</v>
      </c>
      <c r="D1108" s="6" t="s">
        <v>181</v>
      </c>
      <c r="E1108" s="16" t="str">
        <f t="shared" ca="1" si="86"/>
        <v>Cakaudrove</v>
      </c>
      <c r="F1108" s="16" t="str">
        <f t="shared" ca="1" si="87"/>
        <v>FJ0302</v>
      </c>
      <c r="G1108" s="16" t="str">
        <f t="shared" ca="1" si="88"/>
        <v>FJ03</v>
      </c>
      <c r="H1108" s="16" t="str">
        <f t="shared" ca="1" si="89"/>
        <v>NORTHERN</v>
      </c>
      <c r="I1108" s="2"/>
      <c r="J1108" s="2">
        <v>0</v>
      </c>
      <c r="K1108" s="2"/>
    </row>
    <row r="1109" spans="1:11">
      <c r="A1109" s="6" t="s">
        <v>1798</v>
      </c>
      <c r="B1109" s="6" t="s">
        <v>2315</v>
      </c>
      <c r="C1109" s="16" t="str">
        <f t="shared" ca="1" si="85"/>
        <v>Wainikeli</v>
      </c>
      <c r="D1109" s="6" t="s">
        <v>188</v>
      </c>
      <c r="E1109" s="16" t="str">
        <f t="shared" ca="1" si="86"/>
        <v>Cakaudrove</v>
      </c>
      <c r="F1109" s="16" t="str">
        <f t="shared" ca="1" si="87"/>
        <v>FJ0302</v>
      </c>
      <c r="G1109" s="16" t="str">
        <f t="shared" ca="1" si="88"/>
        <v>FJ03</v>
      </c>
      <c r="H1109" s="16" t="str">
        <f t="shared" ca="1" si="89"/>
        <v>NORTHERN</v>
      </c>
      <c r="I1109" s="2"/>
      <c r="J1109" s="2">
        <v>0</v>
      </c>
      <c r="K1109" s="2"/>
    </row>
    <row r="1110" spans="1:11">
      <c r="A1110" s="6" t="s">
        <v>1799</v>
      </c>
      <c r="B1110" s="6" t="s">
        <v>2316</v>
      </c>
      <c r="C1110" s="16" t="str">
        <f t="shared" ca="1" si="85"/>
        <v>Macuata</v>
      </c>
      <c r="D1110" s="6" t="s">
        <v>192</v>
      </c>
      <c r="E1110" s="16" t="str">
        <f t="shared" ca="1" si="86"/>
        <v>Macuata</v>
      </c>
      <c r="F1110" s="16" t="str">
        <f t="shared" ca="1" si="87"/>
        <v>FJ0303</v>
      </c>
      <c r="G1110" s="16" t="str">
        <f t="shared" ca="1" si="88"/>
        <v>FJ03</v>
      </c>
      <c r="H1110" s="16" t="str">
        <f t="shared" ca="1" si="89"/>
        <v>NORTHERN</v>
      </c>
      <c r="I1110" s="2"/>
      <c r="J1110" s="2">
        <v>0</v>
      </c>
      <c r="K1110" s="2"/>
    </row>
    <row r="1111" spans="1:11">
      <c r="A1111" s="6" t="s">
        <v>1800</v>
      </c>
      <c r="B1111" s="6" t="s">
        <v>2317</v>
      </c>
      <c r="C1111" s="16" t="str">
        <f t="shared" ca="1" si="85"/>
        <v>Labasa</v>
      </c>
      <c r="D1111" s="6" t="s">
        <v>191</v>
      </c>
      <c r="E1111" s="16" t="str">
        <f t="shared" ca="1" si="86"/>
        <v>Macuata</v>
      </c>
      <c r="F1111" s="16" t="str">
        <f t="shared" ca="1" si="87"/>
        <v>FJ0303</v>
      </c>
      <c r="G1111" s="16" t="str">
        <f t="shared" ca="1" si="88"/>
        <v>FJ03</v>
      </c>
      <c r="H1111" s="16" t="str">
        <f t="shared" ca="1" si="89"/>
        <v>NORTHERN</v>
      </c>
      <c r="I1111" s="2"/>
      <c r="J1111" s="2">
        <v>0</v>
      </c>
      <c r="K1111" s="2"/>
    </row>
    <row r="1112" spans="1:11">
      <c r="A1112" s="6" t="s">
        <v>1801</v>
      </c>
      <c r="B1112" s="6" t="s">
        <v>2318</v>
      </c>
      <c r="C1112" s="16" t="str">
        <f t="shared" ca="1" si="85"/>
        <v>Cakaudrove</v>
      </c>
      <c r="D1112" s="6" t="s">
        <v>181</v>
      </c>
      <c r="E1112" s="16" t="str">
        <f t="shared" ca="1" si="86"/>
        <v>Cakaudrove</v>
      </c>
      <c r="F1112" s="16" t="str">
        <f t="shared" ca="1" si="87"/>
        <v>FJ0302</v>
      </c>
      <c r="G1112" s="16" t="str">
        <f t="shared" ca="1" si="88"/>
        <v>FJ03</v>
      </c>
      <c r="H1112" s="16" t="str">
        <f t="shared" ca="1" si="89"/>
        <v>NORTHERN</v>
      </c>
      <c r="I1112" s="2"/>
      <c r="J1112" s="2">
        <v>0</v>
      </c>
      <c r="K1112" s="2"/>
    </row>
    <row r="1113" spans="1:11">
      <c r="A1113" s="6" t="s">
        <v>1802</v>
      </c>
      <c r="B1113" s="6" t="s">
        <v>2319</v>
      </c>
      <c r="C1113" s="16" t="str">
        <f t="shared" ca="1" si="85"/>
        <v>Labasa</v>
      </c>
      <c r="D1113" s="6" t="s">
        <v>191</v>
      </c>
      <c r="E1113" s="16" t="str">
        <f t="shared" ca="1" si="86"/>
        <v>Macuata</v>
      </c>
      <c r="F1113" s="16" t="str">
        <f t="shared" ca="1" si="87"/>
        <v>FJ0303</v>
      </c>
      <c r="G1113" s="16" t="str">
        <f t="shared" ca="1" si="88"/>
        <v>FJ03</v>
      </c>
      <c r="H1113" s="16" t="str">
        <f t="shared" ca="1" si="89"/>
        <v>NORTHERN</v>
      </c>
      <c r="I1113" s="2"/>
      <c r="J1113" s="2">
        <v>0</v>
      </c>
      <c r="K1113" s="2"/>
    </row>
    <row r="1114" spans="1:11">
      <c r="A1114" s="6" t="s">
        <v>1803</v>
      </c>
      <c r="B1114" s="6" t="s">
        <v>2320</v>
      </c>
      <c r="C1114" s="16" t="str">
        <f t="shared" ca="1" si="85"/>
        <v>Vaturova</v>
      </c>
      <c r="D1114" s="6" t="s">
        <v>186</v>
      </c>
      <c r="E1114" s="16" t="str">
        <f t="shared" ca="1" si="86"/>
        <v>Cakaudrove</v>
      </c>
      <c r="F1114" s="16" t="str">
        <f t="shared" ca="1" si="87"/>
        <v>FJ0302</v>
      </c>
      <c r="G1114" s="16" t="str">
        <f t="shared" ca="1" si="88"/>
        <v>FJ03</v>
      </c>
      <c r="H1114" s="16" t="str">
        <f t="shared" ca="1" si="89"/>
        <v>NORTHERN</v>
      </c>
      <c r="I1114" s="2"/>
      <c r="J1114" s="2">
        <v>0</v>
      </c>
      <c r="K1114" s="2"/>
    </row>
    <row r="1115" spans="1:11">
      <c r="A1115" s="6" t="s">
        <v>1804</v>
      </c>
      <c r="B1115" s="6" t="s">
        <v>2321</v>
      </c>
      <c r="C1115" s="16" t="str">
        <f t="shared" ca="1" si="85"/>
        <v>Cakaudrove</v>
      </c>
      <c r="D1115" s="6" t="s">
        <v>181</v>
      </c>
      <c r="E1115" s="16" t="str">
        <f t="shared" ca="1" si="86"/>
        <v>Cakaudrove</v>
      </c>
      <c r="F1115" s="16" t="str">
        <f t="shared" ca="1" si="87"/>
        <v>FJ0302</v>
      </c>
      <c r="G1115" s="16" t="str">
        <f t="shared" ca="1" si="88"/>
        <v>FJ03</v>
      </c>
      <c r="H1115" s="16" t="str">
        <f t="shared" ca="1" si="89"/>
        <v>NORTHERN</v>
      </c>
      <c r="I1115" s="2"/>
      <c r="J1115" s="2">
        <v>0</v>
      </c>
      <c r="K1115" s="2"/>
    </row>
    <row r="1116" spans="1:11">
      <c r="A1116" s="6" t="s">
        <v>1805</v>
      </c>
      <c r="B1116" s="6" t="s">
        <v>2322</v>
      </c>
      <c r="C1116" s="16" t="str">
        <f t="shared" ca="1" si="85"/>
        <v>Nasavusavu</v>
      </c>
      <c r="D1116" s="6" t="s">
        <v>182</v>
      </c>
      <c r="E1116" s="16" t="str">
        <f t="shared" ca="1" si="86"/>
        <v>Cakaudrove</v>
      </c>
      <c r="F1116" s="16" t="str">
        <f t="shared" ca="1" si="87"/>
        <v>FJ0302</v>
      </c>
      <c r="G1116" s="16" t="str">
        <f t="shared" ca="1" si="88"/>
        <v>FJ03</v>
      </c>
      <c r="H1116" s="16" t="str">
        <f t="shared" ca="1" si="89"/>
        <v>NORTHERN</v>
      </c>
      <c r="I1116" s="2"/>
      <c r="J1116" s="2">
        <v>0</v>
      </c>
      <c r="K1116" s="2"/>
    </row>
    <row r="1117" spans="1:11">
      <c r="A1117" s="6" t="s">
        <v>1806</v>
      </c>
      <c r="B1117" s="6" t="s">
        <v>2323</v>
      </c>
      <c r="C1117" s="16" t="str">
        <f t="shared" ca="1" si="85"/>
        <v>Macuata</v>
      </c>
      <c r="D1117" s="6" t="s">
        <v>192</v>
      </c>
      <c r="E1117" s="16" t="str">
        <f t="shared" ca="1" si="86"/>
        <v>Macuata</v>
      </c>
      <c r="F1117" s="16" t="str">
        <f t="shared" ca="1" si="87"/>
        <v>FJ0303</v>
      </c>
      <c r="G1117" s="16" t="str">
        <f t="shared" ca="1" si="88"/>
        <v>FJ03</v>
      </c>
      <c r="H1117" s="16" t="str">
        <f t="shared" ca="1" si="89"/>
        <v>NORTHERN</v>
      </c>
      <c r="I1117" s="2"/>
      <c r="J1117" s="2">
        <v>0</v>
      </c>
      <c r="K1117" s="2"/>
    </row>
    <row r="1118" spans="1:11">
      <c r="A1118" s="6" t="s">
        <v>1807</v>
      </c>
      <c r="B1118" s="6" t="s">
        <v>2324</v>
      </c>
      <c r="C1118" s="16" t="str">
        <f t="shared" ca="1" si="85"/>
        <v>Wailevu</v>
      </c>
      <c r="D1118" s="6" t="s">
        <v>187</v>
      </c>
      <c r="E1118" s="16" t="str">
        <f t="shared" ca="1" si="86"/>
        <v>Cakaudrove</v>
      </c>
      <c r="F1118" s="16" t="str">
        <f t="shared" ca="1" si="87"/>
        <v>FJ0302</v>
      </c>
      <c r="G1118" s="16" t="str">
        <f t="shared" ca="1" si="88"/>
        <v>FJ03</v>
      </c>
      <c r="H1118" s="16" t="str">
        <f t="shared" ca="1" si="89"/>
        <v>NORTHERN</v>
      </c>
      <c r="I1118" s="2"/>
      <c r="J1118" s="2">
        <v>0</v>
      </c>
      <c r="K1118" s="2"/>
    </row>
    <row r="1119" spans="1:11">
      <c r="A1119" s="6" t="s">
        <v>1808</v>
      </c>
      <c r="B1119" s="6" t="s">
        <v>2325</v>
      </c>
      <c r="C1119" s="16" t="str">
        <f t="shared" ca="1" si="85"/>
        <v>Wainikeli</v>
      </c>
      <c r="D1119" s="6" t="s">
        <v>188</v>
      </c>
      <c r="E1119" s="16" t="str">
        <f t="shared" ca="1" si="86"/>
        <v>Cakaudrove</v>
      </c>
      <c r="F1119" s="16" t="str">
        <f t="shared" ca="1" si="87"/>
        <v>FJ0302</v>
      </c>
      <c r="G1119" s="16" t="str">
        <f t="shared" ca="1" si="88"/>
        <v>FJ03</v>
      </c>
      <c r="H1119" s="16" t="str">
        <f t="shared" ca="1" si="89"/>
        <v>NORTHERN</v>
      </c>
      <c r="I1119" s="2"/>
      <c r="J1119" s="2">
        <v>0</v>
      </c>
      <c r="K1119" s="2"/>
    </row>
    <row r="1120" spans="1:11">
      <c r="A1120" s="6" t="s">
        <v>1809</v>
      </c>
      <c r="B1120" s="6" t="s">
        <v>2326</v>
      </c>
      <c r="C1120" s="16" t="str">
        <f t="shared" ca="1" si="85"/>
        <v>Vaturova</v>
      </c>
      <c r="D1120" s="6" t="s">
        <v>186</v>
      </c>
      <c r="E1120" s="16" t="str">
        <f t="shared" ca="1" si="86"/>
        <v>Cakaudrove</v>
      </c>
      <c r="F1120" s="16" t="str">
        <f t="shared" ca="1" si="87"/>
        <v>FJ0302</v>
      </c>
      <c r="G1120" s="16" t="str">
        <f t="shared" ca="1" si="88"/>
        <v>FJ03</v>
      </c>
      <c r="H1120" s="16" t="str">
        <f t="shared" ca="1" si="89"/>
        <v>NORTHERN</v>
      </c>
      <c r="I1120" s="2"/>
      <c r="J1120" s="2">
        <v>0</v>
      </c>
      <c r="K1120" s="2"/>
    </row>
    <row r="1121" spans="1:11">
      <c r="A1121" s="6" t="s">
        <v>1810</v>
      </c>
      <c r="B1121" s="6" t="s">
        <v>2327</v>
      </c>
      <c r="C1121" s="16" t="str">
        <f t="shared" ca="1" si="85"/>
        <v>Wainikeli</v>
      </c>
      <c r="D1121" s="6" t="s">
        <v>188</v>
      </c>
      <c r="E1121" s="16" t="str">
        <f t="shared" ca="1" si="86"/>
        <v>Cakaudrove</v>
      </c>
      <c r="F1121" s="16" t="str">
        <f t="shared" ca="1" si="87"/>
        <v>FJ0302</v>
      </c>
      <c r="G1121" s="16" t="str">
        <f t="shared" ca="1" si="88"/>
        <v>FJ03</v>
      </c>
      <c r="H1121" s="16" t="str">
        <f t="shared" ca="1" si="89"/>
        <v>NORTHERN</v>
      </c>
      <c r="I1121" s="2"/>
      <c r="J1121" s="2">
        <v>2</v>
      </c>
      <c r="K1121" s="2"/>
    </row>
    <row r="1122" spans="1:11">
      <c r="A1122" s="6" t="s">
        <v>1811</v>
      </c>
      <c r="B1122" s="6" t="s">
        <v>2328</v>
      </c>
      <c r="C1122" s="16" t="str">
        <f t="shared" ca="1" si="85"/>
        <v>Bua</v>
      </c>
      <c r="D1122" s="6" t="s">
        <v>178</v>
      </c>
      <c r="E1122" s="16" t="str">
        <f t="shared" ca="1" si="86"/>
        <v>Bua</v>
      </c>
      <c r="F1122" s="16" t="str">
        <f t="shared" ca="1" si="87"/>
        <v>FJ0301</v>
      </c>
      <c r="G1122" s="16" t="str">
        <f t="shared" ca="1" si="88"/>
        <v>FJ03</v>
      </c>
      <c r="H1122" s="16" t="str">
        <f t="shared" ca="1" si="89"/>
        <v>NORTHERN</v>
      </c>
      <c r="I1122" s="2"/>
      <c r="J1122" s="2">
        <v>0</v>
      </c>
      <c r="K1122" s="2"/>
    </row>
    <row r="1123" spans="1:11">
      <c r="A1123" s="6" t="s">
        <v>1812</v>
      </c>
      <c r="B1123" s="6" t="s">
        <v>2329</v>
      </c>
      <c r="C1123" s="16" t="str">
        <f t="shared" ca="1" si="85"/>
        <v>Bua</v>
      </c>
      <c r="D1123" s="6" t="s">
        <v>178</v>
      </c>
      <c r="E1123" s="16" t="str">
        <f t="shared" ca="1" si="86"/>
        <v>Bua</v>
      </c>
      <c r="F1123" s="16" t="str">
        <f t="shared" ca="1" si="87"/>
        <v>FJ0301</v>
      </c>
      <c r="G1123" s="16" t="str">
        <f t="shared" ca="1" si="88"/>
        <v>FJ03</v>
      </c>
      <c r="H1123" s="16" t="str">
        <f t="shared" ca="1" si="89"/>
        <v>NORTHERN</v>
      </c>
      <c r="I1123" s="2"/>
      <c r="J1123" s="2">
        <v>0</v>
      </c>
      <c r="K1123" s="2"/>
    </row>
    <row r="1124" spans="1:11">
      <c r="A1124" s="6" t="s">
        <v>1813</v>
      </c>
      <c r="B1124" s="6" t="s">
        <v>2330</v>
      </c>
      <c r="C1124" s="16" t="str">
        <f t="shared" ca="1" si="85"/>
        <v>Sasa</v>
      </c>
      <c r="D1124" s="6" t="s">
        <v>193</v>
      </c>
      <c r="E1124" s="16" t="str">
        <f t="shared" ca="1" si="86"/>
        <v>Macuata</v>
      </c>
      <c r="F1124" s="16" t="str">
        <f t="shared" ca="1" si="87"/>
        <v>FJ0303</v>
      </c>
      <c r="G1124" s="16" t="str">
        <f t="shared" ca="1" si="88"/>
        <v>FJ03</v>
      </c>
      <c r="H1124" s="16" t="str">
        <f t="shared" ca="1" si="89"/>
        <v>NORTHERN</v>
      </c>
      <c r="I1124" s="2"/>
      <c r="J1124" s="2">
        <v>0</v>
      </c>
      <c r="K1124" s="2"/>
    </row>
    <row r="1125" spans="1:11">
      <c r="A1125" s="6" t="s">
        <v>508</v>
      </c>
      <c r="B1125" s="6" t="s">
        <v>2331</v>
      </c>
      <c r="C1125" s="16" t="str">
        <f t="shared" ca="1" si="85"/>
        <v>Wailevu</v>
      </c>
      <c r="D1125" s="6" t="s">
        <v>187</v>
      </c>
      <c r="E1125" s="16" t="str">
        <f t="shared" ca="1" si="86"/>
        <v>Cakaudrove</v>
      </c>
      <c r="F1125" s="16" t="str">
        <f t="shared" ca="1" si="87"/>
        <v>FJ0302</v>
      </c>
      <c r="G1125" s="16" t="str">
        <f t="shared" ca="1" si="88"/>
        <v>FJ03</v>
      </c>
      <c r="H1125" s="16" t="str">
        <f t="shared" ca="1" si="89"/>
        <v>NORTHERN</v>
      </c>
      <c r="I1125" s="2"/>
      <c r="J1125" s="2">
        <v>0</v>
      </c>
      <c r="K1125" s="2"/>
    </row>
    <row r="1126" spans="1:11">
      <c r="A1126" s="6" t="s">
        <v>1814</v>
      </c>
      <c r="B1126" s="6" t="s">
        <v>2332</v>
      </c>
      <c r="C1126" s="16" t="str">
        <f t="shared" ca="1" si="85"/>
        <v>Labasa</v>
      </c>
      <c r="D1126" s="6" t="s">
        <v>191</v>
      </c>
      <c r="E1126" s="16" t="str">
        <f t="shared" ca="1" si="86"/>
        <v>Macuata</v>
      </c>
      <c r="F1126" s="16" t="str">
        <f t="shared" ca="1" si="87"/>
        <v>FJ0303</v>
      </c>
      <c r="G1126" s="16" t="str">
        <f t="shared" ca="1" si="88"/>
        <v>FJ03</v>
      </c>
      <c r="H1126" s="16" t="str">
        <f t="shared" ca="1" si="89"/>
        <v>NORTHERN</v>
      </c>
      <c r="I1126" s="2"/>
      <c r="J1126" s="2">
        <v>0</v>
      </c>
      <c r="K1126" s="2"/>
    </row>
    <row r="1127" spans="1:11">
      <c r="A1127" s="6" t="s">
        <v>1815</v>
      </c>
      <c r="B1127" s="6" t="s">
        <v>2333</v>
      </c>
      <c r="C1127" s="16" t="str">
        <f t="shared" ca="1" si="85"/>
        <v>Saqani</v>
      </c>
      <c r="D1127" s="6" t="s">
        <v>184</v>
      </c>
      <c r="E1127" s="16" t="str">
        <f t="shared" ca="1" si="86"/>
        <v>Cakaudrove</v>
      </c>
      <c r="F1127" s="16" t="str">
        <f t="shared" ca="1" si="87"/>
        <v>FJ0302</v>
      </c>
      <c r="G1127" s="16" t="str">
        <f t="shared" ca="1" si="88"/>
        <v>FJ03</v>
      </c>
      <c r="H1127" s="16" t="str">
        <f t="shared" ca="1" si="89"/>
        <v>NORTHERN</v>
      </c>
      <c r="I1127" s="2"/>
      <c r="J1127" s="2">
        <v>0</v>
      </c>
      <c r="K1127" s="2"/>
    </row>
    <row r="1128" spans="1:11">
      <c r="A1128" s="6" t="s">
        <v>1816</v>
      </c>
      <c r="B1128" s="6" t="s">
        <v>2334</v>
      </c>
      <c r="C1128" s="16" t="str">
        <f t="shared" ca="1" si="85"/>
        <v>Wainikeli</v>
      </c>
      <c r="D1128" s="6" t="s">
        <v>188</v>
      </c>
      <c r="E1128" s="16" t="str">
        <f t="shared" ca="1" si="86"/>
        <v>Cakaudrove</v>
      </c>
      <c r="F1128" s="16" t="str">
        <f t="shared" ca="1" si="87"/>
        <v>FJ0302</v>
      </c>
      <c r="G1128" s="16" t="str">
        <f t="shared" ca="1" si="88"/>
        <v>FJ03</v>
      </c>
      <c r="H1128" s="16" t="str">
        <f t="shared" ca="1" si="89"/>
        <v>NORTHERN</v>
      </c>
      <c r="I1128" s="2"/>
      <c r="J1128" s="2">
        <v>0</v>
      </c>
      <c r="K1128" s="2"/>
    </row>
    <row r="1129" spans="1:11">
      <c r="A1129" s="6" t="s">
        <v>1817</v>
      </c>
      <c r="B1129" s="6" t="s">
        <v>2335</v>
      </c>
      <c r="C1129" s="16" t="str">
        <f t="shared" ca="1" si="85"/>
        <v>Dogotuki</v>
      </c>
      <c r="D1129" s="6" t="s">
        <v>190</v>
      </c>
      <c r="E1129" s="16" t="str">
        <f t="shared" ca="1" si="86"/>
        <v>Macuata</v>
      </c>
      <c r="F1129" s="16" t="str">
        <f t="shared" ca="1" si="87"/>
        <v>FJ0303</v>
      </c>
      <c r="G1129" s="16" t="str">
        <f t="shared" ca="1" si="88"/>
        <v>FJ03</v>
      </c>
      <c r="H1129" s="16" t="str">
        <f t="shared" ca="1" si="89"/>
        <v>NORTHERN</v>
      </c>
      <c r="I1129" s="2"/>
      <c r="J1129" s="2">
        <v>0</v>
      </c>
      <c r="K1129" s="2"/>
    </row>
    <row r="1130" spans="1:11">
      <c r="A1130" s="6" t="s">
        <v>1818</v>
      </c>
      <c r="B1130" s="6" t="s">
        <v>2336</v>
      </c>
      <c r="C1130" s="16" t="str">
        <f t="shared" ca="1" si="85"/>
        <v>Tunuloa</v>
      </c>
      <c r="D1130" s="6" t="s">
        <v>185</v>
      </c>
      <c r="E1130" s="16" t="str">
        <f t="shared" ca="1" si="86"/>
        <v>Cakaudrove</v>
      </c>
      <c r="F1130" s="16" t="str">
        <f t="shared" ca="1" si="87"/>
        <v>FJ0302</v>
      </c>
      <c r="G1130" s="16" t="str">
        <f t="shared" ca="1" si="88"/>
        <v>FJ03</v>
      </c>
      <c r="H1130" s="16" t="str">
        <f t="shared" ca="1" si="89"/>
        <v>NORTHERN</v>
      </c>
      <c r="I1130" s="2"/>
      <c r="J1130" s="2">
        <v>0</v>
      </c>
      <c r="K1130" s="2"/>
    </row>
    <row r="1131" spans="1:11">
      <c r="A1131" s="6" t="s">
        <v>1819</v>
      </c>
      <c r="B1131" s="6" t="s">
        <v>2337</v>
      </c>
      <c r="C1131" s="16" t="str">
        <f t="shared" ca="1" si="85"/>
        <v>Vaturova</v>
      </c>
      <c r="D1131" s="6" t="s">
        <v>186</v>
      </c>
      <c r="E1131" s="16" t="str">
        <f t="shared" ca="1" si="86"/>
        <v>Cakaudrove</v>
      </c>
      <c r="F1131" s="16" t="str">
        <f t="shared" ca="1" si="87"/>
        <v>FJ0302</v>
      </c>
      <c r="G1131" s="16" t="str">
        <f t="shared" ca="1" si="88"/>
        <v>FJ03</v>
      </c>
      <c r="H1131" s="16" t="str">
        <f t="shared" ca="1" si="89"/>
        <v>NORTHERN</v>
      </c>
      <c r="I1131" s="2"/>
      <c r="J1131" s="2">
        <v>0</v>
      </c>
      <c r="K1131" s="2"/>
    </row>
    <row r="1132" spans="1:11">
      <c r="A1132" s="6" t="s">
        <v>1820</v>
      </c>
      <c r="B1132" s="6" t="s">
        <v>2338</v>
      </c>
      <c r="C1132" s="16" t="str">
        <f t="shared" ca="1" si="85"/>
        <v>Wainikeli</v>
      </c>
      <c r="D1132" s="6" t="s">
        <v>188</v>
      </c>
      <c r="E1132" s="16" t="str">
        <f t="shared" ca="1" si="86"/>
        <v>Cakaudrove</v>
      </c>
      <c r="F1132" s="16" t="str">
        <f t="shared" ca="1" si="87"/>
        <v>FJ0302</v>
      </c>
      <c r="G1132" s="16" t="str">
        <f t="shared" ca="1" si="88"/>
        <v>FJ03</v>
      </c>
      <c r="H1132" s="16" t="str">
        <f t="shared" ca="1" si="89"/>
        <v>NORTHERN</v>
      </c>
      <c r="I1132" s="2"/>
      <c r="J1132" s="2">
        <v>0</v>
      </c>
      <c r="K1132" s="2"/>
    </row>
    <row r="1133" spans="1:11">
      <c r="A1133" s="6" t="s">
        <v>1821</v>
      </c>
      <c r="B1133" s="6" t="s">
        <v>2339</v>
      </c>
      <c r="C1133" s="16" t="str">
        <f t="shared" ca="1" si="85"/>
        <v>Dogotuki</v>
      </c>
      <c r="D1133" s="6" t="s">
        <v>190</v>
      </c>
      <c r="E1133" s="16" t="str">
        <f t="shared" ca="1" si="86"/>
        <v>Macuata</v>
      </c>
      <c r="F1133" s="16" t="str">
        <f t="shared" ca="1" si="87"/>
        <v>FJ0303</v>
      </c>
      <c r="G1133" s="16" t="str">
        <f t="shared" ca="1" si="88"/>
        <v>FJ03</v>
      </c>
      <c r="H1133" s="16" t="str">
        <f t="shared" ca="1" si="89"/>
        <v>NORTHERN</v>
      </c>
      <c r="I1133" s="2"/>
      <c r="J1133" s="2">
        <v>0</v>
      </c>
      <c r="K1133" s="2"/>
    </row>
    <row r="1134" spans="1:11">
      <c r="A1134" s="6" t="s">
        <v>1822</v>
      </c>
      <c r="B1134" s="6" t="s">
        <v>2340</v>
      </c>
      <c r="C1134" s="16" t="str">
        <f t="shared" ca="1" si="85"/>
        <v>Vuya</v>
      </c>
      <c r="D1134" s="6" t="s">
        <v>179</v>
      </c>
      <c r="E1134" s="16" t="str">
        <f t="shared" ca="1" si="86"/>
        <v>Bua</v>
      </c>
      <c r="F1134" s="16" t="str">
        <f t="shared" ca="1" si="87"/>
        <v>FJ0301</v>
      </c>
      <c r="G1134" s="16" t="str">
        <f t="shared" ca="1" si="88"/>
        <v>FJ03</v>
      </c>
      <c r="H1134" s="16" t="str">
        <f t="shared" ca="1" si="89"/>
        <v>NORTHERN</v>
      </c>
      <c r="I1134" s="2"/>
      <c r="J1134" s="2">
        <v>0</v>
      </c>
      <c r="K1134" s="2"/>
    </row>
    <row r="1135" spans="1:11">
      <c r="A1135" s="6" t="s">
        <v>1823</v>
      </c>
      <c r="B1135" s="6" t="s">
        <v>2341</v>
      </c>
      <c r="C1135" s="16" t="str">
        <f t="shared" ca="1" si="85"/>
        <v>Labasa</v>
      </c>
      <c r="D1135" s="6" t="s">
        <v>191</v>
      </c>
      <c r="E1135" s="16" t="str">
        <f t="shared" ca="1" si="86"/>
        <v>Macuata</v>
      </c>
      <c r="F1135" s="16" t="str">
        <f t="shared" ca="1" si="87"/>
        <v>FJ0303</v>
      </c>
      <c r="G1135" s="16" t="str">
        <f t="shared" ca="1" si="88"/>
        <v>FJ03</v>
      </c>
      <c r="H1135" s="16" t="str">
        <f t="shared" ca="1" si="89"/>
        <v>NORTHERN</v>
      </c>
      <c r="I1135" s="2"/>
      <c r="J1135" s="2">
        <v>0</v>
      </c>
      <c r="K1135" s="2"/>
    </row>
    <row r="1136" spans="1:11">
      <c r="A1136" s="6" t="s">
        <v>1824</v>
      </c>
      <c r="B1136" s="6" t="s">
        <v>2342</v>
      </c>
      <c r="C1136" s="16" t="str">
        <f t="shared" ca="1" si="85"/>
        <v>Wainunu</v>
      </c>
      <c r="D1136" s="6" t="s">
        <v>180</v>
      </c>
      <c r="E1136" s="16" t="str">
        <f t="shared" ca="1" si="86"/>
        <v>Bua</v>
      </c>
      <c r="F1136" s="16" t="str">
        <f t="shared" ca="1" si="87"/>
        <v>FJ0301</v>
      </c>
      <c r="G1136" s="16" t="str">
        <f t="shared" ca="1" si="88"/>
        <v>FJ03</v>
      </c>
      <c r="H1136" s="16" t="str">
        <f t="shared" ca="1" si="89"/>
        <v>NORTHERN</v>
      </c>
      <c r="I1136" s="2"/>
      <c r="J1136" s="2">
        <v>0</v>
      </c>
      <c r="K1136" s="2"/>
    </row>
    <row r="1137" spans="1:11">
      <c r="A1137" s="6" t="s">
        <v>1825</v>
      </c>
      <c r="B1137" s="6" t="s">
        <v>2343</v>
      </c>
      <c r="C1137" s="16" t="str">
        <f t="shared" ca="1" si="85"/>
        <v>Vuya</v>
      </c>
      <c r="D1137" s="6" t="s">
        <v>179</v>
      </c>
      <c r="E1137" s="16" t="str">
        <f t="shared" ca="1" si="86"/>
        <v>Bua</v>
      </c>
      <c r="F1137" s="16" t="str">
        <f t="shared" ca="1" si="87"/>
        <v>FJ0301</v>
      </c>
      <c r="G1137" s="16" t="str">
        <f t="shared" ca="1" si="88"/>
        <v>FJ03</v>
      </c>
      <c r="H1137" s="16" t="str">
        <f t="shared" ca="1" si="89"/>
        <v>NORTHERN</v>
      </c>
      <c r="I1137" s="2"/>
      <c r="J1137" s="2">
        <v>0</v>
      </c>
      <c r="K1137" s="2"/>
    </row>
    <row r="1138" spans="1:11">
      <c r="A1138" s="6" t="s">
        <v>165</v>
      </c>
      <c r="B1138" s="6" t="s">
        <v>2344</v>
      </c>
      <c r="C1138" s="16" t="str">
        <f t="shared" ca="1" si="85"/>
        <v>Tunuloa</v>
      </c>
      <c r="D1138" s="6" t="s">
        <v>185</v>
      </c>
      <c r="E1138" s="16" t="str">
        <f t="shared" ca="1" si="86"/>
        <v>Cakaudrove</v>
      </c>
      <c r="F1138" s="16" t="str">
        <f t="shared" ca="1" si="87"/>
        <v>FJ0302</v>
      </c>
      <c r="G1138" s="16" t="str">
        <f t="shared" ca="1" si="88"/>
        <v>FJ03</v>
      </c>
      <c r="H1138" s="16" t="str">
        <f t="shared" ca="1" si="89"/>
        <v>NORTHERN</v>
      </c>
      <c r="I1138" s="2"/>
      <c r="J1138" s="2">
        <v>0</v>
      </c>
      <c r="K1138" s="2"/>
    </row>
    <row r="1139" spans="1:11">
      <c r="A1139" s="6" t="s">
        <v>165</v>
      </c>
      <c r="B1139" s="6" t="s">
        <v>2345</v>
      </c>
      <c r="C1139" s="16" t="str">
        <f t="shared" ca="1" si="85"/>
        <v>Wailevu</v>
      </c>
      <c r="D1139" s="6" t="s">
        <v>187</v>
      </c>
      <c r="E1139" s="16" t="str">
        <f t="shared" ca="1" si="86"/>
        <v>Cakaudrove</v>
      </c>
      <c r="F1139" s="16" t="str">
        <f t="shared" ca="1" si="87"/>
        <v>FJ0302</v>
      </c>
      <c r="G1139" s="16" t="str">
        <f t="shared" ca="1" si="88"/>
        <v>FJ03</v>
      </c>
      <c r="H1139" s="16" t="str">
        <f t="shared" ca="1" si="89"/>
        <v>NORTHERN</v>
      </c>
      <c r="I1139" s="2"/>
      <c r="J1139" s="2">
        <v>0</v>
      </c>
      <c r="K1139" s="2"/>
    </row>
    <row r="1140" spans="1:11">
      <c r="A1140" s="6" t="s">
        <v>1826</v>
      </c>
      <c r="B1140" s="6" t="s">
        <v>2346</v>
      </c>
      <c r="C1140" s="16" t="str">
        <f t="shared" ca="1" si="85"/>
        <v>Tunuloa</v>
      </c>
      <c r="D1140" s="6" t="s">
        <v>185</v>
      </c>
      <c r="E1140" s="16" t="str">
        <f t="shared" ca="1" si="86"/>
        <v>Cakaudrove</v>
      </c>
      <c r="F1140" s="16" t="str">
        <f t="shared" ca="1" si="87"/>
        <v>FJ0302</v>
      </c>
      <c r="G1140" s="16" t="str">
        <f t="shared" ca="1" si="88"/>
        <v>FJ03</v>
      </c>
      <c r="H1140" s="16" t="str">
        <f t="shared" ca="1" si="89"/>
        <v>NORTHERN</v>
      </c>
      <c r="I1140" s="2"/>
      <c r="J1140" s="2">
        <v>0</v>
      </c>
      <c r="K1140" s="2"/>
    </row>
    <row r="1141" spans="1:11">
      <c r="A1141" s="6" t="s">
        <v>1827</v>
      </c>
      <c r="B1141" s="6" t="s">
        <v>2347</v>
      </c>
      <c r="C1141" s="16" t="str">
        <f t="shared" ca="1" si="85"/>
        <v>Wailevu</v>
      </c>
      <c r="D1141" s="6" t="s">
        <v>187</v>
      </c>
      <c r="E1141" s="16" t="str">
        <f t="shared" ca="1" si="86"/>
        <v>Cakaudrove</v>
      </c>
      <c r="F1141" s="16" t="str">
        <f t="shared" ca="1" si="87"/>
        <v>FJ0302</v>
      </c>
      <c r="G1141" s="16" t="str">
        <f t="shared" ca="1" si="88"/>
        <v>FJ03</v>
      </c>
      <c r="H1141" s="16" t="str">
        <f t="shared" ca="1" si="89"/>
        <v>NORTHERN</v>
      </c>
      <c r="I1141" s="2"/>
      <c r="J1141" s="2">
        <v>0</v>
      </c>
      <c r="K1141" s="2"/>
    </row>
    <row r="1142" spans="1:11">
      <c r="A1142" s="6" t="s">
        <v>1828</v>
      </c>
      <c r="B1142" s="6" t="s">
        <v>2348</v>
      </c>
      <c r="C1142" s="16" t="str">
        <f t="shared" ca="1" si="85"/>
        <v>Cakaudrove</v>
      </c>
      <c r="D1142" s="6" t="s">
        <v>181</v>
      </c>
      <c r="E1142" s="16" t="str">
        <f t="shared" ca="1" si="86"/>
        <v>Cakaudrove</v>
      </c>
      <c r="F1142" s="16" t="str">
        <f t="shared" ca="1" si="87"/>
        <v>FJ0302</v>
      </c>
      <c r="G1142" s="16" t="str">
        <f t="shared" ca="1" si="88"/>
        <v>FJ03</v>
      </c>
      <c r="H1142" s="16" t="str">
        <f t="shared" ca="1" si="89"/>
        <v>NORTHERN</v>
      </c>
      <c r="I1142" s="2"/>
      <c r="J1142" s="2">
        <v>0</v>
      </c>
      <c r="K1142" s="2"/>
    </row>
    <row r="1143" spans="1:11">
      <c r="A1143" s="6" t="s">
        <v>1829</v>
      </c>
      <c r="B1143" s="6" t="s">
        <v>2349</v>
      </c>
      <c r="C1143" s="16" t="str">
        <f t="shared" ca="1" si="85"/>
        <v>Rabi</v>
      </c>
      <c r="D1143" s="6" t="s">
        <v>183</v>
      </c>
      <c r="E1143" s="16" t="str">
        <f t="shared" ca="1" si="86"/>
        <v>Cakaudrove</v>
      </c>
      <c r="F1143" s="16" t="str">
        <f t="shared" ca="1" si="87"/>
        <v>FJ0302</v>
      </c>
      <c r="G1143" s="16" t="str">
        <f t="shared" ca="1" si="88"/>
        <v>FJ03</v>
      </c>
      <c r="H1143" s="16" t="str">
        <f t="shared" ca="1" si="89"/>
        <v>NORTHERN</v>
      </c>
      <c r="I1143" s="2"/>
      <c r="J1143" s="2">
        <v>0</v>
      </c>
      <c r="K1143" s="2"/>
    </row>
    <row r="1144" spans="1:11">
      <c r="A1144" s="6" t="s">
        <v>1830</v>
      </c>
      <c r="B1144" s="6" t="s">
        <v>2350</v>
      </c>
      <c r="C1144" s="16" t="str">
        <f t="shared" ca="1" si="85"/>
        <v>Labasa</v>
      </c>
      <c r="D1144" s="6" t="s">
        <v>191</v>
      </c>
      <c r="E1144" s="16" t="str">
        <f t="shared" ca="1" si="86"/>
        <v>Macuata</v>
      </c>
      <c r="F1144" s="16" t="str">
        <f t="shared" ca="1" si="87"/>
        <v>FJ0303</v>
      </c>
      <c r="G1144" s="16" t="str">
        <f t="shared" ca="1" si="88"/>
        <v>FJ03</v>
      </c>
      <c r="H1144" s="16" t="str">
        <f t="shared" ca="1" si="89"/>
        <v>NORTHERN</v>
      </c>
      <c r="I1144" s="2"/>
      <c r="J1144" s="2">
        <v>0</v>
      </c>
      <c r="K1144" s="2"/>
    </row>
    <row r="1145" spans="1:11">
      <c r="A1145" s="6" t="s">
        <v>1831</v>
      </c>
      <c r="B1145" s="6" t="s">
        <v>2351</v>
      </c>
      <c r="C1145" s="16" t="str">
        <f t="shared" ca="1" si="85"/>
        <v>Saqani</v>
      </c>
      <c r="D1145" s="6" t="s">
        <v>184</v>
      </c>
      <c r="E1145" s="16" t="str">
        <f t="shared" ca="1" si="86"/>
        <v>Cakaudrove</v>
      </c>
      <c r="F1145" s="16" t="str">
        <f t="shared" ca="1" si="87"/>
        <v>FJ0302</v>
      </c>
      <c r="G1145" s="16" t="str">
        <f t="shared" ca="1" si="88"/>
        <v>FJ03</v>
      </c>
      <c r="H1145" s="16" t="str">
        <f t="shared" ca="1" si="89"/>
        <v>NORTHERN</v>
      </c>
      <c r="I1145" s="2"/>
      <c r="J1145" s="2">
        <v>0</v>
      </c>
      <c r="K1145" s="2"/>
    </row>
    <row r="1146" spans="1:11">
      <c r="A1146" s="6" t="s">
        <v>1832</v>
      </c>
      <c r="B1146" s="6" t="s">
        <v>2352</v>
      </c>
      <c r="C1146" s="16" t="str">
        <f t="shared" ca="1" si="85"/>
        <v>Tunuloa</v>
      </c>
      <c r="D1146" s="6" t="s">
        <v>185</v>
      </c>
      <c r="E1146" s="16" t="str">
        <f t="shared" ca="1" si="86"/>
        <v>Cakaudrove</v>
      </c>
      <c r="F1146" s="16" t="str">
        <f t="shared" ca="1" si="87"/>
        <v>FJ0302</v>
      </c>
      <c r="G1146" s="16" t="str">
        <f t="shared" ca="1" si="88"/>
        <v>FJ03</v>
      </c>
      <c r="H1146" s="16" t="str">
        <f t="shared" ca="1" si="89"/>
        <v>NORTHERN</v>
      </c>
      <c r="I1146" s="2"/>
      <c r="J1146" s="2">
        <v>0</v>
      </c>
      <c r="K1146" s="2"/>
    </row>
    <row r="1147" spans="1:11">
      <c r="A1147" s="6" t="s">
        <v>1833</v>
      </c>
      <c r="B1147" s="6" t="s">
        <v>2353</v>
      </c>
      <c r="C1147" s="16" t="str">
        <f t="shared" ca="1" si="85"/>
        <v>Wainunu</v>
      </c>
      <c r="D1147" s="6" t="s">
        <v>180</v>
      </c>
      <c r="E1147" s="16" t="str">
        <f t="shared" ca="1" si="86"/>
        <v>Bua</v>
      </c>
      <c r="F1147" s="16" t="str">
        <f t="shared" ca="1" si="87"/>
        <v>FJ0301</v>
      </c>
      <c r="G1147" s="16" t="str">
        <f t="shared" ca="1" si="88"/>
        <v>FJ03</v>
      </c>
      <c r="H1147" s="16" t="str">
        <f t="shared" ca="1" si="89"/>
        <v>NORTHERN</v>
      </c>
      <c r="I1147" s="2"/>
      <c r="J1147" s="2">
        <v>0</v>
      </c>
      <c r="K1147" s="2"/>
    </row>
    <row r="1148" spans="1:11">
      <c r="A1148" s="6" t="s">
        <v>1834</v>
      </c>
      <c r="B1148" s="6" t="s">
        <v>2354</v>
      </c>
      <c r="C1148" s="16" t="str">
        <f t="shared" ca="1" si="85"/>
        <v>Nasavusavu</v>
      </c>
      <c r="D1148" s="6" t="s">
        <v>182</v>
      </c>
      <c r="E1148" s="16" t="str">
        <f t="shared" ca="1" si="86"/>
        <v>Cakaudrove</v>
      </c>
      <c r="F1148" s="16" t="str">
        <f t="shared" ca="1" si="87"/>
        <v>FJ0302</v>
      </c>
      <c r="G1148" s="16" t="str">
        <f t="shared" ca="1" si="88"/>
        <v>FJ03</v>
      </c>
      <c r="H1148" s="16" t="str">
        <f t="shared" ca="1" si="89"/>
        <v>NORTHERN</v>
      </c>
      <c r="I1148" s="2"/>
      <c r="J1148" s="2">
        <v>0</v>
      </c>
      <c r="K1148" s="2"/>
    </row>
    <row r="1149" spans="1:11">
      <c r="A1149" s="6" t="s">
        <v>1835</v>
      </c>
      <c r="B1149" s="6" t="s">
        <v>2355</v>
      </c>
      <c r="C1149" s="16" t="str">
        <f t="shared" ca="1" si="85"/>
        <v>Tunuloa</v>
      </c>
      <c r="D1149" s="6" t="s">
        <v>185</v>
      </c>
      <c r="E1149" s="16" t="str">
        <f t="shared" ca="1" si="86"/>
        <v>Cakaudrove</v>
      </c>
      <c r="F1149" s="16" t="str">
        <f t="shared" ca="1" si="87"/>
        <v>FJ0302</v>
      </c>
      <c r="G1149" s="16" t="str">
        <f t="shared" ca="1" si="88"/>
        <v>FJ03</v>
      </c>
      <c r="H1149" s="16" t="str">
        <f t="shared" ca="1" si="89"/>
        <v>NORTHERN</v>
      </c>
      <c r="I1149" s="2"/>
      <c r="J1149" s="2">
        <v>0</v>
      </c>
      <c r="K1149" s="2"/>
    </row>
    <row r="1150" spans="1:11">
      <c r="A1150" s="6" t="s">
        <v>1836</v>
      </c>
      <c r="B1150" s="6" t="s">
        <v>2356</v>
      </c>
      <c r="C1150" s="16" t="str">
        <f t="shared" ca="1" si="85"/>
        <v>Vuya</v>
      </c>
      <c r="D1150" s="6" t="s">
        <v>179</v>
      </c>
      <c r="E1150" s="16" t="str">
        <f t="shared" ca="1" si="86"/>
        <v>Bua</v>
      </c>
      <c r="F1150" s="16" t="str">
        <f t="shared" ca="1" si="87"/>
        <v>FJ0301</v>
      </c>
      <c r="G1150" s="16" t="str">
        <f t="shared" ca="1" si="88"/>
        <v>FJ03</v>
      </c>
      <c r="H1150" s="16" t="str">
        <f t="shared" ca="1" si="89"/>
        <v>NORTHERN</v>
      </c>
      <c r="I1150" s="2"/>
      <c r="J1150" s="2">
        <v>0</v>
      </c>
      <c r="K1150" s="2"/>
    </row>
    <row r="1151" spans="1:11">
      <c r="A1151" s="6" t="s">
        <v>616</v>
      </c>
      <c r="B1151" s="6" t="s">
        <v>2357</v>
      </c>
      <c r="C1151" s="16" t="str">
        <f t="shared" ca="1" si="85"/>
        <v>Vuya</v>
      </c>
      <c r="D1151" s="6" t="s">
        <v>179</v>
      </c>
      <c r="E1151" s="16" t="str">
        <f t="shared" ca="1" si="86"/>
        <v>Bua</v>
      </c>
      <c r="F1151" s="16" t="str">
        <f t="shared" ca="1" si="87"/>
        <v>FJ0301</v>
      </c>
      <c r="G1151" s="16" t="str">
        <f t="shared" ca="1" si="88"/>
        <v>FJ03</v>
      </c>
      <c r="H1151" s="16" t="str">
        <f t="shared" ca="1" si="89"/>
        <v>NORTHERN</v>
      </c>
      <c r="I1151" s="2"/>
      <c r="J1151" s="2">
        <v>0</v>
      </c>
      <c r="K1151" s="2"/>
    </row>
    <row r="1152" spans="1:11">
      <c r="A1152" s="6" t="s">
        <v>1837</v>
      </c>
      <c r="B1152" s="6" t="s">
        <v>2358</v>
      </c>
      <c r="C1152" s="16" t="str">
        <f t="shared" ca="1" si="85"/>
        <v>Wailevu</v>
      </c>
      <c r="D1152" s="6" t="s">
        <v>187</v>
      </c>
      <c r="E1152" s="16" t="str">
        <f t="shared" ca="1" si="86"/>
        <v>Cakaudrove</v>
      </c>
      <c r="F1152" s="16" t="str">
        <f t="shared" ca="1" si="87"/>
        <v>FJ0302</v>
      </c>
      <c r="G1152" s="16" t="str">
        <f t="shared" ca="1" si="88"/>
        <v>FJ03</v>
      </c>
      <c r="H1152" s="16" t="str">
        <f t="shared" ca="1" si="89"/>
        <v>NORTHERN</v>
      </c>
      <c r="I1152" s="2"/>
      <c r="J1152" s="2">
        <v>0</v>
      </c>
      <c r="K1152" s="2"/>
    </row>
    <row r="1153" spans="1:11">
      <c r="A1153" s="6" t="s">
        <v>1838</v>
      </c>
      <c r="B1153" s="6" t="s">
        <v>2359</v>
      </c>
      <c r="C1153" s="16" t="str">
        <f t="shared" ca="1" si="85"/>
        <v>Dogotuki</v>
      </c>
      <c r="D1153" s="6" t="s">
        <v>190</v>
      </c>
      <c r="E1153" s="16" t="str">
        <f t="shared" ca="1" si="86"/>
        <v>Macuata</v>
      </c>
      <c r="F1153" s="16" t="str">
        <f t="shared" ca="1" si="87"/>
        <v>FJ0303</v>
      </c>
      <c r="G1153" s="16" t="str">
        <f t="shared" ca="1" si="88"/>
        <v>FJ03</v>
      </c>
      <c r="H1153" s="16" t="str">
        <f t="shared" ca="1" si="89"/>
        <v>NORTHERN</v>
      </c>
      <c r="I1153" s="2"/>
      <c r="J1153" s="2">
        <v>0</v>
      </c>
      <c r="K1153" s="2"/>
    </row>
    <row r="1154" spans="1:11">
      <c r="A1154" s="6" t="s">
        <v>1839</v>
      </c>
      <c r="B1154" s="6" t="s">
        <v>2360</v>
      </c>
      <c r="C1154" s="16" t="str">
        <f t="shared" ref="C1154:C1217" ca="1" si="90">OFFSET(OffsetRefAdm3,MATCH(D1154,MatchAdm3_Code,0)-1,0)</f>
        <v>Wainikeli</v>
      </c>
      <c r="D1154" s="6" t="s">
        <v>188</v>
      </c>
      <c r="E1154" s="16" t="str">
        <f t="shared" ref="E1154:E1217" ca="1" si="91">OFFSET(OffsetRefAdm3,MATCH(D1154,MatchAdm3_Code,0)-1,2)</f>
        <v>Cakaudrove</v>
      </c>
      <c r="F1154" s="16" t="str">
        <f t="shared" ref="F1154:F1217" ca="1" si="92">OFFSET(OffsetRefAdm3,MATCH(D1154,MatchAdm3_Code,0)-1,3)</f>
        <v>FJ0302</v>
      </c>
      <c r="G1154" s="16" t="str">
        <f t="shared" ref="G1154:G1217" ca="1" si="93">OFFSET(OffsetRefAdm3,MATCH(D1154,MatchAdm3_Code,0)-1,5)</f>
        <v>FJ03</v>
      </c>
      <c r="H1154" s="16" t="str">
        <f t="shared" ref="H1154:H1217" ca="1" si="94">OFFSET(OffsetRefAdm3,MATCH(D1154,MatchAdm3_Code,0)-1,4)</f>
        <v>NORTHERN</v>
      </c>
      <c r="I1154" s="2"/>
      <c r="J1154" s="2">
        <v>0</v>
      </c>
      <c r="K1154" s="2"/>
    </row>
    <row r="1155" spans="1:11">
      <c r="A1155" s="6" t="s">
        <v>556</v>
      </c>
      <c r="B1155" s="6" t="s">
        <v>2361</v>
      </c>
      <c r="C1155" s="16" t="str">
        <f t="shared" ca="1" si="90"/>
        <v>Saqani</v>
      </c>
      <c r="D1155" s="6" t="s">
        <v>184</v>
      </c>
      <c r="E1155" s="16" t="str">
        <f t="shared" ca="1" si="91"/>
        <v>Cakaudrove</v>
      </c>
      <c r="F1155" s="16" t="str">
        <f t="shared" ca="1" si="92"/>
        <v>FJ0302</v>
      </c>
      <c r="G1155" s="16" t="str">
        <f t="shared" ca="1" si="93"/>
        <v>FJ03</v>
      </c>
      <c r="H1155" s="16" t="str">
        <f t="shared" ca="1" si="94"/>
        <v>NORTHERN</v>
      </c>
      <c r="I1155" s="2"/>
      <c r="J1155" s="2">
        <v>0</v>
      </c>
      <c r="K1155" s="2"/>
    </row>
    <row r="1156" spans="1:11">
      <c r="A1156" s="6" t="s">
        <v>1840</v>
      </c>
      <c r="B1156" s="6" t="s">
        <v>2362</v>
      </c>
      <c r="C1156" s="16" t="str">
        <f t="shared" ca="1" si="90"/>
        <v>Nasavusavu</v>
      </c>
      <c r="D1156" s="6" t="s">
        <v>182</v>
      </c>
      <c r="E1156" s="16" t="str">
        <f t="shared" ca="1" si="91"/>
        <v>Cakaudrove</v>
      </c>
      <c r="F1156" s="16" t="str">
        <f t="shared" ca="1" si="92"/>
        <v>FJ0302</v>
      </c>
      <c r="G1156" s="16" t="str">
        <f t="shared" ca="1" si="93"/>
        <v>FJ03</v>
      </c>
      <c r="H1156" s="16" t="str">
        <f t="shared" ca="1" si="94"/>
        <v>NORTHERN</v>
      </c>
      <c r="I1156" s="2"/>
      <c r="J1156" s="2">
        <v>0</v>
      </c>
      <c r="K1156" s="2"/>
    </row>
    <row r="1157" spans="1:11">
      <c r="A1157" s="6" t="s">
        <v>1841</v>
      </c>
      <c r="B1157" s="6" t="s">
        <v>2363</v>
      </c>
      <c r="C1157" s="16" t="str">
        <f t="shared" ca="1" si="90"/>
        <v>Tunuloa</v>
      </c>
      <c r="D1157" s="6" t="s">
        <v>185</v>
      </c>
      <c r="E1157" s="16" t="str">
        <f t="shared" ca="1" si="91"/>
        <v>Cakaudrove</v>
      </c>
      <c r="F1157" s="16" t="str">
        <f t="shared" ca="1" si="92"/>
        <v>FJ0302</v>
      </c>
      <c r="G1157" s="16" t="str">
        <f t="shared" ca="1" si="93"/>
        <v>FJ03</v>
      </c>
      <c r="H1157" s="16" t="str">
        <f t="shared" ca="1" si="94"/>
        <v>NORTHERN</v>
      </c>
      <c r="I1157" s="2"/>
      <c r="J1157" s="2">
        <v>0</v>
      </c>
      <c r="K1157" s="2"/>
    </row>
    <row r="1158" spans="1:11">
      <c r="A1158" s="6" t="s">
        <v>1841</v>
      </c>
      <c r="B1158" s="6" t="s">
        <v>2364</v>
      </c>
      <c r="C1158" s="16" t="str">
        <f t="shared" ca="1" si="90"/>
        <v>Sasa</v>
      </c>
      <c r="D1158" s="6" t="s">
        <v>193</v>
      </c>
      <c r="E1158" s="16" t="str">
        <f t="shared" ca="1" si="91"/>
        <v>Macuata</v>
      </c>
      <c r="F1158" s="16" t="str">
        <f t="shared" ca="1" si="92"/>
        <v>FJ0303</v>
      </c>
      <c r="G1158" s="16" t="str">
        <f t="shared" ca="1" si="93"/>
        <v>FJ03</v>
      </c>
      <c r="H1158" s="16" t="str">
        <f t="shared" ca="1" si="94"/>
        <v>NORTHERN</v>
      </c>
      <c r="I1158" s="2"/>
      <c r="J1158" s="2">
        <v>0</v>
      </c>
      <c r="K1158" s="2"/>
    </row>
    <row r="1159" spans="1:11">
      <c r="A1159" s="6" t="s">
        <v>1842</v>
      </c>
      <c r="B1159" s="6" t="s">
        <v>2365</v>
      </c>
      <c r="C1159" s="16" t="str">
        <f t="shared" ca="1" si="90"/>
        <v>Sasa</v>
      </c>
      <c r="D1159" s="6" t="s">
        <v>193</v>
      </c>
      <c r="E1159" s="16" t="str">
        <f t="shared" ca="1" si="91"/>
        <v>Macuata</v>
      </c>
      <c r="F1159" s="16" t="str">
        <f t="shared" ca="1" si="92"/>
        <v>FJ0303</v>
      </c>
      <c r="G1159" s="16" t="str">
        <f t="shared" ca="1" si="93"/>
        <v>FJ03</v>
      </c>
      <c r="H1159" s="16" t="str">
        <f t="shared" ca="1" si="94"/>
        <v>NORTHERN</v>
      </c>
      <c r="I1159" s="2"/>
      <c r="J1159" s="2">
        <v>0</v>
      </c>
      <c r="K1159" s="2"/>
    </row>
    <row r="1160" spans="1:11">
      <c r="A1160" s="6" t="s">
        <v>1843</v>
      </c>
      <c r="B1160" s="6" t="s">
        <v>2366</v>
      </c>
      <c r="C1160" s="16" t="str">
        <f t="shared" ca="1" si="90"/>
        <v>Labasa</v>
      </c>
      <c r="D1160" s="6" t="s">
        <v>191</v>
      </c>
      <c r="E1160" s="16" t="str">
        <f t="shared" ca="1" si="91"/>
        <v>Macuata</v>
      </c>
      <c r="F1160" s="16" t="str">
        <f t="shared" ca="1" si="92"/>
        <v>FJ0303</v>
      </c>
      <c r="G1160" s="16" t="str">
        <f t="shared" ca="1" si="93"/>
        <v>FJ03</v>
      </c>
      <c r="H1160" s="16" t="str">
        <f t="shared" ca="1" si="94"/>
        <v>NORTHERN</v>
      </c>
      <c r="I1160" s="2"/>
      <c r="J1160" s="2">
        <v>0</v>
      </c>
      <c r="K1160" s="2"/>
    </row>
    <row r="1161" spans="1:11">
      <c r="A1161" s="6" t="s">
        <v>1844</v>
      </c>
      <c r="B1161" s="6" t="s">
        <v>2367</v>
      </c>
      <c r="C1161" s="16" t="str">
        <f t="shared" ca="1" si="90"/>
        <v>Labasa</v>
      </c>
      <c r="D1161" s="6" t="s">
        <v>191</v>
      </c>
      <c r="E1161" s="16" t="str">
        <f t="shared" ca="1" si="91"/>
        <v>Macuata</v>
      </c>
      <c r="F1161" s="16" t="str">
        <f t="shared" ca="1" si="92"/>
        <v>FJ0303</v>
      </c>
      <c r="G1161" s="16" t="str">
        <f t="shared" ca="1" si="93"/>
        <v>FJ03</v>
      </c>
      <c r="H1161" s="16" t="str">
        <f t="shared" ca="1" si="94"/>
        <v>NORTHERN</v>
      </c>
      <c r="I1161" s="2"/>
      <c r="J1161" s="2">
        <v>0</v>
      </c>
      <c r="K1161" s="2"/>
    </row>
    <row r="1162" spans="1:11">
      <c r="A1162" s="6" t="s">
        <v>1845</v>
      </c>
      <c r="B1162" s="6" t="s">
        <v>2368</v>
      </c>
      <c r="C1162" s="16" t="str">
        <f t="shared" ca="1" si="90"/>
        <v>Rabi</v>
      </c>
      <c r="D1162" s="6" t="s">
        <v>183</v>
      </c>
      <c r="E1162" s="16" t="str">
        <f t="shared" ca="1" si="91"/>
        <v>Cakaudrove</v>
      </c>
      <c r="F1162" s="16" t="str">
        <f t="shared" ca="1" si="92"/>
        <v>FJ0302</v>
      </c>
      <c r="G1162" s="16" t="str">
        <f t="shared" ca="1" si="93"/>
        <v>FJ03</v>
      </c>
      <c r="H1162" s="16" t="str">
        <f t="shared" ca="1" si="94"/>
        <v>NORTHERN</v>
      </c>
      <c r="I1162" s="2"/>
      <c r="J1162" s="2">
        <v>0</v>
      </c>
      <c r="K1162" s="2"/>
    </row>
    <row r="1163" spans="1:11">
      <c r="A1163" s="6" t="s">
        <v>1846</v>
      </c>
      <c r="B1163" s="6" t="s">
        <v>2369</v>
      </c>
      <c r="C1163" s="16" t="str">
        <f t="shared" ca="1" si="90"/>
        <v>Vaturova</v>
      </c>
      <c r="D1163" s="6" t="s">
        <v>186</v>
      </c>
      <c r="E1163" s="16" t="str">
        <f t="shared" ca="1" si="91"/>
        <v>Cakaudrove</v>
      </c>
      <c r="F1163" s="16" t="str">
        <f t="shared" ca="1" si="92"/>
        <v>FJ0302</v>
      </c>
      <c r="G1163" s="16" t="str">
        <f t="shared" ca="1" si="93"/>
        <v>FJ03</v>
      </c>
      <c r="H1163" s="16" t="str">
        <f t="shared" ca="1" si="94"/>
        <v>NORTHERN</v>
      </c>
      <c r="I1163" s="2"/>
      <c r="J1163" s="2">
        <v>0</v>
      </c>
      <c r="K1163" s="2"/>
    </row>
    <row r="1164" spans="1:11">
      <c r="A1164" s="6" t="s">
        <v>1847</v>
      </c>
      <c r="B1164" s="6" t="s">
        <v>2370</v>
      </c>
      <c r="C1164" s="16" t="str">
        <f t="shared" ca="1" si="90"/>
        <v>Nasavusavu</v>
      </c>
      <c r="D1164" s="6" t="s">
        <v>182</v>
      </c>
      <c r="E1164" s="16" t="str">
        <f t="shared" ca="1" si="91"/>
        <v>Cakaudrove</v>
      </c>
      <c r="F1164" s="16" t="str">
        <f t="shared" ca="1" si="92"/>
        <v>FJ0302</v>
      </c>
      <c r="G1164" s="16" t="str">
        <f t="shared" ca="1" si="93"/>
        <v>FJ03</v>
      </c>
      <c r="H1164" s="16" t="str">
        <f t="shared" ca="1" si="94"/>
        <v>NORTHERN</v>
      </c>
      <c r="I1164" s="2"/>
      <c r="J1164" s="2">
        <v>3</v>
      </c>
      <c r="K1164" s="2"/>
    </row>
    <row r="1165" spans="1:11">
      <c r="A1165" s="6" t="s">
        <v>1848</v>
      </c>
      <c r="B1165" s="6" t="s">
        <v>2371</v>
      </c>
      <c r="C1165" s="16" t="str">
        <f t="shared" ca="1" si="90"/>
        <v>Wainikeli</v>
      </c>
      <c r="D1165" s="6" t="s">
        <v>188</v>
      </c>
      <c r="E1165" s="16" t="str">
        <f t="shared" ca="1" si="91"/>
        <v>Cakaudrove</v>
      </c>
      <c r="F1165" s="16" t="str">
        <f t="shared" ca="1" si="92"/>
        <v>FJ0302</v>
      </c>
      <c r="G1165" s="16" t="str">
        <f t="shared" ca="1" si="93"/>
        <v>FJ03</v>
      </c>
      <c r="H1165" s="16" t="str">
        <f t="shared" ca="1" si="94"/>
        <v>NORTHERN</v>
      </c>
      <c r="I1165" s="2"/>
      <c r="J1165" s="2">
        <v>0</v>
      </c>
      <c r="K1165" s="2"/>
    </row>
    <row r="1166" spans="1:11">
      <c r="A1166" s="6" t="s">
        <v>1849</v>
      </c>
      <c r="B1166" s="6" t="s">
        <v>2372</v>
      </c>
      <c r="C1166" s="16" t="str">
        <f t="shared" ca="1" si="90"/>
        <v>Vaturova</v>
      </c>
      <c r="D1166" s="6" t="s">
        <v>186</v>
      </c>
      <c r="E1166" s="16" t="str">
        <f t="shared" ca="1" si="91"/>
        <v>Cakaudrove</v>
      </c>
      <c r="F1166" s="16" t="str">
        <f t="shared" ca="1" si="92"/>
        <v>FJ0302</v>
      </c>
      <c r="G1166" s="16" t="str">
        <f t="shared" ca="1" si="93"/>
        <v>FJ03</v>
      </c>
      <c r="H1166" s="16" t="str">
        <f t="shared" ca="1" si="94"/>
        <v>NORTHERN</v>
      </c>
      <c r="I1166" s="2"/>
      <c r="J1166" s="2">
        <v>0</v>
      </c>
      <c r="K1166" s="2"/>
    </row>
    <row r="1167" spans="1:11">
      <c r="A1167" s="6" t="s">
        <v>1850</v>
      </c>
      <c r="B1167" s="6" t="s">
        <v>2373</v>
      </c>
      <c r="C1167" s="16" t="str">
        <f t="shared" ca="1" si="90"/>
        <v>Sasa</v>
      </c>
      <c r="D1167" s="6" t="s">
        <v>193</v>
      </c>
      <c r="E1167" s="16" t="str">
        <f t="shared" ca="1" si="91"/>
        <v>Macuata</v>
      </c>
      <c r="F1167" s="16" t="str">
        <f t="shared" ca="1" si="92"/>
        <v>FJ0303</v>
      </c>
      <c r="G1167" s="16" t="str">
        <f t="shared" ca="1" si="93"/>
        <v>FJ03</v>
      </c>
      <c r="H1167" s="16" t="str">
        <f t="shared" ca="1" si="94"/>
        <v>NORTHERN</v>
      </c>
      <c r="I1167" s="2"/>
      <c r="J1167" s="2">
        <v>0</v>
      </c>
      <c r="K1167" s="2"/>
    </row>
    <row r="1168" spans="1:11">
      <c r="A1168" s="6" t="s">
        <v>1851</v>
      </c>
      <c r="B1168" s="6" t="s">
        <v>2374</v>
      </c>
      <c r="C1168" s="16" t="str">
        <f t="shared" ca="1" si="90"/>
        <v>Bua</v>
      </c>
      <c r="D1168" s="6" t="s">
        <v>178</v>
      </c>
      <c r="E1168" s="16" t="str">
        <f t="shared" ca="1" si="91"/>
        <v>Bua</v>
      </c>
      <c r="F1168" s="16" t="str">
        <f t="shared" ca="1" si="92"/>
        <v>FJ0301</v>
      </c>
      <c r="G1168" s="16" t="str">
        <f t="shared" ca="1" si="93"/>
        <v>FJ03</v>
      </c>
      <c r="H1168" s="16" t="str">
        <f t="shared" ca="1" si="94"/>
        <v>NORTHERN</v>
      </c>
      <c r="I1168" s="2"/>
      <c r="J1168" s="2">
        <v>0</v>
      </c>
      <c r="K1168" s="2"/>
    </row>
    <row r="1169" spans="1:11">
      <c r="A1169" s="6" t="s">
        <v>1215</v>
      </c>
      <c r="B1169" s="6" t="s">
        <v>2375</v>
      </c>
      <c r="C1169" s="16" t="str">
        <f t="shared" ca="1" si="90"/>
        <v>Nasavusavu</v>
      </c>
      <c r="D1169" s="6" t="s">
        <v>182</v>
      </c>
      <c r="E1169" s="16" t="str">
        <f t="shared" ca="1" si="91"/>
        <v>Cakaudrove</v>
      </c>
      <c r="F1169" s="16" t="str">
        <f t="shared" ca="1" si="92"/>
        <v>FJ0302</v>
      </c>
      <c r="G1169" s="16" t="str">
        <f t="shared" ca="1" si="93"/>
        <v>FJ03</v>
      </c>
      <c r="H1169" s="16" t="str">
        <f t="shared" ca="1" si="94"/>
        <v>NORTHERN</v>
      </c>
      <c r="I1169" s="2"/>
      <c r="J1169" s="2">
        <v>0</v>
      </c>
      <c r="K1169" s="2"/>
    </row>
    <row r="1170" spans="1:11">
      <c r="A1170" s="6" t="s">
        <v>207</v>
      </c>
      <c r="B1170" s="6" t="s">
        <v>2376</v>
      </c>
      <c r="C1170" s="16" t="str">
        <f t="shared" ca="1" si="90"/>
        <v>Saqani</v>
      </c>
      <c r="D1170" s="6" t="s">
        <v>184</v>
      </c>
      <c r="E1170" s="16" t="str">
        <f t="shared" ca="1" si="91"/>
        <v>Cakaudrove</v>
      </c>
      <c r="F1170" s="16" t="str">
        <f t="shared" ca="1" si="92"/>
        <v>FJ0302</v>
      </c>
      <c r="G1170" s="16" t="str">
        <f t="shared" ca="1" si="93"/>
        <v>FJ03</v>
      </c>
      <c r="H1170" s="16" t="str">
        <f t="shared" ca="1" si="94"/>
        <v>NORTHERN</v>
      </c>
      <c r="I1170" s="2"/>
      <c r="J1170" s="2">
        <v>0</v>
      </c>
      <c r="K1170" s="2"/>
    </row>
    <row r="1171" spans="1:11">
      <c r="A1171" s="6" t="s">
        <v>207</v>
      </c>
      <c r="B1171" s="6" t="s">
        <v>2377</v>
      </c>
      <c r="C1171" s="16" t="str">
        <f t="shared" ca="1" si="90"/>
        <v>Saqani</v>
      </c>
      <c r="D1171" s="6" t="s">
        <v>184</v>
      </c>
      <c r="E1171" s="16" t="str">
        <f t="shared" ca="1" si="91"/>
        <v>Cakaudrove</v>
      </c>
      <c r="F1171" s="16" t="str">
        <f t="shared" ca="1" si="92"/>
        <v>FJ0302</v>
      </c>
      <c r="G1171" s="16" t="str">
        <f t="shared" ca="1" si="93"/>
        <v>FJ03</v>
      </c>
      <c r="H1171" s="16" t="str">
        <f t="shared" ca="1" si="94"/>
        <v>NORTHERN</v>
      </c>
      <c r="I1171" s="2"/>
      <c r="J1171" s="2">
        <v>0</v>
      </c>
      <c r="K1171" s="2"/>
    </row>
    <row r="1172" spans="1:11">
      <c r="A1172" s="6" t="s">
        <v>1852</v>
      </c>
      <c r="B1172" s="6" t="s">
        <v>2378</v>
      </c>
      <c r="C1172" s="16" t="str">
        <f t="shared" ca="1" si="90"/>
        <v>Labasa</v>
      </c>
      <c r="D1172" s="6" t="s">
        <v>191</v>
      </c>
      <c r="E1172" s="16" t="str">
        <f t="shared" ca="1" si="91"/>
        <v>Macuata</v>
      </c>
      <c r="F1172" s="16" t="str">
        <f t="shared" ca="1" si="92"/>
        <v>FJ0303</v>
      </c>
      <c r="G1172" s="16" t="str">
        <f t="shared" ca="1" si="93"/>
        <v>FJ03</v>
      </c>
      <c r="H1172" s="16" t="str">
        <f t="shared" ca="1" si="94"/>
        <v>NORTHERN</v>
      </c>
      <c r="I1172" s="2"/>
      <c r="J1172" s="2">
        <v>3</v>
      </c>
      <c r="K1172" s="2"/>
    </row>
    <row r="1173" spans="1:11">
      <c r="A1173" s="6" t="s">
        <v>1853</v>
      </c>
      <c r="B1173" s="6" t="s">
        <v>2379</v>
      </c>
      <c r="C1173" s="16" t="str">
        <f t="shared" ca="1" si="90"/>
        <v>Wainunu</v>
      </c>
      <c r="D1173" s="6" t="s">
        <v>180</v>
      </c>
      <c r="E1173" s="16" t="str">
        <f t="shared" ca="1" si="91"/>
        <v>Bua</v>
      </c>
      <c r="F1173" s="16" t="str">
        <f t="shared" ca="1" si="92"/>
        <v>FJ0301</v>
      </c>
      <c r="G1173" s="16" t="str">
        <f t="shared" ca="1" si="93"/>
        <v>FJ03</v>
      </c>
      <c r="H1173" s="16" t="str">
        <f t="shared" ca="1" si="94"/>
        <v>NORTHERN</v>
      </c>
      <c r="I1173" s="2"/>
      <c r="J1173" s="2">
        <v>0</v>
      </c>
      <c r="K1173" s="2"/>
    </row>
    <row r="1174" spans="1:11">
      <c r="A1174" s="6" t="s">
        <v>71</v>
      </c>
      <c r="B1174" s="6" t="s">
        <v>2671</v>
      </c>
      <c r="C1174" s="16" t="str">
        <f t="shared" ca="1" si="90"/>
        <v>Ba</v>
      </c>
      <c r="D1174" s="6" t="s">
        <v>220</v>
      </c>
      <c r="E1174" s="16" t="str">
        <f t="shared" ca="1" si="91"/>
        <v>Ba</v>
      </c>
      <c r="F1174" s="16" t="str">
        <f t="shared" ca="1" si="92"/>
        <v>FJ0401</v>
      </c>
      <c r="G1174" s="16" t="str">
        <f t="shared" ca="1" si="93"/>
        <v>FJ04</v>
      </c>
      <c r="H1174" s="16" t="str">
        <f t="shared" ca="1" si="94"/>
        <v>WESTERN</v>
      </c>
      <c r="I1174" s="2"/>
      <c r="J1174" s="2">
        <v>0</v>
      </c>
      <c r="K1174" s="2"/>
    </row>
    <row r="1175" spans="1:11">
      <c r="A1175" s="6" t="s">
        <v>2380</v>
      </c>
      <c r="B1175" s="6" t="s">
        <v>2672</v>
      </c>
      <c r="C1175" s="16" t="str">
        <f t="shared" ca="1" si="90"/>
        <v>Baravi</v>
      </c>
      <c r="D1175" s="6" t="s">
        <v>228</v>
      </c>
      <c r="E1175" s="16" t="str">
        <f t="shared" ca="1" si="91"/>
        <v>Nadroga</v>
      </c>
      <c r="F1175" s="16" t="str">
        <f t="shared" ca="1" si="92"/>
        <v>FJ0402</v>
      </c>
      <c r="G1175" s="16" t="str">
        <f t="shared" ca="1" si="93"/>
        <v>FJ04</v>
      </c>
      <c r="H1175" s="16" t="str">
        <f t="shared" ca="1" si="94"/>
        <v>WESTERN</v>
      </c>
      <c r="I1175" s="2"/>
      <c r="J1175" s="2">
        <v>0</v>
      </c>
      <c r="K1175" s="2"/>
    </row>
    <row r="1176" spans="1:11">
      <c r="A1176" s="6" t="s">
        <v>2381</v>
      </c>
      <c r="B1176" s="6" t="s">
        <v>2673</v>
      </c>
      <c r="C1176" s="16" t="str">
        <f t="shared" ca="1" si="90"/>
        <v>Magodro</v>
      </c>
      <c r="D1176" s="6" t="s">
        <v>221</v>
      </c>
      <c r="E1176" s="16" t="str">
        <f t="shared" ca="1" si="91"/>
        <v>Ba</v>
      </c>
      <c r="F1176" s="16" t="str">
        <f t="shared" ca="1" si="92"/>
        <v>FJ0401</v>
      </c>
      <c r="G1176" s="16" t="str">
        <f t="shared" ca="1" si="93"/>
        <v>FJ04</v>
      </c>
      <c r="H1176" s="16" t="str">
        <f t="shared" ca="1" si="94"/>
        <v>WESTERN</v>
      </c>
      <c r="I1176" s="2"/>
      <c r="J1176" s="2">
        <v>0</v>
      </c>
      <c r="K1176" s="2"/>
    </row>
    <row r="1177" spans="1:11">
      <c r="A1177" s="6" t="s">
        <v>2382</v>
      </c>
      <c r="B1177" s="6" t="s">
        <v>2674</v>
      </c>
      <c r="C1177" s="16" t="str">
        <f t="shared" ca="1" si="90"/>
        <v>Vuda</v>
      </c>
      <c r="D1177" s="6" t="s">
        <v>226</v>
      </c>
      <c r="E1177" s="16" t="str">
        <f t="shared" ca="1" si="91"/>
        <v>Ba</v>
      </c>
      <c r="F1177" s="16" t="str">
        <f t="shared" ca="1" si="92"/>
        <v>FJ0401</v>
      </c>
      <c r="G1177" s="16" t="str">
        <f t="shared" ca="1" si="93"/>
        <v>FJ04</v>
      </c>
      <c r="H1177" s="16" t="str">
        <f t="shared" ca="1" si="94"/>
        <v>WESTERN</v>
      </c>
      <c r="I1177" s="2"/>
      <c r="J1177" s="2">
        <v>0</v>
      </c>
      <c r="K1177" s="2"/>
    </row>
    <row r="1178" spans="1:11">
      <c r="A1178" s="6" t="s">
        <v>2382</v>
      </c>
      <c r="B1178" s="6" t="s">
        <v>2675</v>
      </c>
      <c r="C1178" s="16" t="str">
        <f t="shared" ca="1" si="90"/>
        <v>Nasigatoka</v>
      </c>
      <c r="D1178" s="6" t="s">
        <v>232</v>
      </c>
      <c r="E1178" s="16" t="str">
        <f t="shared" ca="1" si="91"/>
        <v>Nadroga</v>
      </c>
      <c r="F1178" s="16" t="str">
        <f t="shared" ca="1" si="92"/>
        <v>FJ0402</v>
      </c>
      <c r="G1178" s="16" t="str">
        <f t="shared" ca="1" si="93"/>
        <v>FJ04</v>
      </c>
      <c r="H1178" s="16" t="str">
        <f t="shared" ca="1" si="94"/>
        <v>WESTERN</v>
      </c>
      <c r="I1178" s="2"/>
      <c r="J1178" s="2">
        <v>0</v>
      </c>
      <c r="K1178" s="2"/>
    </row>
    <row r="1179" spans="1:11">
      <c r="A1179" s="6" t="s">
        <v>2382</v>
      </c>
      <c r="B1179" s="6" t="s">
        <v>2676</v>
      </c>
      <c r="C1179" s="16" t="str">
        <f t="shared" ca="1" si="90"/>
        <v>Nasigatoka</v>
      </c>
      <c r="D1179" s="6" t="s">
        <v>232</v>
      </c>
      <c r="E1179" s="16" t="str">
        <f t="shared" ca="1" si="91"/>
        <v>Nadroga</v>
      </c>
      <c r="F1179" s="16" t="str">
        <f t="shared" ca="1" si="92"/>
        <v>FJ0402</v>
      </c>
      <c r="G1179" s="16" t="str">
        <f t="shared" ca="1" si="93"/>
        <v>FJ04</v>
      </c>
      <c r="H1179" s="16" t="str">
        <f t="shared" ca="1" si="94"/>
        <v>WESTERN</v>
      </c>
      <c r="I1179" s="2"/>
      <c r="J1179" s="2">
        <v>0</v>
      </c>
      <c r="K1179" s="2"/>
    </row>
    <row r="1180" spans="1:11">
      <c r="A1180" s="6" t="s">
        <v>2383</v>
      </c>
      <c r="B1180" s="6" t="s">
        <v>2677</v>
      </c>
      <c r="C1180" s="16" t="str">
        <f t="shared" ca="1" si="90"/>
        <v>Tavua</v>
      </c>
      <c r="D1180" s="6" t="s">
        <v>225</v>
      </c>
      <c r="E1180" s="16" t="str">
        <f t="shared" ca="1" si="91"/>
        <v>Ba</v>
      </c>
      <c r="F1180" s="16" t="str">
        <f t="shared" ca="1" si="92"/>
        <v>FJ0401</v>
      </c>
      <c r="G1180" s="16" t="str">
        <f t="shared" ca="1" si="93"/>
        <v>FJ04</v>
      </c>
      <c r="H1180" s="16" t="str">
        <f t="shared" ca="1" si="94"/>
        <v>WESTERN</v>
      </c>
      <c r="I1180" s="2"/>
      <c r="J1180" s="2">
        <v>0</v>
      </c>
      <c r="K1180" s="2"/>
    </row>
    <row r="1181" spans="1:11">
      <c r="A1181" s="6" t="s">
        <v>1052</v>
      </c>
      <c r="B1181" s="6" t="s">
        <v>2678</v>
      </c>
      <c r="C1181" s="16" t="str">
        <f t="shared" ca="1" si="90"/>
        <v>Malomalo</v>
      </c>
      <c r="D1181" s="6" t="s">
        <v>231</v>
      </c>
      <c r="E1181" s="16" t="str">
        <f t="shared" ca="1" si="91"/>
        <v>Nadroga</v>
      </c>
      <c r="F1181" s="16" t="str">
        <f t="shared" ca="1" si="92"/>
        <v>FJ0402</v>
      </c>
      <c r="G1181" s="16" t="str">
        <f t="shared" ca="1" si="93"/>
        <v>FJ04</v>
      </c>
      <c r="H1181" s="16" t="str">
        <f t="shared" ca="1" si="94"/>
        <v>WESTERN</v>
      </c>
      <c r="I1181" s="2"/>
      <c r="J1181" s="2">
        <v>0</v>
      </c>
      <c r="K1181" s="2"/>
    </row>
    <row r="1182" spans="1:11">
      <c r="A1182" s="6" t="s">
        <v>2384</v>
      </c>
      <c r="B1182" s="6" t="s">
        <v>2679</v>
      </c>
      <c r="C1182" s="16" t="str">
        <f t="shared" ca="1" si="90"/>
        <v>Malomalo</v>
      </c>
      <c r="D1182" s="6" t="s">
        <v>231</v>
      </c>
      <c r="E1182" s="16" t="str">
        <f t="shared" ca="1" si="91"/>
        <v>Nadroga</v>
      </c>
      <c r="F1182" s="16" t="str">
        <f t="shared" ca="1" si="92"/>
        <v>FJ0402</v>
      </c>
      <c r="G1182" s="16" t="str">
        <f t="shared" ca="1" si="93"/>
        <v>FJ04</v>
      </c>
      <c r="H1182" s="16" t="str">
        <f t="shared" ca="1" si="94"/>
        <v>WESTERN</v>
      </c>
      <c r="I1182" s="2"/>
      <c r="J1182" s="2">
        <v>0</v>
      </c>
      <c r="K1182" s="2"/>
    </row>
    <row r="1183" spans="1:11">
      <c r="A1183" s="6" t="s">
        <v>83</v>
      </c>
      <c r="B1183" s="6" t="s">
        <v>2680</v>
      </c>
      <c r="C1183" s="16" t="str">
        <f t="shared" ca="1" si="90"/>
        <v>Nakorotubu</v>
      </c>
      <c r="D1183" s="6" t="s">
        <v>236</v>
      </c>
      <c r="E1183" s="16" t="str">
        <f t="shared" ca="1" si="91"/>
        <v>Ra</v>
      </c>
      <c r="F1183" s="16" t="str">
        <f t="shared" ca="1" si="92"/>
        <v>FJ0403</v>
      </c>
      <c r="G1183" s="16" t="str">
        <f t="shared" ca="1" si="93"/>
        <v>FJ04</v>
      </c>
      <c r="H1183" s="16" t="str">
        <f t="shared" ca="1" si="94"/>
        <v>WESTERN</v>
      </c>
      <c r="I1183" s="2"/>
      <c r="J1183" s="2">
        <v>0</v>
      </c>
      <c r="K1183" s="2"/>
    </row>
    <row r="1184" spans="1:11">
      <c r="A1184" s="6" t="s">
        <v>2385</v>
      </c>
      <c r="B1184" s="6" t="s">
        <v>2681</v>
      </c>
      <c r="C1184" s="16" t="str">
        <f t="shared" ca="1" si="90"/>
        <v>Baravi</v>
      </c>
      <c r="D1184" s="6" t="s">
        <v>228</v>
      </c>
      <c r="E1184" s="16" t="str">
        <f t="shared" ca="1" si="91"/>
        <v>Nadroga</v>
      </c>
      <c r="F1184" s="16" t="str">
        <f t="shared" ca="1" si="92"/>
        <v>FJ0402</v>
      </c>
      <c r="G1184" s="16" t="str">
        <f t="shared" ca="1" si="93"/>
        <v>FJ04</v>
      </c>
      <c r="H1184" s="16" t="str">
        <f t="shared" ca="1" si="94"/>
        <v>WESTERN</v>
      </c>
      <c r="I1184" s="2"/>
      <c r="J1184" s="2">
        <v>0</v>
      </c>
      <c r="K1184" s="2"/>
    </row>
    <row r="1185" spans="1:11">
      <c r="A1185" s="6" t="s">
        <v>2386</v>
      </c>
      <c r="B1185" s="6" t="s">
        <v>2682</v>
      </c>
      <c r="C1185" s="16" t="str">
        <f t="shared" ca="1" si="90"/>
        <v>Nasigatoka</v>
      </c>
      <c r="D1185" s="6" t="s">
        <v>232</v>
      </c>
      <c r="E1185" s="16" t="str">
        <f t="shared" ca="1" si="91"/>
        <v>Nadroga</v>
      </c>
      <c r="F1185" s="16" t="str">
        <f t="shared" ca="1" si="92"/>
        <v>FJ0402</v>
      </c>
      <c r="G1185" s="16" t="str">
        <f t="shared" ca="1" si="93"/>
        <v>FJ04</v>
      </c>
      <c r="H1185" s="16" t="str">
        <f t="shared" ca="1" si="94"/>
        <v>WESTERN</v>
      </c>
      <c r="I1185" s="2"/>
      <c r="J1185" s="2">
        <v>0</v>
      </c>
      <c r="K1185" s="2"/>
    </row>
    <row r="1186" spans="1:11">
      <c r="A1186" s="6" t="s">
        <v>2387</v>
      </c>
      <c r="B1186" s="6" t="s">
        <v>2683</v>
      </c>
      <c r="C1186" s="16" t="str">
        <f t="shared" ca="1" si="90"/>
        <v>Nakorotubu</v>
      </c>
      <c r="D1186" s="6" t="s">
        <v>236</v>
      </c>
      <c r="E1186" s="16" t="str">
        <f t="shared" ca="1" si="91"/>
        <v>Ra</v>
      </c>
      <c r="F1186" s="16" t="str">
        <f t="shared" ca="1" si="92"/>
        <v>FJ0403</v>
      </c>
      <c r="G1186" s="16" t="str">
        <f t="shared" ca="1" si="93"/>
        <v>FJ04</v>
      </c>
      <c r="H1186" s="16" t="str">
        <f t="shared" ca="1" si="94"/>
        <v>WESTERN</v>
      </c>
      <c r="I1186" s="2"/>
      <c r="J1186" s="2">
        <v>3</v>
      </c>
      <c r="K1186" s="2"/>
    </row>
    <row r="1187" spans="1:11">
      <c r="A1187" s="6" t="s">
        <v>2388</v>
      </c>
      <c r="B1187" s="6" t="s">
        <v>2684</v>
      </c>
      <c r="C1187" s="16" t="str">
        <f t="shared" ca="1" si="90"/>
        <v>Vuda</v>
      </c>
      <c r="D1187" s="6" t="s">
        <v>226</v>
      </c>
      <c r="E1187" s="16" t="str">
        <f t="shared" ca="1" si="91"/>
        <v>Ba</v>
      </c>
      <c r="F1187" s="16" t="str">
        <f t="shared" ca="1" si="92"/>
        <v>FJ0401</v>
      </c>
      <c r="G1187" s="16" t="str">
        <f t="shared" ca="1" si="93"/>
        <v>FJ04</v>
      </c>
      <c r="H1187" s="16" t="str">
        <f t="shared" ca="1" si="94"/>
        <v>WESTERN</v>
      </c>
      <c r="I1187" s="2"/>
      <c r="J1187" s="2">
        <v>0</v>
      </c>
      <c r="K1187" s="2"/>
    </row>
    <row r="1188" spans="1:11">
      <c r="A1188" s="6" t="s">
        <v>2389</v>
      </c>
      <c r="B1188" s="6" t="s">
        <v>2685</v>
      </c>
      <c r="C1188" s="16" t="str">
        <f t="shared" ca="1" si="90"/>
        <v>Magodro</v>
      </c>
      <c r="D1188" s="6" t="s">
        <v>221</v>
      </c>
      <c r="E1188" s="16" t="str">
        <f t="shared" ca="1" si="91"/>
        <v>Ba</v>
      </c>
      <c r="F1188" s="16" t="str">
        <f t="shared" ca="1" si="92"/>
        <v>FJ0401</v>
      </c>
      <c r="G1188" s="16" t="str">
        <f t="shared" ca="1" si="93"/>
        <v>FJ04</v>
      </c>
      <c r="H1188" s="16" t="str">
        <f t="shared" ca="1" si="94"/>
        <v>WESTERN</v>
      </c>
      <c r="I1188" s="2"/>
      <c r="J1188" s="2">
        <v>0</v>
      </c>
      <c r="K1188" s="2"/>
    </row>
    <row r="1189" spans="1:11">
      <c r="A1189" s="6" t="s">
        <v>2390</v>
      </c>
      <c r="B1189" s="6" t="s">
        <v>2686</v>
      </c>
      <c r="C1189" s="16" t="str">
        <f t="shared" ca="1" si="90"/>
        <v>Nakorotubu</v>
      </c>
      <c r="D1189" s="6" t="s">
        <v>236</v>
      </c>
      <c r="E1189" s="16" t="str">
        <f t="shared" ca="1" si="91"/>
        <v>Ra</v>
      </c>
      <c r="F1189" s="16" t="str">
        <f t="shared" ca="1" si="92"/>
        <v>FJ0403</v>
      </c>
      <c r="G1189" s="16" t="str">
        <f t="shared" ca="1" si="93"/>
        <v>FJ04</v>
      </c>
      <c r="H1189" s="16" t="str">
        <f t="shared" ca="1" si="94"/>
        <v>WESTERN</v>
      </c>
      <c r="I1189" s="2"/>
      <c r="J1189" s="2">
        <v>0</v>
      </c>
      <c r="K1189" s="2"/>
    </row>
    <row r="1190" spans="1:11">
      <c r="A1190" s="6" t="s">
        <v>2391</v>
      </c>
      <c r="B1190" s="6" t="s">
        <v>2687</v>
      </c>
      <c r="C1190" s="16" t="str">
        <f t="shared" ca="1" si="90"/>
        <v>Navosa</v>
      </c>
      <c r="D1190" s="6" t="s">
        <v>233</v>
      </c>
      <c r="E1190" s="16" t="str">
        <f t="shared" ca="1" si="91"/>
        <v>Nadroga</v>
      </c>
      <c r="F1190" s="16" t="str">
        <f t="shared" ca="1" si="92"/>
        <v>FJ0402</v>
      </c>
      <c r="G1190" s="16" t="str">
        <f t="shared" ca="1" si="93"/>
        <v>FJ04</v>
      </c>
      <c r="H1190" s="16" t="str">
        <f t="shared" ca="1" si="94"/>
        <v>WESTERN</v>
      </c>
      <c r="I1190" s="2"/>
      <c r="J1190" s="2">
        <v>0</v>
      </c>
      <c r="K1190" s="2"/>
    </row>
    <row r="1191" spans="1:11">
      <c r="A1191" s="6" t="s">
        <v>2392</v>
      </c>
      <c r="B1191" s="6" t="s">
        <v>2688</v>
      </c>
      <c r="C1191" s="16" t="str">
        <f t="shared" ca="1" si="90"/>
        <v>Tavua</v>
      </c>
      <c r="D1191" s="6" t="s">
        <v>225</v>
      </c>
      <c r="E1191" s="16" t="str">
        <f t="shared" ca="1" si="91"/>
        <v>Ba</v>
      </c>
      <c r="F1191" s="16" t="str">
        <f t="shared" ca="1" si="92"/>
        <v>FJ0401</v>
      </c>
      <c r="G1191" s="16" t="str">
        <f t="shared" ca="1" si="93"/>
        <v>FJ04</v>
      </c>
      <c r="H1191" s="16" t="str">
        <f t="shared" ca="1" si="94"/>
        <v>WESTERN</v>
      </c>
      <c r="I1191" s="2"/>
      <c r="J1191" s="2">
        <v>0</v>
      </c>
      <c r="K1191" s="2"/>
    </row>
    <row r="1192" spans="1:11">
      <c r="A1192" s="6" t="s">
        <v>2393</v>
      </c>
      <c r="B1192" s="6" t="s">
        <v>2689</v>
      </c>
      <c r="C1192" s="16" t="str">
        <f t="shared" ca="1" si="90"/>
        <v>Malomalo</v>
      </c>
      <c r="D1192" s="6" t="s">
        <v>231</v>
      </c>
      <c r="E1192" s="16" t="str">
        <f t="shared" ca="1" si="91"/>
        <v>Nadroga</v>
      </c>
      <c r="F1192" s="16" t="str">
        <f t="shared" ca="1" si="92"/>
        <v>FJ0402</v>
      </c>
      <c r="G1192" s="16" t="str">
        <f t="shared" ca="1" si="93"/>
        <v>FJ04</v>
      </c>
      <c r="H1192" s="16" t="str">
        <f t="shared" ca="1" si="94"/>
        <v>WESTERN</v>
      </c>
      <c r="I1192" s="2"/>
      <c r="J1192" s="2">
        <v>0</v>
      </c>
      <c r="K1192" s="2"/>
    </row>
    <row r="1193" spans="1:11">
      <c r="A1193" s="6" t="s">
        <v>2394</v>
      </c>
      <c r="B1193" s="6" t="s">
        <v>2690</v>
      </c>
      <c r="C1193" s="16" t="str">
        <f t="shared" ca="1" si="90"/>
        <v>Magodro</v>
      </c>
      <c r="D1193" s="6" t="s">
        <v>221</v>
      </c>
      <c r="E1193" s="16" t="str">
        <f t="shared" ca="1" si="91"/>
        <v>Ba</v>
      </c>
      <c r="F1193" s="16" t="str">
        <f t="shared" ca="1" si="92"/>
        <v>FJ0401</v>
      </c>
      <c r="G1193" s="16" t="str">
        <f t="shared" ca="1" si="93"/>
        <v>FJ04</v>
      </c>
      <c r="H1193" s="16" t="str">
        <f t="shared" ca="1" si="94"/>
        <v>WESTERN</v>
      </c>
      <c r="I1193" s="2"/>
      <c r="J1193" s="2">
        <v>0</v>
      </c>
      <c r="K1193" s="2"/>
    </row>
    <row r="1194" spans="1:11">
      <c r="A1194" s="6" t="s">
        <v>2395</v>
      </c>
      <c r="B1194" s="6" t="s">
        <v>2691</v>
      </c>
      <c r="C1194" s="16" t="str">
        <f t="shared" ca="1" si="90"/>
        <v>Rakiraki</v>
      </c>
      <c r="D1194" s="6" t="s">
        <v>238</v>
      </c>
      <c r="E1194" s="16" t="str">
        <f t="shared" ca="1" si="91"/>
        <v>Ra</v>
      </c>
      <c r="F1194" s="16" t="str">
        <f t="shared" ca="1" si="92"/>
        <v>FJ0403</v>
      </c>
      <c r="G1194" s="16" t="str">
        <f t="shared" ca="1" si="93"/>
        <v>FJ04</v>
      </c>
      <c r="H1194" s="16" t="str">
        <f t="shared" ca="1" si="94"/>
        <v>WESTERN</v>
      </c>
      <c r="I1194" s="2"/>
      <c r="J1194" s="2">
        <v>0</v>
      </c>
      <c r="K1194" s="2"/>
    </row>
    <row r="1195" spans="1:11">
      <c r="A1195" s="6" t="s">
        <v>209</v>
      </c>
      <c r="B1195" s="6" t="s">
        <v>2692</v>
      </c>
      <c r="C1195" s="16" t="str">
        <f t="shared" ca="1" si="90"/>
        <v>Cuvu</v>
      </c>
      <c r="D1195" s="6" t="s">
        <v>229</v>
      </c>
      <c r="E1195" s="16" t="str">
        <f t="shared" ca="1" si="91"/>
        <v>Nadroga</v>
      </c>
      <c r="F1195" s="16" t="str">
        <f t="shared" ca="1" si="92"/>
        <v>FJ0402</v>
      </c>
      <c r="G1195" s="16" t="str">
        <f t="shared" ca="1" si="93"/>
        <v>FJ04</v>
      </c>
      <c r="H1195" s="16" t="str">
        <f t="shared" ca="1" si="94"/>
        <v>WESTERN</v>
      </c>
      <c r="I1195" s="2"/>
      <c r="J1195" s="2">
        <v>0</v>
      </c>
      <c r="K1195" s="2"/>
    </row>
    <row r="1196" spans="1:11">
      <c r="A1196" s="6" t="s">
        <v>2396</v>
      </c>
      <c r="B1196" s="6" t="s">
        <v>2693</v>
      </c>
      <c r="C1196" s="16" t="str">
        <f t="shared" ca="1" si="90"/>
        <v>Nakorotubu</v>
      </c>
      <c r="D1196" s="6" t="s">
        <v>236</v>
      </c>
      <c r="E1196" s="16" t="str">
        <f t="shared" ca="1" si="91"/>
        <v>Ra</v>
      </c>
      <c r="F1196" s="16" t="str">
        <f t="shared" ca="1" si="92"/>
        <v>FJ0403</v>
      </c>
      <c r="G1196" s="16" t="str">
        <f t="shared" ca="1" si="93"/>
        <v>FJ04</v>
      </c>
      <c r="H1196" s="16" t="str">
        <f t="shared" ca="1" si="94"/>
        <v>WESTERN</v>
      </c>
      <c r="I1196" s="2"/>
      <c r="J1196" s="2">
        <v>0</v>
      </c>
      <c r="K1196" s="2"/>
    </row>
    <row r="1197" spans="1:11">
      <c r="A1197" s="6" t="s">
        <v>2397</v>
      </c>
      <c r="B1197" s="6" t="s">
        <v>2694</v>
      </c>
      <c r="C1197" s="16" t="str">
        <f t="shared" ca="1" si="90"/>
        <v>Nakorotubu</v>
      </c>
      <c r="D1197" s="6" t="s">
        <v>236</v>
      </c>
      <c r="E1197" s="16" t="str">
        <f t="shared" ca="1" si="91"/>
        <v>Ra</v>
      </c>
      <c r="F1197" s="16" t="str">
        <f t="shared" ca="1" si="92"/>
        <v>FJ0403</v>
      </c>
      <c r="G1197" s="16" t="str">
        <f t="shared" ca="1" si="93"/>
        <v>FJ04</v>
      </c>
      <c r="H1197" s="16" t="str">
        <f t="shared" ca="1" si="94"/>
        <v>WESTERN</v>
      </c>
      <c r="I1197" s="2"/>
      <c r="J1197" s="2">
        <v>0</v>
      </c>
      <c r="K1197" s="2"/>
    </row>
    <row r="1198" spans="1:11">
      <c r="A1198" s="6" t="s">
        <v>2398</v>
      </c>
      <c r="B1198" s="6" t="s">
        <v>2695</v>
      </c>
      <c r="C1198" s="16" t="str">
        <f t="shared" ca="1" si="90"/>
        <v>Navosa</v>
      </c>
      <c r="D1198" s="6" t="s">
        <v>233</v>
      </c>
      <c r="E1198" s="16" t="str">
        <f t="shared" ca="1" si="91"/>
        <v>Nadroga</v>
      </c>
      <c r="F1198" s="16" t="str">
        <f t="shared" ca="1" si="92"/>
        <v>FJ0402</v>
      </c>
      <c r="G1198" s="16" t="str">
        <f t="shared" ca="1" si="93"/>
        <v>FJ04</v>
      </c>
      <c r="H1198" s="16" t="str">
        <f t="shared" ca="1" si="94"/>
        <v>WESTERN</v>
      </c>
      <c r="I1198" s="2"/>
      <c r="J1198" s="2">
        <v>0</v>
      </c>
      <c r="K1198" s="2"/>
    </row>
    <row r="1199" spans="1:11">
      <c r="A1199" s="6" t="s">
        <v>2398</v>
      </c>
      <c r="B1199" s="6" t="s">
        <v>2696</v>
      </c>
      <c r="C1199" s="16" t="str">
        <f t="shared" ca="1" si="90"/>
        <v>Navosa</v>
      </c>
      <c r="D1199" s="6" t="s">
        <v>233</v>
      </c>
      <c r="E1199" s="16" t="str">
        <f t="shared" ca="1" si="91"/>
        <v>Nadroga</v>
      </c>
      <c r="F1199" s="16" t="str">
        <f t="shared" ca="1" si="92"/>
        <v>FJ0402</v>
      </c>
      <c r="G1199" s="16" t="str">
        <f t="shared" ca="1" si="93"/>
        <v>FJ04</v>
      </c>
      <c r="H1199" s="16" t="str">
        <f t="shared" ca="1" si="94"/>
        <v>WESTERN</v>
      </c>
      <c r="I1199" s="2"/>
      <c r="J1199" s="2">
        <v>0</v>
      </c>
      <c r="K1199" s="2"/>
    </row>
    <row r="1200" spans="1:11">
      <c r="A1200" s="6" t="s">
        <v>2399</v>
      </c>
      <c r="B1200" s="6" t="s">
        <v>2697</v>
      </c>
      <c r="C1200" s="16" t="str">
        <f t="shared" ca="1" si="90"/>
        <v>Tavua</v>
      </c>
      <c r="D1200" s="6" t="s">
        <v>225</v>
      </c>
      <c r="E1200" s="16" t="str">
        <f t="shared" ca="1" si="91"/>
        <v>Ba</v>
      </c>
      <c r="F1200" s="16" t="str">
        <f t="shared" ca="1" si="92"/>
        <v>FJ0401</v>
      </c>
      <c r="G1200" s="16" t="str">
        <f t="shared" ca="1" si="93"/>
        <v>FJ04</v>
      </c>
      <c r="H1200" s="16" t="str">
        <f t="shared" ca="1" si="94"/>
        <v>WESTERN</v>
      </c>
      <c r="I1200" s="2"/>
      <c r="J1200" s="2">
        <v>0</v>
      </c>
      <c r="K1200" s="2"/>
    </row>
    <row r="1201" spans="1:11">
      <c r="A1201" s="6" t="s">
        <v>2400</v>
      </c>
      <c r="B1201" s="6" t="s">
        <v>2698</v>
      </c>
      <c r="C1201" s="16" t="str">
        <f t="shared" ca="1" si="90"/>
        <v>Rakiraki</v>
      </c>
      <c r="D1201" s="6" t="s">
        <v>238</v>
      </c>
      <c r="E1201" s="16" t="str">
        <f t="shared" ca="1" si="91"/>
        <v>Ra</v>
      </c>
      <c r="F1201" s="16" t="str">
        <f t="shared" ca="1" si="92"/>
        <v>FJ0403</v>
      </c>
      <c r="G1201" s="16" t="str">
        <f t="shared" ca="1" si="93"/>
        <v>FJ04</v>
      </c>
      <c r="H1201" s="16" t="str">
        <f t="shared" ca="1" si="94"/>
        <v>WESTERN</v>
      </c>
      <c r="I1201" s="2"/>
      <c r="J1201" s="2">
        <v>0</v>
      </c>
      <c r="K1201" s="2"/>
    </row>
    <row r="1202" spans="1:11">
      <c r="A1202" s="6" t="s">
        <v>2401</v>
      </c>
      <c r="B1202" s="6" t="s">
        <v>2699</v>
      </c>
      <c r="C1202" s="16" t="str">
        <f t="shared" ca="1" si="90"/>
        <v>Nadi</v>
      </c>
      <c r="D1202" s="6" t="s">
        <v>222</v>
      </c>
      <c r="E1202" s="16" t="str">
        <f t="shared" ca="1" si="91"/>
        <v>Ba</v>
      </c>
      <c r="F1202" s="16" t="str">
        <f t="shared" ca="1" si="92"/>
        <v>FJ0401</v>
      </c>
      <c r="G1202" s="16" t="str">
        <f t="shared" ca="1" si="93"/>
        <v>FJ04</v>
      </c>
      <c r="H1202" s="16" t="str">
        <f t="shared" ca="1" si="94"/>
        <v>WESTERN</v>
      </c>
      <c r="I1202" s="2"/>
      <c r="J1202" s="2">
        <v>0</v>
      </c>
      <c r="K1202" s="2"/>
    </row>
    <row r="1203" spans="1:11">
      <c r="A1203" s="6" t="s">
        <v>273</v>
      </c>
      <c r="B1203" s="6" t="s">
        <v>2700</v>
      </c>
      <c r="C1203" s="16" t="str">
        <f t="shared" ca="1" si="90"/>
        <v>Navosa</v>
      </c>
      <c r="D1203" s="6" t="s">
        <v>233</v>
      </c>
      <c r="E1203" s="16" t="str">
        <f t="shared" ca="1" si="91"/>
        <v>Nadroga</v>
      </c>
      <c r="F1203" s="16" t="str">
        <f t="shared" ca="1" si="92"/>
        <v>FJ0402</v>
      </c>
      <c r="G1203" s="16" t="str">
        <f t="shared" ca="1" si="93"/>
        <v>FJ04</v>
      </c>
      <c r="H1203" s="16" t="str">
        <f t="shared" ca="1" si="94"/>
        <v>WESTERN</v>
      </c>
      <c r="I1203" s="2"/>
      <c r="J1203" s="2">
        <v>0</v>
      </c>
      <c r="K1203" s="2"/>
    </row>
    <row r="1204" spans="1:11">
      <c r="A1204" s="6" t="s">
        <v>2402</v>
      </c>
      <c r="B1204" s="6" t="s">
        <v>2701</v>
      </c>
      <c r="C1204" s="16" t="str">
        <f t="shared" ca="1" si="90"/>
        <v>Rakiraki</v>
      </c>
      <c r="D1204" s="6" t="s">
        <v>238</v>
      </c>
      <c r="E1204" s="16" t="str">
        <f t="shared" ca="1" si="91"/>
        <v>Ra</v>
      </c>
      <c r="F1204" s="16" t="str">
        <f t="shared" ca="1" si="92"/>
        <v>FJ0403</v>
      </c>
      <c r="G1204" s="16" t="str">
        <f t="shared" ca="1" si="93"/>
        <v>FJ04</v>
      </c>
      <c r="H1204" s="16" t="str">
        <f t="shared" ca="1" si="94"/>
        <v>WESTERN</v>
      </c>
      <c r="I1204" s="2"/>
      <c r="J1204" s="2">
        <v>0</v>
      </c>
      <c r="K1204" s="2"/>
    </row>
    <row r="1205" spans="1:11">
      <c r="A1205" s="6" t="s">
        <v>2403</v>
      </c>
      <c r="B1205" s="6" t="s">
        <v>2702</v>
      </c>
      <c r="C1205" s="16" t="str">
        <f t="shared" ca="1" si="90"/>
        <v>Baravi</v>
      </c>
      <c r="D1205" s="6" t="s">
        <v>228</v>
      </c>
      <c r="E1205" s="16" t="str">
        <f t="shared" ca="1" si="91"/>
        <v>Nadroga</v>
      </c>
      <c r="F1205" s="16" t="str">
        <f t="shared" ca="1" si="92"/>
        <v>FJ0402</v>
      </c>
      <c r="G1205" s="16" t="str">
        <f t="shared" ca="1" si="93"/>
        <v>FJ04</v>
      </c>
      <c r="H1205" s="16" t="str">
        <f t="shared" ca="1" si="94"/>
        <v>WESTERN</v>
      </c>
      <c r="I1205" s="2"/>
      <c r="J1205" s="2">
        <v>0</v>
      </c>
      <c r="K1205" s="2"/>
    </row>
    <row r="1206" spans="1:11">
      <c r="A1206" s="6" t="s">
        <v>2403</v>
      </c>
      <c r="B1206" s="6" t="s">
        <v>2703</v>
      </c>
      <c r="C1206" s="16" t="str">
        <f t="shared" ca="1" si="90"/>
        <v>Baravi</v>
      </c>
      <c r="D1206" s="6" t="s">
        <v>228</v>
      </c>
      <c r="E1206" s="16" t="str">
        <f t="shared" ca="1" si="91"/>
        <v>Nadroga</v>
      </c>
      <c r="F1206" s="16" t="str">
        <f t="shared" ca="1" si="92"/>
        <v>FJ0402</v>
      </c>
      <c r="G1206" s="16" t="str">
        <f t="shared" ca="1" si="93"/>
        <v>FJ04</v>
      </c>
      <c r="H1206" s="16" t="str">
        <f t="shared" ca="1" si="94"/>
        <v>WESTERN</v>
      </c>
      <c r="I1206" s="2"/>
      <c r="J1206" s="2">
        <v>0</v>
      </c>
      <c r="K1206" s="2"/>
    </row>
    <row r="1207" spans="1:11">
      <c r="A1207" s="6" t="s">
        <v>2404</v>
      </c>
      <c r="B1207" s="6" t="s">
        <v>2704</v>
      </c>
      <c r="C1207" s="16" t="str">
        <f t="shared" ca="1" si="90"/>
        <v>Nawaka</v>
      </c>
      <c r="D1207" s="6" t="s">
        <v>224</v>
      </c>
      <c r="E1207" s="16" t="str">
        <f t="shared" ca="1" si="91"/>
        <v>Ba</v>
      </c>
      <c r="F1207" s="16" t="str">
        <f t="shared" ca="1" si="92"/>
        <v>FJ0401</v>
      </c>
      <c r="G1207" s="16" t="str">
        <f t="shared" ca="1" si="93"/>
        <v>FJ04</v>
      </c>
      <c r="H1207" s="16" t="str">
        <f t="shared" ca="1" si="94"/>
        <v>WESTERN</v>
      </c>
      <c r="I1207" s="2"/>
      <c r="J1207" s="2">
        <v>0</v>
      </c>
      <c r="K1207" s="2"/>
    </row>
    <row r="1208" spans="1:11">
      <c r="A1208" s="6" t="s">
        <v>1479</v>
      </c>
      <c r="B1208" s="6" t="s">
        <v>2705</v>
      </c>
      <c r="C1208" s="16" t="str">
        <f t="shared" ca="1" si="90"/>
        <v>Rakiraki</v>
      </c>
      <c r="D1208" s="6" t="s">
        <v>238</v>
      </c>
      <c r="E1208" s="16" t="str">
        <f t="shared" ca="1" si="91"/>
        <v>Ra</v>
      </c>
      <c r="F1208" s="16" t="str">
        <f t="shared" ca="1" si="92"/>
        <v>FJ0403</v>
      </c>
      <c r="G1208" s="16" t="str">
        <f t="shared" ca="1" si="93"/>
        <v>FJ04</v>
      </c>
      <c r="H1208" s="16" t="str">
        <f t="shared" ca="1" si="94"/>
        <v>WESTERN</v>
      </c>
      <c r="I1208" s="2"/>
      <c r="J1208" s="2">
        <v>0</v>
      </c>
      <c r="K1208" s="2"/>
    </row>
    <row r="1209" spans="1:11">
      <c r="A1209" s="6" t="s">
        <v>2405</v>
      </c>
      <c r="B1209" s="6" t="s">
        <v>2706</v>
      </c>
      <c r="C1209" s="16" t="str">
        <f t="shared" ca="1" si="90"/>
        <v>Navosa</v>
      </c>
      <c r="D1209" s="6" t="s">
        <v>233</v>
      </c>
      <c r="E1209" s="16" t="str">
        <f t="shared" ca="1" si="91"/>
        <v>Nadroga</v>
      </c>
      <c r="F1209" s="16" t="str">
        <f t="shared" ca="1" si="92"/>
        <v>FJ0402</v>
      </c>
      <c r="G1209" s="16" t="str">
        <f t="shared" ca="1" si="93"/>
        <v>FJ04</v>
      </c>
      <c r="H1209" s="16" t="str">
        <f t="shared" ca="1" si="94"/>
        <v>WESTERN</v>
      </c>
      <c r="I1209" s="2"/>
      <c r="J1209" s="2">
        <v>0</v>
      </c>
      <c r="K1209" s="2"/>
    </row>
    <row r="1210" spans="1:11">
      <c r="A1210" s="6" t="s">
        <v>2406</v>
      </c>
      <c r="B1210" s="6" t="s">
        <v>2707</v>
      </c>
      <c r="C1210" s="16" t="str">
        <f t="shared" ca="1" si="90"/>
        <v>Rakiraki</v>
      </c>
      <c r="D1210" s="6" t="s">
        <v>238</v>
      </c>
      <c r="E1210" s="16" t="str">
        <f t="shared" ca="1" si="91"/>
        <v>Ra</v>
      </c>
      <c r="F1210" s="16" t="str">
        <f t="shared" ca="1" si="92"/>
        <v>FJ0403</v>
      </c>
      <c r="G1210" s="16" t="str">
        <f t="shared" ca="1" si="93"/>
        <v>FJ04</v>
      </c>
      <c r="H1210" s="16" t="str">
        <f t="shared" ca="1" si="94"/>
        <v>WESTERN</v>
      </c>
      <c r="I1210" s="2"/>
      <c r="J1210" s="2">
        <v>0</v>
      </c>
      <c r="K1210" s="2"/>
    </row>
    <row r="1211" spans="1:11">
      <c r="A1211" s="6" t="s">
        <v>2407</v>
      </c>
      <c r="B1211" s="6" t="s">
        <v>2708</v>
      </c>
      <c r="C1211" s="16" t="str">
        <f t="shared" ca="1" si="90"/>
        <v>Cuvu</v>
      </c>
      <c r="D1211" s="6" t="s">
        <v>229</v>
      </c>
      <c r="E1211" s="16" t="str">
        <f t="shared" ca="1" si="91"/>
        <v>Nadroga</v>
      </c>
      <c r="F1211" s="16" t="str">
        <f t="shared" ca="1" si="92"/>
        <v>FJ0402</v>
      </c>
      <c r="G1211" s="16" t="str">
        <f t="shared" ca="1" si="93"/>
        <v>FJ04</v>
      </c>
      <c r="H1211" s="16" t="str">
        <f t="shared" ca="1" si="94"/>
        <v>WESTERN</v>
      </c>
      <c r="I1211" s="2"/>
      <c r="J1211" s="2">
        <v>0</v>
      </c>
      <c r="K1211" s="2"/>
    </row>
    <row r="1212" spans="1:11">
      <c r="A1212" s="6" t="s">
        <v>2408</v>
      </c>
      <c r="B1212" s="6" t="s">
        <v>2709</v>
      </c>
      <c r="C1212" s="16" t="str">
        <f t="shared" ca="1" si="90"/>
        <v>Nawaka</v>
      </c>
      <c r="D1212" s="6" t="s">
        <v>224</v>
      </c>
      <c r="E1212" s="16" t="str">
        <f t="shared" ca="1" si="91"/>
        <v>Ba</v>
      </c>
      <c r="F1212" s="16" t="str">
        <f t="shared" ca="1" si="92"/>
        <v>FJ0401</v>
      </c>
      <c r="G1212" s="16" t="str">
        <f t="shared" ca="1" si="93"/>
        <v>FJ04</v>
      </c>
      <c r="H1212" s="16" t="str">
        <f t="shared" ca="1" si="94"/>
        <v>WESTERN</v>
      </c>
      <c r="I1212" s="2"/>
      <c r="J1212" s="2">
        <v>0</v>
      </c>
      <c r="K1212" s="2"/>
    </row>
    <row r="1213" spans="1:11">
      <c r="A1213" s="6" t="s">
        <v>2409</v>
      </c>
      <c r="B1213" s="6" t="s">
        <v>2710</v>
      </c>
      <c r="C1213" s="16" t="str">
        <f t="shared" ca="1" si="90"/>
        <v>Naviti</v>
      </c>
      <c r="D1213" s="6" t="s">
        <v>223</v>
      </c>
      <c r="E1213" s="16" t="str">
        <f t="shared" ca="1" si="91"/>
        <v>Ba</v>
      </c>
      <c r="F1213" s="16" t="str">
        <f t="shared" ca="1" si="92"/>
        <v>FJ0401</v>
      </c>
      <c r="G1213" s="16" t="str">
        <f t="shared" ca="1" si="93"/>
        <v>FJ04</v>
      </c>
      <c r="H1213" s="16" t="str">
        <f t="shared" ca="1" si="94"/>
        <v>WESTERN</v>
      </c>
      <c r="I1213" s="2"/>
      <c r="J1213" s="2">
        <v>2</v>
      </c>
      <c r="K1213" s="2"/>
    </row>
    <row r="1214" spans="1:11">
      <c r="A1214" s="6" t="s">
        <v>2410</v>
      </c>
      <c r="B1214" s="6" t="s">
        <v>2711</v>
      </c>
      <c r="C1214" s="16" t="str">
        <f t="shared" ca="1" si="90"/>
        <v>Baravi</v>
      </c>
      <c r="D1214" s="6" t="s">
        <v>228</v>
      </c>
      <c r="E1214" s="16" t="str">
        <f t="shared" ca="1" si="91"/>
        <v>Nadroga</v>
      </c>
      <c r="F1214" s="16" t="str">
        <f t="shared" ca="1" si="92"/>
        <v>FJ0402</v>
      </c>
      <c r="G1214" s="16" t="str">
        <f t="shared" ca="1" si="93"/>
        <v>FJ04</v>
      </c>
      <c r="H1214" s="16" t="str">
        <f t="shared" ca="1" si="94"/>
        <v>WESTERN</v>
      </c>
      <c r="I1214" s="2"/>
      <c r="J1214" s="2">
        <v>0</v>
      </c>
      <c r="K1214" s="2"/>
    </row>
    <row r="1215" spans="1:11">
      <c r="A1215" s="6" t="s">
        <v>2411</v>
      </c>
      <c r="B1215" s="6" t="s">
        <v>2712</v>
      </c>
      <c r="C1215" s="16" t="str">
        <f t="shared" ca="1" si="90"/>
        <v>Malomalo</v>
      </c>
      <c r="D1215" s="6" t="s">
        <v>231</v>
      </c>
      <c r="E1215" s="16" t="str">
        <f t="shared" ca="1" si="91"/>
        <v>Nadroga</v>
      </c>
      <c r="F1215" s="16" t="str">
        <f t="shared" ca="1" si="92"/>
        <v>FJ0402</v>
      </c>
      <c r="G1215" s="16" t="str">
        <f t="shared" ca="1" si="93"/>
        <v>FJ04</v>
      </c>
      <c r="H1215" s="16" t="str">
        <f t="shared" ca="1" si="94"/>
        <v>WESTERN</v>
      </c>
      <c r="I1215" s="2"/>
      <c r="J1215" s="2">
        <v>0</v>
      </c>
      <c r="K1215" s="2"/>
    </row>
    <row r="1216" spans="1:11">
      <c r="A1216" s="6" t="s">
        <v>2412</v>
      </c>
      <c r="B1216" s="6" t="s">
        <v>2713</v>
      </c>
      <c r="C1216" s="16" t="str">
        <f t="shared" ca="1" si="90"/>
        <v>Navosa</v>
      </c>
      <c r="D1216" s="6" t="s">
        <v>233</v>
      </c>
      <c r="E1216" s="16" t="str">
        <f t="shared" ca="1" si="91"/>
        <v>Nadroga</v>
      </c>
      <c r="F1216" s="16" t="str">
        <f t="shared" ca="1" si="92"/>
        <v>FJ0402</v>
      </c>
      <c r="G1216" s="16" t="str">
        <f t="shared" ca="1" si="93"/>
        <v>FJ04</v>
      </c>
      <c r="H1216" s="16" t="str">
        <f t="shared" ca="1" si="94"/>
        <v>WESTERN</v>
      </c>
      <c r="I1216" s="2"/>
      <c r="J1216" s="2">
        <v>0</v>
      </c>
      <c r="K1216" s="2"/>
    </row>
    <row r="1217" spans="1:11">
      <c r="A1217" s="6" t="s">
        <v>2413</v>
      </c>
      <c r="B1217" s="6" t="s">
        <v>2714</v>
      </c>
      <c r="C1217" s="16" t="str">
        <f t="shared" ca="1" si="90"/>
        <v>Nawaka</v>
      </c>
      <c r="D1217" s="6" t="s">
        <v>224</v>
      </c>
      <c r="E1217" s="16" t="str">
        <f t="shared" ca="1" si="91"/>
        <v>Ba</v>
      </c>
      <c r="F1217" s="16" t="str">
        <f t="shared" ca="1" si="92"/>
        <v>FJ0401</v>
      </c>
      <c r="G1217" s="16" t="str">
        <f t="shared" ca="1" si="93"/>
        <v>FJ04</v>
      </c>
      <c r="H1217" s="16" t="str">
        <f t="shared" ca="1" si="94"/>
        <v>WESTERN</v>
      </c>
      <c r="I1217" s="2"/>
      <c r="J1217" s="2">
        <v>0</v>
      </c>
      <c r="K1217" s="2"/>
    </row>
    <row r="1218" spans="1:11">
      <c r="A1218" s="6" t="s">
        <v>2414</v>
      </c>
      <c r="B1218" s="6" t="s">
        <v>2715</v>
      </c>
      <c r="C1218" s="16" t="str">
        <f t="shared" ref="C1218:C1281" ca="1" si="95">OFFSET(OffsetRefAdm3,MATCH(D1218,MatchAdm3_Code,0)-1,0)</f>
        <v>Naviti</v>
      </c>
      <c r="D1218" s="6" t="s">
        <v>223</v>
      </c>
      <c r="E1218" s="16" t="str">
        <f t="shared" ref="E1218:E1281" ca="1" si="96">OFFSET(OffsetRefAdm3,MATCH(D1218,MatchAdm3_Code,0)-1,2)</f>
        <v>Ba</v>
      </c>
      <c r="F1218" s="16" t="str">
        <f t="shared" ref="F1218:F1281" ca="1" si="97">OFFSET(OffsetRefAdm3,MATCH(D1218,MatchAdm3_Code,0)-1,3)</f>
        <v>FJ0401</v>
      </c>
      <c r="G1218" s="16" t="str">
        <f t="shared" ref="G1218:G1281" ca="1" si="98">OFFSET(OffsetRefAdm3,MATCH(D1218,MatchAdm3_Code,0)-1,5)</f>
        <v>FJ04</v>
      </c>
      <c r="H1218" s="16" t="str">
        <f t="shared" ref="H1218:H1281" ca="1" si="99">OFFSET(OffsetRefAdm3,MATCH(D1218,MatchAdm3_Code,0)-1,4)</f>
        <v>WESTERN</v>
      </c>
      <c r="I1218" s="2"/>
      <c r="J1218" s="2">
        <v>0</v>
      </c>
      <c r="K1218" s="2"/>
    </row>
    <row r="1219" spans="1:11">
      <c r="A1219" s="6" t="s">
        <v>2415</v>
      </c>
      <c r="B1219" s="6" t="s">
        <v>2716</v>
      </c>
      <c r="C1219" s="16" t="str">
        <f t="shared" ca="1" si="95"/>
        <v>Baravi</v>
      </c>
      <c r="D1219" s="6" t="s">
        <v>228</v>
      </c>
      <c r="E1219" s="16" t="str">
        <f t="shared" ca="1" si="96"/>
        <v>Nadroga</v>
      </c>
      <c r="F1219" s="16" t="str">
        <f t="shared" ca="1" si="97"/>
        <v>FJ0402</v>
      </c>
      <c r="G1219" s="16" t="str">
        <f t="shared" ca="1" si="98"/>
        <v>FJ04</v>
      </c>
      <c r="H1219" s="16" t="str">
        <f t="shared" ca="1" si="99"/>
        <v>WESTERN</v>
      </c>
      <c r="I1219" s="2"/>
      <c r="J1219" s="2">
        <v>0</v>
      </c>
      <c r="K1219" s="2"/>
    </row>
    <row r="1220" spans="1:11">
      <c r="A1220" s="6" t="s">
        <v>33</v>
      </c>
      <c r="B1220" s="6" t="s">
        <v>2717</v>
      </c>
      <c r="C1220" s="16" t="str">
        <f t="shared" ca="1" si="95"/>
        <v>Tavua</v>
      </c>
      <c r="D1220" s="6" t="s">
        <v>225</v>
      </c>
      <c r="E1220" s="16" t="str">
        <f t="shared" ca="1" si="96"/>
        <v>Ba</v>
      </c>
      <c r="F1220" s="16" t="str">
        <f t="shared" ca="1" si="97"/>
        <v>FJ0401</v>
      </c>
      <c r="G1220" s="16" t="str">
        <f t="shared" ca="1" si="98"/>
        <v>FJ04</v>
      </c>
      <c r="H1220" s="16" t="str">
        <f t="shared" ca="1" si="99"/>
        <v>WESTERN</v>
      </c>
      <c r="I1220" s="2"/>
      <c r="J1220" s="2">
        <v>0</v>
      </c>
      <c r="K1220" s="2"/>
    </row>
    <row r="1221" spans="1:11">
      <c r="A1221" s="6" t="s">
        <v>2416</v>
      </c>
      <c r="B1221" s="6" t="s">
        <v>2718</v>
      </c>
      <c r="C1221" s="16" t="str">
        <f t="shared" ca="1" si="95"/>
        <v>Tavua</v>
      </c>
      <c r="D1221" s="6" t="s">
        <v>225</v>
      </c>
      <c r="E1221" s="16" t="str">
        <f t="shared" ca="1" si="96"/>
        <v>Ba</v>
      </c>
      <c r="F1221" s="16" t="str">
        <f t="shared" ca="1" si="97"/>
        <v>FJ0401</v>
      </c>
      <c r="G1221" s="16" t="str">
        <f t="shared" ca="1" si="98"/>
        <v>FJ04</v>
      </c>
      <c r="H1221" s="16" t="str">
        <f t="shared" ca="1" si="99"/>
        <v>WESTERN</v>
      </c>
      <c r="I1221" s="2"/>
      <c r="J1221" s="2">
        <v>0</v>
      </c>
      <c r="K1221" s="2"/>
    </row>
    <row r="1222" spans="1:11">
      <c r="A1222" s="6" t="s">
        <v>2417</v>
      </c>
      <c r="B1222" s="6" t="s">
        <v>2719</v>
      </c>
      <c r="C1222" s="16" t="str">
        <f t="shared" ca="1" si="95"/>
        <v>Vuda</v>
      </c>
      <c r="D1222" s="6" t="s">
        <v>226</v>
      </c>
      <c r="E1222" s="16" t="str">
        <f t="shared" ca="1" si="96"/>
        <v>Ba</v>
      </c>
      <c r="F1222" s="16" t="str">
        <f t="shared" ca="1" si="97"/>
        <v>FJ0401</v>
      </c>
      <c r="G1222" s="16" t="str">
        <f t="shared" ca="1" si="98"/>
        <v>FJ04</v>
      </c>
      <c r="H1222" s="16" t="str">
        <f t="shared" ca="1" si="99"/>
        <v>WESTERN</v>
      </c>
      <c r="I1222" s="2"/>
      <c r="J1222" s="2">
        <v>0</v>
      </c>
      <c r="K1222" s="2"/>
    </row>
    <row r="1223" spans="1:11">
      <c r="A1223" s="6" t="s">
        <v>2418</v>
      </c>
      <c r="B1223" s="6" t="s">
        <v>2720</v>
      </c>
      <c r="C1223" s="16" t="str">
        <f t="shared" ca="1" si="95"/>
        <v>Nawaka</v>
      </c>
      <c r="D1223" s="6" t="s">
        <v>224</v>
      </c>
      <c r="E1223" s="16" t="str">
        <f t="shared" ca="1" si="96"/>
        <v>Ba</v>
      </c>
      <c r="F1223" s="16" t="str">
        <f t="shared" ca="1" si="97"/>
        <v>FJ0401</v>
      </c>
      <c r="G1223" s="16" t="str">
        <f t="shared" ca="1" si="98"/>
        <v>FJ04</v>
      </c>
      <c r="H1223" s="16" t="str">
        <f t="shared" ca="1" si="99"/>
        <v>WESTERN</v>
      </c>
      <c r="I1223" s="2"/>
      <c r="J1223" s="2">
        <v>0</v>
      </c>
      <c r="K1223" s="2"/>
    </row>
    <row r="1224" spans="1:11">
      <c r="A1224" s="6" t="s">
        <v>2419</v>
      </c>
      <c r="B1224" s="6" t="s">
        <v>2721</v>
      </c>
      <c r="C1224" s="16" t="str">
        <f t="shared" ca="1" si="95"/>
        <v>Malomalo</v>
      </c>
      <c r="D1224" s="6" t="s">
        <v>231</v>
      </c>
      <c r="E1224" s="16" t="str">
        <f t="shared" ca="1" si="96"/>
        <v>Nadroga</v>
      </c>
      <c r="F1224" s="16" t="str">
        <f t="shared" ca="1" si="97"/>
        <v>FJ0402</v>
      </c>
      <c r="G1224" s="16" t="str">
        <f t="shared" ca="1" si="98"/>
        <v>FJ04</v>
      </c>
      <c r="H1224" s="16" t="str">
        <f t="shared" ca="1" si="99"/>
        <v>WESTERN</v>
      </c>
      <c r="I1224" s="2"/>
      <c r="J1224" s="2">
        <v>0</v>
      </c>
      <c r="K1224" s="2"/>
    </row>
    <row r="1225" spans="1:11">
      <c r="A1225" s="6" t="s">
        <v>2419</v>
      </c>
      <c r="B1225" s="6" t="s">
        <v>2722</v>
      </c>
      <c r="C1225" s="16" t="str">
        <f t="shared" ca="1" si="95"/>
        <v>Malomalo</v>
      </c>
      <c r="D1225" s="6" t="s">
        <v>231</v>
      </c>
      <c r="E1225" s="16" t="str">
        <f t="shared" ca="1" si="96"/>
        <v>Nadroga</v>
      </c>
      <c r="F1225" s="16" t="str">
        <f t="shared" ca="1" si="97"/>
        <v>FJ0402</v>
      </c>
      <c r="G1225" s="16" t="str">
        <f t="shared" ca="1" si="98"/>
        <v>FJ04</v>
      </c>
      <c r="H1225" s="16" t="str">
        <f t="shared" ca="1" si="99"/>
        <v>WESTERN</v>
      </c>
      <c r="I1225" s="2"/>
      <c r="J1225" s="2">
        <v>0</v>
      </c>
      <c r="K1225" s="2"/>
    </row>
    <row r="1226" spans="1:11">
      <c r="A1226" s="6" t="s">
        <v>289</v>
      </c>
      <c r="B1226" s="6" t="s">
        <v>2723</v>
      </c>
      <c r="C1226" s="16" t="str">
        <f t="shared" ca="1" si="95"/>
        <v>Navosa</v>
      </c>
      <c r="D1226" s="6" t="s">
        <v>233</v>
      </c>
      <c r="E1226" s="16" t="str">
        <f t="shared" ca="1" si="96"/>
        <v>Nadroga</v>
      </c>
      <c r="F1226" s="16" t="str">
        <f t="shared" ca="1" si="97"/>
        <v>FJ0402</v>
      </c>
      <c r="G1226" s="16" t="str">
        <f t="shared" ca="1" si="98"/>
        <v>FJ04</v>
      </c>
      <c r="H1226" s="16" t="str">
        <f t="shared" ca="1" si="99"/>
        <v>WESTERN</v>
      </c>
      <c r="I1226" s="2"/>
      <c r="J1226" s="2">
        <v>0</v>
      </c>
      <c r="K1226" s="2"/>
    </row>
    <row r="1227" spans="1:11">
      <c r="A1227" s="6" t="s">
        <v>2420</v>
      </c>
      <c r="B1227" s="6" t="s">
        <v>2724</v>
      </c>
      <c r="C1227" s="16" t="str">
        <f t="shared" ca="1" si="95"/>
        <v>Ruwailevu</v>
      </c>
      <c r="D1227" s="6" t="s">
        <v>234</v>
      </c>
      <c r="E1227" s="16" t="str">
        <f t="shared" ca="1" si="96"/>
        <v>Nadroga</v>
      </c>
      <c r="F1227" s="16" t="str">
        <f t="shared" ca="1" si="97"/>
        <v>FJ0402</v>
      </c>
      <c r="G1227" s="16" t="str">
        <f t="shared" ca="1" si="98"/>
        <v>FJ04</v>
      </c>
      <c r="H1227" s="16" t="str">
        <f t="shared" ca="1" si="99"/>
        <v>WESTERN</v>
      </c>
      <c r="I1227" s="2"/>
      <c r="J1227" s="2">
        <v>0</v>
      </c>
      <c r="K1227" s="2"/>
    </row>
    <row r="1228" spans="1:11">
      <c r="A1228" s="6" t="s">
        <v>2421</v>
      </c>
      <c r="B1228" s="6" t="s">
        <v>2725</v>
      </c>
      <c r="C1228" s="16" t="str">
        <f t="shared" ca="1" si="95"/>
        <v>Ba</v>
      </c>
      <c r="D1228" s="6" t="s">
        <v>220</v>
      </c>
      <c r="E1228" s="16" t="str">
        <f t="shared" ca="1" si="96"/>
        <v>Ba</v>
      </c>
      <c r="F1228" s="16" t="str">
        <f t="shared" ca="1" si="97"/>
        <v>FJ0401</v>
      </c>
      <c r="G1228" s="16" t="str">
        <f t="shared" ca="1" si="98"/>
        <v>FJ04</v>
      </c>
      <c r="H1228" s="16" t="str">
        <f t="shared" ca="1" si="99"/>
        <v>WESTERN</v>
      </c>
      <c r="I1228" s="2"/>
      <c r="J1228" s="2">
        <v>0</v>
      </c>
      <c r="K1228" s="2"/>
    </row>
    <row r="1229" spans="1:11">
      <c r="A1229" s="6" t="s">
        <v>2422</v>
      </c>
      <c r="B1229" s="6" t="s">
        <v>2726</v>
      </c>
      <c r="C1229" s="16" t="str">
        <f t="shared" ca="1" si="95"/>
        <v>Baravi</v>
      </c>
      <c r="D1229" s="6" t="s">
        <v>228</v>
      </c>
      <c r="E1229" s="16" t="str">
        <f t="shared" ca="1" si="96"/>
        <v>Nadroga</v>
      </c>
      <c r="F1229" s="16" t="str">
        <f t="shared" ca="1" si="97"/>
        <v>FJ0402</v>
      </c>
      <c r="G1229" s="16" t="str">
        <f t="shared" ca="1" si="98"/>
        <v>FJ04</v>
      </c>
      <c r="H1229" s="16" t="str">
        <f t="shared" ca="1" si="99"/>
        <v>WESTERN</v>
      </c>
      <c r="I1229" s="2"/>
      <c r="J1229" s="2">
        <v>0</v>
      </c>
      <c r="K1229" s="2"/>
    </row>
    <row r="1230" spans="1:11">
      <c r="A1230" s="6" t="s">
        <v>2422</v>
      </c>
      <c r="B1230" s="6" t="s">
        <v>2727</v>
      </c>
      <c r="C1230" s="16" t="str">
        <f t="shared" ca="1" si="95"/>
        <v>Baravi</v>
      </c>
      <c r="D1230" s="6" t="s">
        <v>228</v>
      </c>
      <c r="E1230" s="16" t="str">
        <f t="shared" ca="1" si="96"/>
        <v>Nadroga</v>
      </c>
      <c r="F1230" s="16" t="str">
        <f t="shared" ca="1" si="97"/>
        <v>FJ0402</v>
      </c>
      <c r="G1230" s="16" t="str">
        <f t="shared" ca="1" si="98"/>
        <v>FJ04</v>
      </c>
      <c r="H1230" s="16" t="str">
        <f t="shared" ca="1" si="99"/>
        <v>WESTERN</v>
      </c>
      <c r="I1230" s="2"/>
      <c r="J1230" s="2">
        <v>0</v>
      </c>
      <c r="K1230" s="2"/>
    </row>
    <row r="1231" spans="1:11">
      <c r="A1231" s="6" t="s">
        <v>291</v>
      </c>
      <c r="B1231" s="6" t="s">
        <v>2728</v>
      </c>
      <c r="C1231" s="16" t="str">
        <f t="shared" ca="1" si="95"/>
        <v>Magodro</v>
      </c>
      <c r="D1231" s="6" t="s">
        <v>221</v>
      </c>
      <c r="E1231" s="16" t="str">
        <f t="shared" ca="1" si="96"/>
        <v>Ba</v>
      </c>
      <c r="F1231" s="16" t="str">
        <f t="shared" ca="1" si="97"/>
        <v>FJ0401</v>
      </c>
      <c r="G1231" s="16" t="str">
        <f t="shared" ca="1" si="98"/>
        <v>FJ04</v>
      </c>
      <c r="H1231" s="16" t="str">
        <f t="shared" ca="1" si="99"/>
        <v>WESTERN</v>
      </c>
      <c r="I1231" s="2"/>
      <c r="J1231" s="2">
        <v>0</v>
      </c>
      <c r="K1231" s="2"/>
    </row>
    <row r="1232" spans="1:11">
      <c r="A1232" s="6" t="s">
        <v>291</v>
      </c>
      <c r="B1232" s="6" t="s">
        <v>2729</v>
      </c>
      <c r="C1232" s="16" t="str">
        <f t="shared" ca="1" si="95"/>
        <v>Tavua</v>
      </c>
      <c r="D1232" s="6" t="s">
        <v>225</v>
      </c>
      <c r="E1232" s="16" t="str">
        <f t="shared" ca="1" si="96"/>
        <v>Ba</v>
      </c>
      <c r="F1232" s="16" t="str">
        <f t="shared" ca="1" si="97"/>
        <v>FJ0401</v>
      </c>
      <c r="G1232" s="16" t="str">
        <f t="shared" ca="1" si="98"/>
        <v>FJ04</v>
      </c>
      <c r="H1232" s="16" t="str">
        <f t="shared" ca="1" si="99"/>
        <v>WESTERN</v>
      </c>
      <c r="I1232" s="2"/>
      <c r="J1232" s="2">
        <v>0</v>
      </c>
      <c r="K1232" s="2"/>
    </row>
    <row r="1233" spans="1:11">
      <c r="A1233" s="6" t="s">
        <v>291</v>
      </c>
      <c r="B1233" s="6" t="s">
        <v>2730</v>
      </c>
      <c r="C1233" s="16" t="str">
        <f t="shared" ca="1" si="95"/>
        <v>Ruwailevu</v>
      </c>
      <c r="D1233" s="6" t="s">
        <v>234</v>
      </c>
      <c r="E1233" s="16" t="str">
        <f t="shared" ca="1" si="96"/>
        <v>Nadroga</v>
      </c>
      <c r="F1233" s="16" t="str">
        <f t="shared" ca="1" si="97"/>
        <v>FJ0402</v>
      </c>
      <c r="G1233" s="16" t="str">
        <f t="shared" ca="1" si="98"/>
        <v>FJ04</v>
      </c>
      <c r="H1233" s="16" t="str">
        <f t="shared" ca="1" si="99"/>
        <v>WESTERN</v>
      </c>
      <c r="I1233" s="2"/>
      <c r="J1233" s="2">
        <v>0</v>
      </c>
      <c r="K1233" s="2"/>
    </row>
    <row r="1234" spans="1:11">
      <c r="A1234" s="6" t="s">
        <v>2423</v>
      </c>
      <c r="B1234" s="6" t="s">
        <v>2731</v>
      </c>
      <c r="C1234" s="16" t="str">
        <f t="shared" ca="1" si="95"/>
        <v>Nadi</v>
      </c>
      <c r="D1234" s="6" t="s">
        <v>222</v>
      </c>
      <c r="E1234" s="16" t="str">
        <f t="shared" ca="1" si="96"/>
        <v>Ba</v>
      </c>
      <c r="F1234" s="16" t="str">
        <f t="shared" ca="1" si="97"/>
        <v>FJ0401</v>
      </c>
      <c r="G1234" s="16" t="str">
        <f t="shared" ca="1" si="98"/>
        <v>FJ04</v>
      </c>
      <c r="H1234" s="16" t="str">
        <f t="shared" ca="1" si="99"/>
        <v>WESTERN</v>
      </c>
      <c r="I1234" s="2"/>
      <c r="J1234" s="2">
        <v>0</v>
      </c>
      <c r="K1234" s="2"/>
    </row>
    <row r="1235" spans="1:11">
      <c r="A1235" s="6" t="s">
        <v>2424</v>
      </c>
      <c r="B1235" s="6" t="s">
        <v>2732</v>
      </c>
      <c r="C1235" s="16" t="str">
        <f t="shared" ca="1" si="95"/>
        <v>Tavua</v>
      </c>
      <c r="D1235" s="6" t="s">
        <v>225</v>
      </c>
      <c r="E1235" s="16" t="str">
        <f t="shared" ca="1" si="96"/>
        <v>Ba</v>
      </c>
      <c r="F1235" s="16" t="str">
        <f t="shared" ca="1" si="97"/>
        <v>FJ0401</v>
      </c>
      <c r="G1235" s="16" t="str">
        <f t="shared" ca="1" si="98"/>
        <v>FJ04</v>
      </c>
      <c r="H1235" s="16" t="str">
        <f t="shared" ca="1" si="99"/>
        <v>WESTERN</v>
      </c>
      <c r="I1235" s="2"/>
      <c r="J1235" s="2">
        <v>0</v>
      </c>
      <c r="K1235" s="2"/>
    </row>
    <row r="1236" spans="1:11">
      <c r="A1236" s="6" t="s">
        <v>1510</v>
      </c>
      <c r="B1236" s="6" t="s">
        <v>2733</v>
      </c>
      <c r="C1236" s="16" t="str">
        <f t="shared" ca="1" si="95"/>
        <v>Malomalo</v>
      </c>
      <c r="D1236" s="6" t="s">
        <v>231</v>
      </c>
      <c r="E1236" s="16" t="str">
        <f t="shared" ca="1" si="96"/>
        <v>Nadroga</v>
      </c>
      <c r="F1236" s="16" t="str">
        <f t="shared" ca="1" si="97"/>
        <v>FJ0402</v>
      </c>
      <c r="G1236" s="16" t="str">
        <f t="shared" ca="1" si="98"/>
        <v>FJ04</v>
      </c>
      <c r="H1236" s="16" t="str">
        <f t="shared" ca="1" si="99"/>
        <v>WESTERN</v>
      </c>
      <c r="I1236" s="2"/>
      <c r="J1236" s="2">
        <v>0</v>
      </c>
      <c r="K1236" s="2"/>
    </row>
    <row r="1237" spans="1:11">
      <c r="A1237" s="6" t="s">
        <v>2425</v>
      </c>
      <c r="B1237" s="6" t="s">
        <v>2734</v>
      </c>
      <c r="C1237" s="16" t="str">
        <f t="shared" ca="1" si="95"/>
        <v>Ruwailevu</v>
      </c>
      <c r="D1237" s="6" t="s">
        <v>234</v>
      </c>
      <c r="E1237" s="16" t="str">
        <f t="shared" ca="1" si="96"/>
        <v>Nadroga</v>
      </c>
      <c r="F1237" s="16" t="str">
        <f t="shared" ca="1" si="97"/>
        <v>FJ0402</v>
      </c>
      <c r="G1237" s="16" t="str">
        <f t="shared" ca="1" si="98"/>
        <v>FJ04</v>
      </c>
      <c r="H1237" s="16" t="str">
        <f t="shared" ca="1" si="99"/>
        <v>WESTERN</v>
      </c>
      <c r="I1237" s="2"/>
      <c r="J1237" s="2">
        <v>0</v>
      </c>
      <c r="K1237" s="2"/>
    </row>
    <row r="1238" spans="1:11">
      <c r="A1238" s="6" t="s">
        <v>2426</v>
      </c>
      <c r="B1238" s="6" t="s">
        <v>2735</v>
      </c>
      <c r="C1238" s="16" t="str">
        <f t="shared" ca="1" si="95"/>
        <v>Nasigatoka</v>
      </c>
      <c r="D1238" s="6" t="s">
        <v>232</v>
      </c>
      <c r="E1238" s="16" t="str">
        <f t="shared" ca="1" si="96"/>
        <v>Nadroga</v>
      </c>
      <c r="F1238" s="16" t="str">
        <f t="shared" ca="1" si="97"/>
        <v>FJ0402</v>
      </c>
      <c r="G1238" s="16" t="str">
        <f t="shared" ca="1" si="98"/>
        <v>FJ04</v>
      </c>
      <c r="H1238" s="16" t="str">
        <f t="shared" ca="1" si="99"/>
        <v>WESTERN</v>
      </c>
      <c r="I1238" s="2"/>
      <c r="J1238" s="2">
        <v>0</v>
      </c>
      <c r="K1238" s="2"/>
    </row>
    <row r="1239" spans="1:11">
      <c r="A1239" s="6" t="s">
        <v>2427</v>
      </c>
      <c r="B1239" s="6" t="s">
        <v>2736</v>
      </c>
      <c r="C1239" s="16" t="str">
        <f t="shared" ca="1" si="95"/>
        <v>Vuda</v>
      </c>
      <c r="D1239" s="6" t="s">
        <v>226</v>
      </c>
      <c r="E1239" s="16" t="str">
        <f t="shared" ca="1" si="96"/>
        <v>Ba</v>
      </c>
      <c r="F1239" s="16" t="str">
        <f t="shared" ca="1" si="97"/>
        <v>FJ0401</v>
      </c>
      <c r="G1239" s="16" t="str">
        <f t="shared" ca="1" si="98"/>
        <v>FJ04</v>
      </c>
      <c r="H1239" s="16" t="str">
        <f t="shared" ca="1" si="99"/>
        <v>WESTERN</v>
      </c>
      <c r="I1239" s="2"/>
      <c r="J1239" s="2">
        <v>3</v>
      </c>
      <c r="K1239" s="2"/>
    </row>
    <row r="1240" spans="1:11">
      <c r="A1240" s="6" t="s">
        <v>2428</v>
      </c>
      <c r="B1240" s="6" t="s">
        <v>2737</v>
      </c>
      <c r="C1240" s="16" t="str">
        <f t="shared" ca="1" si="95"/>
        <v>Vuda</v>
      </c>
      <c r="D1240" s="6" t="s">
        <v>226</v>
      </c>
      <c r="E1240" s="16" t="str">
        <f t="shared" ca="1" si="96"/>
        <v>Ba</v>
      </c>
      <c r="F1240" s="16" t="str">
        <f t="shared" ca="1" si="97"/>
        <v>FJ0401</v>
      </c>
      <c r="G1240" s="16" t="str">
        <f t="shared" ca="1" si="98"/>
        <v>FJ04</v>
      </c>
      <c r="H1240" s="16" t="str">
        <f t="shared" ca="1" si="99"/>
        <v>WESTERN</v>
      </c>
      <c r="I1240" s="2"/>
      <c r="J1240" s="2">
        <v>0</v>
      </c>
      <c r="K1240" s="2"/>
    </row>
    <row r="1241" spans="1:11">
      <c r="A1241" s="6" t="s">
        <v>2429</v>
      </c>
      <c r="B1241" s="6" t="s">
        <v>2738</v>
      </c>
      <c r="C1241" s="16" t="str">
        <f t="shared" ca="1" si="95"/>
        <v>Tavua</v>
      </c>
      <c r="D1241" s="6" t="s">
        <v>225</v>
      </c>
      <c r="E1241" s="16" t="str">
        <f t="shared" ca="1" si="96"/>
        <v>Ba</v>
      </c>
      <c r="F1241" s="16" t="str">
        <f t="shared" ca="1" si="97"/>
        <v>FJ0401</v>
      </c>
      <c r="G1241" s="16" t="str">
        <f t="shared" ca="1" si="98"/>
        <v>FJ04</v>
      </c>
      <c r="H1241" s="16" t="str">
        <f t="shared" ca="1" si="99"/>
        <v>WESTERN</v>
      </c>
      <c r="I1241" s="2"/>
      <c r="J1241" s="2">
        <v>0</v>
      </c>
      <c r="K1241" s="2"/>
    </row>
    <row r="1242" spans="1:11">
      <c r="A1242" s="6" t="s">
        <v>302</v>
      </c>
      <c r="B1242" s="6" t="s">
        <v>70</v>
      </c>
      <c r="C1242" s="16" t="str">
        <f t="shared" ca="1" si="95"/>
        <v>Ruwailevu</v>
      </c>
      <c r="D1242" s="6" t="s">
        <v>234</v>
      </c>
      <c r="E1242" s="16" t="str">
        <f t="shared" ca="1" si="96"/>
        <v>Nadroga</v>
      </c>
      <c r="F1242" s="16" t="str">
        <f t="shared" ca="1" si="97"/>
        <v>FJ0402</v>
      </c>
      <c r="G1242" s="16" t="str">
        <f t="shared" ca="1" si="98"/>
        <v>FJ04</v>
      </c>
      <c r="H1242" s="16" t="str">
        <f t="shared" ca="1" si="99"/>
        <v>WESTERN</v>
      </c>
      <c r="I1242" s="2"/>
      <c r="J1242" s="2">
        <v>0</v>
      </c>
      <c r="K1242" s="2"/>
    </row>
    <row r="1243" spans="1:11">
      <c r="A1243" s="6" t="s">
        <v>2430</v>
      </c>
      <c r="B1243" s="6" t="s">
        <v>2739</v>
      </c>
      <c r="C1243" s="16" t="str">
        <f t="shared" ca="1" si="95"/>
        <v>Tavua</v>
      </c>
      <c r="D1243" s="6" t="s">
        <v>225</v>
      </c>
      <c r="E1243" s="16" t="str">
        <f t="shared" ca="1" si="96"/>
        <v>Ba</v>
      </c>
      <c r="F1243" s="16" t="str">
        <f t="shared" ca="1" si="97"/>
        <v>FJ0401</v>
      </c>
      <c r="G1243" s="16" t="str">
        <f t="shared" ca="1" si="98"/>
        <v>FJ04</v>
      </c>
      <c r="H1243" s="16" t="str">
        <f t="shared" ca="1" si="99"/>
        <v>WESTERN</v>
      </c>
      <c r="I1243" s="2"/>
      <c r="J1243" s="2">
        <v>0</v>
      </c>
      <c r="K1243" s="2"/>
    </row>
    <row r="1244" spans="1:11">
      <c r="A1244" s="6" t="s">
        <v>2431</v>
      </c>
      <c r="B1244" s="6" t="s">
        <v>2740</v>
      </c>
      <c r="C1244" s="16" t="str">
        <f t="shared" ca="1" si="95"/>
        <v>Tavua</v>
      </c>
      <c r="D1244" s="6" t="s">
        <v>225</v>
      </c>
      <c r="E1244" s="16" t="str">
        <f t="shared" ca="1" si="96"/>
        <v>Ba</v>
      </c>
      <c r="F1244" s="16" t="str">
        <f t="shared" ca="1" si="97"/>
        <v>FJ0401</v>
      </c>
      <c r="G1244" s="16" t="str">
        <f t="shared" ca="1" si="98"/>
        <v>FJ04</v>
      </c>
      <c r="H1244" s="16" t="str">
        <f t="shared" ca="1" si="99"/>
        <v>WESTERN</v>
      </c>
      <c r="I1244" s="2"/>
      <c r="J1244" s="2">
        <v>0</v>
      </c>
      <c r="K1244" s="2"/>
    </row>
    <row r="1245" spans="1:11">
      <c r="A1245" s="6" t="s">
        <v>2432</v>
      </c>
      <c r="B1245" s="6" t="s">
        <v>2741</v>
      </c>
      <c r="C1245" s="16" t="str">
        <f t="shared" ca="1" si="95"/>
        <v>Rakiraki</v>
      </c>
      <c r="D1245" s="6" t="s">
        <v>238</v>
      </c>
      <c r="E1245" s="16" t="str">
        <f t="shared" ca="1" si="96"/>
        <v>Ra</v>
      </c>
      <c r="F1245" s="16" t="str">
        <f t="shared" ca="1" si="97"/>
        <v>FJ0403</v>
      </c>
      <c r="G1245" s="16" t="str">
        <f t="shared" ca="1" si="98"/>
        <v>FJ04</v>
      </c>
      <c r="H1245" s="16" t="str">
        <f t="shared" ca="1" si="99"/>
        <v>WESTERN</v>
      </c>
      <c r="I1245" s="2"/>
      <c r="J1245" s="2">
        <v>0</v>
      </c>
      <c r="K1245" s="2"/>
    </row>
    <row r="1246" spans="1:11">
      <c r="A1246" s="6" t="s">
        <v>2433</v>
      </c>
      <c r="B1246" s="6" t="s">
        <v>2742</v>
      </c>
      <c r="C1246" s="16" t="str">
        <f t="shared" ca="1" si="95"/>
        <v>Malomalo</v>
      </c>
      <c r="D1246" s="6" t="s">
        <v>231</v>
      </c>
      <c r="E1246" s="16" t="str">
        <f t="shared" ca="1" si="96"/>
        <v>Nadroga</v>
      </c>
      <c r="F1246" s="16" t="str">
        <f t="shared" ca="1" si="97"/>
        <v>FJ0402</v>
      </c>
      <c r="G1246" s="16" t="str">
        <f t="shared" ca="1" si="98"/>
        <v>FJ04</v>
      </c>
      <c r="H1246" s="16" t="str">
        <f t="shared" ca="1" si="99"/>
        <v>WESTERN</v>
      </c>
      <c r="I1246" s="2"/>
      <c r="J1246" s="2">
        <v>0</v>
      </c>
      <c r="K1246" s="2"/>
    </row>
    <row r="1247" spans="1:11">
      <c r="A1247" s="6" t="s">
        <v>2434</v>
      </c>
      <c r="B1247" s="6" t="s">
        <v>2743</v>
      </c>
      <c r="C1247" s="16" t="str">
        <f t="shared" ca="1" si="95"/>
        <v>Ruwailevu</v>
      </c>
      <c r="D1247" s="6" t="s">
        <v>234</v>
      </c>
      <c r="E1247" s="16" t="str">
        <f t="shared" ca="1" si="96"/>
        <v>Nadroga</v>
      </c>
      <c r="F1247" s="16" t="str">
        <f t="shared" ca="1" si="97"/>
        <v>FJ0402</v>
      </c>
      <c r="G1247" s="16" t="str">
        <f t="shared" ca="1" si="98"/>
        <v>FJ04</v>
      </c>
      <c r="H1247" s="16" t="str">
        <f t="shared" ca="1" si="99"/>
        <v>WESTERN</v>
      </c>
      <c r="I1247" s="2"/>
      <c r="J1247" s="2">
        <v>0</v>
      </c>
      <c r="K1247" s="2"/>
    </row>
    <row r="1248" spans="1:11">
      <c r="A1248" s="6" t="s">
        <v>2435</v>
      </c>
      <c r="B1248" s="6" t="s">
        <v>2744</v>
      </c>
      <c r="C1248" s="16" t="str">
        <f t="shared" ca="1" si="95"/>
        <v>Saivou</v>
      </c>
      <c r="D1248" s="6" t="s">
        <v>239</v>
      </c>
      <c r="E1248" s="16" t="str">
        <f t="shared" ca="1" si="96"/>
        <v>Ra</v>
      </c>
      <c r="F1248" s="16" t="str">
        <f t="shared" ca="1" si="97"/>
        <v>FJ0403</v>
      </c>
      <c r="G1248" s="16" t="str">
        <f t="shared" ca="1" si="98"/>
        <v>FJ04</v>
      </c>
      <c r="H1248" s="16" t="str">
        <f t="shared" ca="1" si="99"/>
        <v>WESTERN</v>
      </c>
      <c r="I1248" s="2"/>
      <c r="J1248" s="2">
        <v>0</v>
      </c>
      <c r="K1248" s="2"/>
    </row>
    <row r="1249" spans="1:11">
      <c r="A1249" s="6" t="s">
        <v>2436</v>
      </c>
      <c r="B1249" s="6" t="s">
        <v>2745</v>
      </c>
      <c r="C1249" s="16" t="str">
        <f t="shared" ca="1" si="95"/>
        <v>Nawaka</v>
      </c>
      <c r="D1249" s="6" t="s">
        <v>224</v>
      </c>
      <c r="E1249" s="16" t="str">
        <f t="shared" ca="1" si="96"/>
        <v>Ba</v>
      </c>
      <c r="F1249" s="16" t="str">
        <f t="shared" ca="1" si="97"/>
        <v>FJ0401</v>
      </c>
      <c r="G1249" s="16" t="str">
        <f t="shared" ca="1" si="98"/>
        <v>FJ04</v>
      </c>
      <c r="H1249" s="16" t="str">
        <f t="shared" ca="1" si="99"/>
        <v>WESTERN</v>
      </c>
      <c r="I1249" s="2"/>
      <c r="J1249" s="2">
        <v>0</v>
      </c>
      <c r="K1249" s="2"/>
    </row>
    <row r="1250" spans="1:11">
      <c r="A1250" s="6" t="s">
        <v>306</v>
      </c>
      <c r="B1250" s="6" t="s">
        <v>2746</v>
      </c>
      <c r="C1250" s="16" t="str">
        <f t="shared" ca="1" si="95"/>
        <v>Tavua</v>
      </c>
      <c r="D1250" s="6" t="s">
        <v>225</v>
      </c>
      <c r="E1250" s="16" t="str">
        <f t="shared" ca="1" si="96"/>
        <v>Ba</v>
      </c>
      <c r="F1250" s="16" t="str">
        <f t="shared" ca="1" si="97"/>
        <v>FJ0401</v>
      </c>
      <c r="G1250" s="16" t="str">
        <f t="shared" ca="1" si="98"/>
        <v>FJ04</v>
      </c>
      <c r="H1250" s="16" t="str">
        <f t="shared" ca="1" si="99"/>
        <v>WESTERN</v>
      </c>
      <c r="I1250" s="2"/>
      <c r="J1250" s="2">
        <v>0</v>
      </c>
      <c r="K1250" s="2"/>
    </row>
    <row r="1251" spans="1:11">
      <c r="A1251" s="6" t="s">
        <v>2437</v>
      </c>
      <c r="B1251" s="6" t="s">
        <v>2747</v>
      </c>
      <c r="C1251" s="16" t="str">
        <f t="shared" ca="1" si="95"/>
        <v>Baravi</v>
      </c>
      <c r="D1251" s="6" t="s">
        <v>228</v>
      </c>
      <c r="E1251" s="16" t="str">
        <f t="shared" ca="1" si="96"/>
        <v>Nadroga</v>
      </c>
      <c r="F1251" s="16" t="str">
        <f t="shared" ca="1" si="97"/>
        <v>FJ0402</v>
      </c>
      <c r="G1251" s="16" t="str">
        <f t="shared" ca="1" si="98"/>
        <v>FJ04</v>
      </c>
      <c r="H1251" s="16" t="str">
        <f t="shared" ca="1" si="99"/>
        <v>WESTERN</v>
      </c>
      <c r="I1251" s="2"/>
      <c r="J1251" s="2">
        <v>0</v>
      </c>
      <c r="K1251" s="2"/>
    </row>
    <row r="1252" spans="1:11">
      <c r="A1252" s="6" t="s">
        <v>211</v>
      </c>
      <c r="B1252" s="6" t="s">
        <v>2748</v>
      </c>
      <c r="C1252" s="16" t="str">
        <f t="shared" ca="1" si="95"/>
        <v>Malomalo</v>
      </c>
      <c r="D1252" s="6" t="s">
        <v>231</v>
      </c>
      <c r="E1252" s="16" t="str">
        <f t="shared" ca="1" si="96"/>
        <v>Nadroga</v>
      </c>
      <c r="F1252" s="16" t="str">
        <f t="shared" ca="1" si="97"/>
        <v>FJ0402</v>
      </c>
      <c r="G1252" s="16" t="str">
        <f t="shared" ca="1" si="98"/>
        <v>FJ04</v>
      </c>
      <c r="H1252" s="16" t="str">
        <f t="shared" ca="1" si="99"/>
        <v>WESTERN</v>
      </c>
      <c r="I1252" s="2"/>
      <c r="J1252" s="2">
        <v>0</v>
      </c>
      <c r="K1252" s="2"/>
    </row>
    <row r="1253" spans="1:11">
      <c r="A1253" s="6" t="s">
        <v>4</v>
      </c>
      <c r="B1253" s="6" t="s">
        <v>2749</v>
      </c>
      <c r="C1253" s="16" t="str">
        <f t="shared" ca="1" si="95"/>
        <v>Navosa</v>
      </c>
      <c r="D1253" s="6" t="s">
        <v>233</v>
      </c>
      <c r="E1253" s="16" t="str">
        <f t="shared" ca="1" si="96"/>
        <v>Nadroga</v>
      </c>
      <c r="F1253" s="16" t="str">
        <f t="shared" ca="1" si="97"/>
        <v>FJ0402</v>
      </c>
      <c r="G1253" s="16" t="str">
        <f t="shared" ca="1" si="98"/>
        <v>FJ04</v>
      </c>
      <c r="H1253" s="16" t="str">
        <f t="shared" ca="1" si="99"/>
        <v>WESTERN</v>
      </c>
      <c r="I1253" s="2"/>
      <c r="J1253" s="2">
        <v>0</v>
      </c>
      <c r="K1253" s="2"/>
    </row>
    <row r="1254" spans="1:11">
      <c r="A1254" s="6" t="s">
        <v>2438</v>
      </c>
      <c r="B1254" s="6" t="s">
        <v>2750</v>
      </c>
      <c r="C1254" s="16" t="str">
        <f t="shared" ca="1" si="95"/>
        <v>Tavua</v>
      </c>
      <c r="D1254" s="6" t="s">
        <v>225</v>
      </c>
      <c r="E1254" s="16" t="str">
        <f t="shared" ca="1" si="96"/>
        <v>Ba</v>
      </c>
      <c r="F1254" s="16" t="str">
        <f t="shared" ca="1" si="97"/>
        <v>FJ0401</v>
      </c>
      <c r="G1254" s="16" t="str">
        <f t="shared" ca="1" si="98"/>
        <v>FJ04</v>
      </c>
      <c r="H1254" s="16" t="str">
        <f t="shared" ca="1" si="99"/>
        <v>WESTERN</v>
      </c>
      <c r="I1254" s="2"/>
      <c r="J1254" s="2">
        <v>0</v>
      </c>
      <c r="K1254" s="2"/>
    </row>
    <row r="1255" spans="1:11">
      <c r="A1255" s="6" t="s">
        <v>2439</v>
      </c>
      <c r="B1255" s="6" t="s">
        <v>2751</v>
      </c>
      <c r="C1255" s="16" t="str">
        <f t="shared" ca="1" si="95"/>
        <v>Ruwailevu</v>
      </c>
      <c r="D1255" s="6" t="s">
        <v>234</v>
      </c>
      <c r="E1255" s="16" t="str">
        <f t="shared" ca="1" si="96"/>
        <v>Nadroga</v>
      </c>
      <c r="F1255" s="16" t="str">
        <f t="shared" ca="1" si="97"/>
        <v>FJ0402</v>
      </c>
      <c r="G1255" s="16" t="str">
        <f t="shared" ca="1" si="98"/>
        <v>FJ04</v>
      </c>
      <c r="H1255" s="16" t="str">
        <f t="shared" ca="1" si="99"/>
        <v>WESTERN</v>
      </c>
      <c r="I1255" s="2"/>
      <c r="J1255" s="2">
        <v>0</v>
      </c>
      <c r="K1255" s="2"/>
    </row>
    <row r="1256" spans="1:11">
      <c r="A1256" s="6" t="s">
        <v>2440</v>
      </c>
      <c r="B1256" s="6" t="s">
        <v>2752</v>
      </c>
      <c r="C1256" s="16" t="str">
        <f t="shared" ca="1" si="95"/>
        <v>Nakorotubu</v>
      </c>
      <c r="D1256" s="6" t="s">
        <v>236</v>
      </c>
      <c r="E1256" s="16" t="str">
        <f t="shared" ca="1" si="96"/>
        <v>Ra</v>
      </c>
      <c r="F1256" s="16" t="str">
        <f t="shared" ca="1" si="97"/>
        <v>FJ0403</v>
      </c>
      <c r="G1256" s="16" t="str">
        <f t="shared" ca="1" si="98"/>
        <v>FJ04</v>
      </c>
      <c r="H1256" s="16" t="str">
        <f t="shared" ca="1" si="99"/>
        <v>WESTERN</v>
      </c>
      <c r="I1256" s="2"/>
      <c r="J1256" s="2">
        <v>0</v>
      </c>
      <c r="K1256" s="2"/>
    </row>
    <row r="1257" spans="1:11">
      <c r="A1257" s="6" t="s">
        <v>2441</v>
      </c>
      <c r="B1257" s="6" t="s">
        <v>2753</v>
      </c>
      <c r="C1257" s="16" t="str">
        <f t="shared" ca="1" si="95"/>
        <v>Tavua</v>
      </c>
      <c r="D1257" s="6" t="s">
        <v>225</v>
      </c>
      <c r="E1257" s="16" t="str">
        <f t="shared" ca="1" si="96"/>
        <v>Ba</v>
      </c>
      <c r="F1257" s="16" t="str">
        <f t="shared" ca="1" si="97"/>
        <v>FJ0401</v>
      </c>
      <c r="G1257" s="16" t="str">
        <f t="shared" ca="1" si="98"/>
        <v>FJ04</v>
      </c>
      <c r="H1257" s="16" t="str">
        <f t="shared" ca="1" si="99"/>
        <v>WESTERN</v>
      </c>
      <c r="I1257" s="2"/>
      <c r="J1257" s="2">
        <v>0</v>
      </c>
      <c r="K1257" s="2"/>
    </row>
    <row r="1258" spans="1:11">
      <c r="A1258" s="6" t="s">
        <v>2442</v>
      </c>
      <c r="B1258" s="6" t="s">
        <v>2754</v>
      </c>
      <c r="C1258" s="16" t="str">
        <f t="shared" ca="1" si="95"/>
        <v>Rakiraki</v>
      </c>
      <c r="D1258" s="6" t="s">
        <v>238</v>
      </c>
      <c r="E1258" s="16" t="str">
        <f t="shared" ca="1" si="96"/>
        <v>Ra</v>
      </c>
      <c r="F1258" s="16" t="str">
        <f t="shared" ca="1" si="97"/>
        <v>FJ0403</v>
      </c>
      <c r="G1258" s="16" t="str">
        <f t="shared" ca="1" si="98"/>
        <v>FJ04</v>
      </c>
      <c r="H1258" s="16" t="str">
        <f t="shared" ca="1" si="99"/>
        <v>WESTERN</v>
      </c>
      <c r="I1258" s="2"/>
      <c r="J1258" s="2">
        <v>0</v>
      </c>
      <c r="K1258" s="2"/>
    </row>
    <row r="1259" spans="1:11">
      <c r="A1259" s="6" t="s">
        <v>2443</v>
      </c>
      <c r="B1259" s="6" t="s">
        <v>2755</v>
      </c>
      <c r="C1259" s="16" t="str">
        <f t="shared" ca="1" si="95"/>
        <v>Vuda</v>
      </c>
      <c r="D1259" s="6" t="s">
        <v>226</v>
      </c>
      <c r="E1259" s="16" t="str">
        <f t="shared" ca="1" si="96"/>
        <v>Ba</v>
      </c>
      <c r="F1259" s="16" t="str">
        <f t="shared" ca="1" si="97"/>
        <v>FJ0401</v>
      </c>
      <c r="G1259" s="16" t="str">
        <f t="shared" ca="1" si="98"/>
        <v>FJ04</v>
      </c>
      <c r="H1259" s="16" t="str">
        <f t="shared" ca="1" si="99"/>
        <v>WESTERN</v>
      </c>
      <c r="I1259" s="2"/>
      <c r="J1259" s="2">
        <v>0</v>
      </c>
      <c r="K1259" s="2"/>
    </row>
    <row r="1260" spans="1:11">
      <c r="A1260" s="6" t="s">
        <v>2444</v>
      </c>
      <c r="B1260" s="6" t="s">
        <v>2756</v>
      </c>
      <c r="C1260" s="16" t="str">
        <f t="shared" ca="1" si="95"/>
        <v>Ruwailevu</v>
      </c>
      <c r="D1260" s="6" t="s">
        <v>234</v>
      </c>
      <c r="E1260" s="16" t="str">
        <f t="shared" ca="1" si="96"/>
        <v>Nadroga</v>
      </c>
      <c r="F1260" s="16" t="str">
        <f t="shared" ca="1" si="97"/>
        <v>FJ0402</v>
      </c>
      <c r="G1260" s="16" t="str">
        <f t="shared" ca="1" si="98"/>
        <v>FJ04</v>
      </c>
      <c r="H1260" s="16" t="str">
        <f t="shared" ca="1" si="99"/>
        <v>WESTERN</v>
      </c>
      <c r="I1260" s="2"/>
      <c r="J1260" s="2">
        <v>0</v>
      </c>
      <c r="K1260" s="2"/>
    </row>
    <row r="1261" spans="1:11">
      <c r="A1261" s="6" t="s">
        <v>2445</v>
      </c>
      <c r="B1261" s="6" t="s">
        <v>2757</v>
      </c>
      <c r="C1261" s="16" t="str">
        <f t="shared" ca="1" si="95"/>
        <v>Ruwailevu</v>
      </c>
      <c r="D1261" s="6" t="s">
        <v>234</v>
      </c>
      <c r="E1261" s="16" t="str">
        <f t="shared" ca="1" si="96"/>
        <v>Nadroga</v>
      </c>
      <c r="F1261" s="16" t="str">
        <f t="shared" ca="1" si="97"/>
        <v>FJ0402</v>
      </c>
      <c r="G1261" s="16" t="str">
        <f t="shared" ca="1" si="98"/>
        <v>FJ04</v>
      </c>
      <c r="H1261" s="16" t="str">
        <f t="shared" ca="1" si="99"/>
        <v>WESTERN</v>
      </c>
      <c r="I1261" s="2"/>
      <c r="J1261" s="2">
        <v>0</v>
      </c>
      <c r="K1261" s="2"/>
    </row>
    <row r="1262" spans="1:11">
      <c r="A1262" s="6" t="s">
        <v>2446</v>
      </c>
      <c r="B1262" s="6" t="s">
        <v>2758</v>
      </c>
      <c r="C1262" s="16" t="str">
        <f t="shared" ca="1" si="95"/>
        <v>Baravi</v>
      </c>
      <c r="D1262" s="6" t="s">
        <v>228</v>
      </c>
      <c r="E1262" s="16" t="str">
        <f t="shared" ca="1" si="96"/>
        <v>Nadroga</v>
      </c>
      <c r="F1262" s="16" t="str">
        <f t="shared" ca="1" si="97"/>
        <v>FJ0402</v>
      </c>
      <c r="G1262" s="16" t="str">
        <f t="shared" ca="1" si="98"/>
        <v>FJ04</v>
      </c>
      <c r="H1262" s="16" t="str">
        <f t="shared" ca="1" si="99"/>
        <v>WESTERN</v>
      </c>
      <c r="I1262" s="2"/>
      <c r="J1262" s="2">
        <v>0</v>
      </c>
      <c r="K1262" s="2"/>
    </row>
    <row r="1263" spans="1:11">
      <c r="A1263" s="6" t="s">
        <v>2446</v>
      </c>
      <c r="B1263" s="6" t="s">
        <v>2759</v>
      </c>
      <c r="C1263" s="16" t="str">
        <f t="shared" ca="1" si="95"/>
        <v>Baravi</v>
      </c>
      <c r="D1263" s="6" t="s">
        <v>228</v>
      </c>
      <c r="E1263" s="16" t="str">
        <f t="shared" ca="1" si="96"/>
        <v>Nadroga</v>
      </c>
      <c r="F1263" s="16" t="str">
        <f t="shared" ca="1" si="97"/>
        <v>FJ0402</v>
      </c>
      <c r="G1263" s="16" t="str">
        <f t="shared" ca="1" si="98"/>
        <v>FJ04</v>
      </c>
      <c r="H1263" s="16" t="str">
        <f t="shared" ca="1" si="99"/>
        <v>WESTERN</v>
      </c>
      <c r="I1263" s="2"/>
      <c r="J1263" s="2">
        <v>0</v>
      </c>
      <c r="K1263" s="2"/>
    </row>
    <row r="1264" spans="1:11">
      <c r="A1264" s="6" t="s">
        <v>2447</v>
      </c>
      <c r="B1264" s="6" t="s">
        <v>76</v>
      </c>
      <c r="C1264" s="16" t="str">
        <f t="shared" ca="1" si="95"/>
        <v>Malomalo</v>
      </c>
      <c r="D1264" s="6" t="s">
        <v>231</v>
      </c>
      <c r="E1264" s="16" t="str">
        <f t="shared" ca="1" si="96"/>
        <v>Nadroga</v>
      </c>
      <c r="F1264" s="16" t="str">
        <f t="shared" ca="1" si="97"/>
        <v>FJ0402</v>
      </c>
      <c r="G1264" s="16" t="str">
        <f t="shared" ca="1" si="98"/>
        <v>FJ04</v>
      </c>
      <c r="H1264" s="16" t="str">
        <f t="shared" ca="1" si="99"/>
        <v>WESTERN</v>
      </c>
      <c r="I1264" s="2"/>
      <c r="J1264" s="2">
        <v>0</v>
      </c>
      <c r="K1264" s="2"/>
    </row>
    <row r="1265" spans="1:11">
      <c r="A1265" s="6" t="s">
        <v>2448</v>
      </c>
      <c r="B1265" s="6" t="s">
        <v>2760</v>
      </c>
      <c r="C1265" s="16" t="str">
        <f t="shared" ca="1" si="95"/>
        <v>Naviti</v>
      </c>
      <c r="D1265" s="6" t="s">
        <v>223</v>
      </c>
      <c r="E1265" s="16" t="str">
        <f t="shared" ca="1" si="96"/>
        <v>Ba</v>
      </c>
      <c r="F1265" s="16" t="str">
        <f t="shared" ca="1" si="97"/>
        <v>FJ0401</v>
      </c>
      <c r="G1265" s="16" t="str">
        <f t="shared" ca="1" si="98"/>
        <v>FJ04</v>
      </c>
      <c r="H1265" s="16" t="str">
        <f t="shared" ca="1" si="99"/>
        <v>WESTERN</v>
      </c>
      <c r="I1265" s="2"/>
      <c r="J1265" s="2">
        <v>0</v>
      </c>
      <c r="K1265" s="2"/>
    </row>
    <row r="1266" spans="1:11">
      <c r="A1266" s="6" t="s">
        <v>2449</v>
      </c>
      <c r="B1266" s="6" t="s">
        <v>2761</v>
      </c>
      <c r="C1266" s="16" t="str">
        <f t="shared" ca="1" si="95"/>
        <v>Cuvu</v>
      </c>
      <c r="D1266" s="6" t="s">
        <v>229</v>
      </c>
      <c r="E1266" s="16" t="str">
        <f t="shared" ca="1" si="96"/>
        <v>Nadroga</v>
      </c>
      <c r="F1266" s="16" t="str">
        <f t="shared" ca="1" si="97"/>
        <v>FJ0402</v>
      </c>
      <c r="G1266" s="16" t="str">
        <f t="shared" ca="1" si="98"/>
        <v>FJ04</v>
      </c>
      <c r="H1266" s="16" t="str">
        <f t="shared" ca="1" si="99"/>
        <v>WESTERN</v>
      </c>
      <c r="I1266" s="2"/>
      <c r="J1266" s="2">
        <v>0</v>
      </c>
      <c r="K1266" s="2"/>
    </row>
    <row r="1267" spans="1:11">
      <c r="A1267" s="6" t="s">
        <v>1548</v>
      </c>
      <c r="B1267" s="6" t="s">
        <v>2762</v>
      </c>
      <c r="C1267" s="16" t="str">
        <f t="shared" ca="1" si="95"/>
        <v>Rakiraki</v>
      </c>
      <c r="D1267" s="6" t="s">
        <v>238</v>
      </c>
      <c r="E1267" s="16" t="str">
        <f t="shared" ca="1" si="96"/>
        <v>Ra</v>
      </c>
      <c r="F1267" s="16" t="str">
        <f t="shared" ca="1" si="97"/>
        <v>FJ0403</v>
      </c>
      <c r="G1267" s="16" t="str">
        <f t="shared" ca="1" si="98"/>
        <v>FJ04</v>
      </c>
      <c r="H1267" s="16" t="str">
        <f t="shared" ca="1" si="99"/>
        <v>WESTERN</v>
      </c>
      <c r="I1267" s="2"/>
      <c r="J1267" s="2">
        <v>0</v>
      </c>
      <c r="K1267" s="2"/>
    </row>
    <row r="1268" spans="1:11">
      <c r="A1268" s="6" t="s">
        <v>364</v>
      </c>
      <c r="B1268" s="6" t="s">
        <v>2763</v>
      </c>
      <c r="C1268" s="16" t="str">
        <f t="shared" ca="1" si="95"/>
        <v>Cuvu</v>
      </c>
      <c r="D1268" s="6" t="s">
        <v>229</v>
      </c>
      <c r="E1268" s="16" t="str">
        <f t="shared" ca="1" si="96"/>
        <v>Nadroga</v>
      </c>
      <c r="F1268" s="16" t="str">
        <f t="shared" ca="1" si="97"/>
        <v>FJ0402</v>
      </c>
      <c r="G1268" s="16" t="str">
        <f t="shared" ca="1" si="98"/>
        <v>FJ04</v>
      </c>
      <c r="H1268" s="16" t="str">
        <f t="shared" ca="1" si="99"/>
        <v>WESTERN</v>
      </c>
      <c r="I1268" s="2"/>
      <c r="J1268" s="2">
        <v>0</v>
      </c>
      <c r="K1268" s="2"/>
    </row>
    <row r="1269" spans="1:11">
      <c r="A1269" s="6" t="s">
        <v>2450</v>
      </c>
      <c r="B1269" s="6" t="s">
        <v>2764</v>
      </c>
      <c r="C1269" s="16" t="str">
        <f t="shared" ca="1" si="95"/>
        <v>Malomalo</v>
      </c>
      <c r="D1269" s="6" t="s">
        <v>231</v>
      </c>
      <c r="E1269" s="16" t="str">
        <f t="shared" ca="1" si="96"/>
        <v>Nadroga</v>
      </c>
      <c r="F1269" s="16" t="str">
        <f t="shared" ca="1" si="97"/>
        <v>FJ0402</v>
      </c>
      <c r="G1269" s="16" t="str">
        <f t="shared" ca="1" si="98"/>
        <v>FJ04</v>
      </c>
      <c r="H1269" s="16" t="str">
        <f t="shared" ca="1" si="99"/>
        <v>WESTERN</v>
      </c>
      <c r="I1269" s="2"/>
      <c r="J1269" s="2">
        <v>0</v>
      </c>
      <c r="K1269" s="2"/>
    </row>
    <row r="1270" spans="1:11">
      <c r="A1270" s="6" t="s">
        <v>339</v>
      </c>
      <c r="B1270" s="6" t="s">
        <v>2765</v>
      </c>
      <c r="C1270" s="16" t="str">
        <f t="shared" ca="1" si="95"/>
        <v>Ruwailevu</v>
      </c>
      <c r="D1270" s="6" t="s">
        <v>234</v>
      </c>
      <c r="E1270" s="16" t="str">
        <f t="shared" ca="1" si="96"/>
        <v>Nadroga</v>
      </c>
      <c r="F1270" s="16" t="str">
        <f t="shared" ca="1" si="97"/>
        <v>FJ0402</v>
      </c>
      <c r="G1270" s="16" t="str">
        <f t="shared" ca="1" si="98"/>
        <v>FJ04</v>
      </c>
      <c r="H1270" s="16" t="str">
        <f t="shared" ca="1" si="99"/>
        <v>WESTERN</v>
      </c>
      <c r="I1270" s="2"/>
      <c r="J1270" s="2">
        <v>3</v>
      </c>
      <c r="K1270" s="2"/>
    </row>
    <row r="1271" spans="1:11">
      <c r="A1271" s="6" t="s">
        <v>2451</v>
      </c>
      <c r="B1271" s="6" t="s">
        <v>2766</v>
      </c>
      <c r="C1271" s="16" t="str">
        <f t="shared" ca="1" si="95"/>
        <v>Navosa</v>
      </c>
      <c r="D1271" s="6" t="s">
        <v>233</v>
      </c>
      <c r="E1271" s="16" t="str">
        <f t="shared" ca="1" si="96"/>
        <v>Nadroga</v>
      </c>
      <c r="F1271" s="16" t="str">
        <f t="shared" ca="1" si="97"/>
        <v>FJ0402</v>
      </c>
      <c r="G1271" s="16" t="str">
        <f t="shared" ca="1" si="98"/>
        <v>FJ04</v>
      </c>
      <c r="H1271" s="16" t="str">
        <f t="shared" ca="1" si="99"/>
        <v>WESTERN</v>
      </c>
      <c r="I1271" s="2"/>
      <c r="J1271" s="2">
        <v>0</v>
      </c>
      <c r="K1271" s="2"/>
    </row>
    <row r="1272" spans="1:11">
      <c r="A1272" s="6" t="s">
        <v>2452</v>
      </c>
      <c r="B1272" s="6" t="s">
        <v>2767</v>
      </c>
      <c r="C1272" s="16" t="str">
        <f t="shared" ca="1" si="95"/>
        <v>Nakorotubu</v>
      </c>
      <c r="D1272" s="6" t="s">
        <v>236</v>
      </c>
      <c r="E1272" s="16" t="str">
        <f t="shared" ca="1" si="96"/>
        <v>Ra</v>
      </c>
      <c r="F1272" s="16" t="str">
        <f t="shared" ca="1" si="97"/>
        <v>FJ0403</v>
      </c>
      <c r="G1272" s="16" t="str">
        <f t="shared" ca="1" si="98"/>
        <v>FJ04</v>
      </c>
      <c r="H1272" s="16" t="str">
        <f t="shared" ca="1" si="99"/>
        <v>WESTERN</v>
      </c>
      <c r="I1272" s="2"/>
      <c r="J1272" s="2">
        <v>0</v>
      </c>
      <c r="K1272" s="2"/>
    </row>
    <row r="1273" spans="1:11">
      <c r="A1273" s="6" t="s">
        <v>397</v>
      </c>
      <c r="B1273" s="6" t="s">
        <v>2768</v>
      </c>
      <c r="C1273" s="16" t="str">
        <f t="shared" ca="1" si="95"/>
        <v>Tavua</v>
      </c>
      <c r="D1273" s="6" t="s">
        <v>225</v>
      </c>
      <c r="E1273" s="16" t="str">
        <f t="shared" ca="1" si="96"/>
        <v>Ba</v>
      </c>
      <c r="F1273" s="16" t="str">
        <f t="shared" ca="1" si="97"/>
        <v>FJ0401</v>
      </c>
      <c r="G1273" s="16" t="str">
        <f t="shared" ca="1" si="98"/>
        <v>FJ04</v>
      </c>
      <c r="H1273" s="16" t="str">
        <f t="shared" ca="1" si="99"/>
        <v>WESTERN</v>
      </c>
      <c r="I1273" s="2"/>
      <c r="J1273" s="2">
        <v>0</v>
      </c>
      <c r="K1273" s="2"/>
    </row>
    <row r="1274" spans="1:11">
      <c r="A1274" s="6" t="s">
        <v>2453</v>
      </c>
      <c r="B1274" s="6" t="s">
        <v>2769</v>
      </c>
      <c r="C1274" s="16" t="str">
        <f t="shared" ca="1" si="95"/>
        <v>Saivou</v>
      </c>
      <c r="D1274" s="6" t="s">
        <v>239</v>
      </c>
      <c r="E1274" s="16" t="str">
        <f t="shared" ca="1" si="96"/>
        <v>Ra</v>
      </c>
      <c r="F1274" s="16" t="str">
        <f t="shared" ca="1" si="97"/>
        <v>FJ0403</v>
      </c>
      <c r="G1274" s="16" t="str">
        <f t="shared" ca="1" si="98"/>
        <v>FJ04</v>
      </c>
      <c r="H1274" s="16" t="str">
        <f t="shared" ca="1" si="99"/>
        <v>WESTERN</v>
      </c>
      <c r="I1274" s="2"/>
      <c r="J1274" s="2">
        <v>0</v>
      </c>
      <c r="K1274" s="2"/>
    </row>
    <row r="1275" spans="1:11">
      <c r="A1275" s="6" t="s">
        <v>2454</v>
      </c>
      <c r="B1275" s="6" t="s">
        <v>2770</v>
      </c>
      <c r="C1275" s="16" t="str">
        <f t="shared" ca="1" si="95"/>
        <v>Tavua</v>
      </c>
      <c r="D1275" s="6" t="s">
        <v>225</v>
      </c>
      <c r="E1275" s="16" t="str">
        <f t="shared" ca="1" si="96"/>
        <v>Ba</v>
      </c>
      <c r="F1275" s="16" t="str">
        <f t="shared" ca="1" si="97"/>
        <v>FJ0401</v>
      </c>
      <c r="G1275" s="16" t="str">
        <f t="shared" ca="1" si="98"/>
        <v>FJ04</v>
      </c>
      <c r="H1275" s="16" t="str">
        <f t="shared" ca="1" si="99"/>
        <v>WESTERN</v>
      </c>
      <c r="I1275" s="2"/>
      <c r="J1275" s="2">
        <v>0</v>
      </c>
      <c r="K1275" s="2"/>
    </row>
    <row r="1276" spans="1:11">
      <c r="A1276" s="6" t="s">
        <v>2455</v>
      </c>
      <c r="B1276" s="6" t="s">
        <v>2771</v>
      </c>
      <c r="C1276" s="16" t="str">
        <f t="shared" ca="1" si="95"/>
        <v>Nakorotubu</v>
      </c>
      <c r="D1276" s="6" t="s">
        <v>236</v>
      </c>
      <c r="E1276" s="16" t="str">
        <f t="shared" ca="1" si="96"/>
        <v>Ra</v>
      </c>
      <c r="F1276" s="16" t="str">
        <f t="shared" ca="1" si="97"/>
        <v>FJ0403</v>
      </c>
      <c r="G1276" s="16" t="str">
        <f t="shared" ca="1" si="98"/>
        <v>FJ04</v>
      </c>
      <c r="H1276" s="16" t="str">
        <f t="shared" ca="1" si="99"/>
        <v>WESTERN</v>
      </c>
      <c r="I1276" s="2"/>
      <c r="J1276" s="2">
        <v>0</v>
      </c>
      <c r="K1276" s="2"/>
    </row>
    <row r="1277" spans="1:11">
      <c r="A1277" s="6" t="s">
        <v>2456</v>
      </c>
      <c r="B1277" s="6" t="s">
        <v>2772</v>
      </c>
      <c r="C1277" s="16" t="str">
        <f t="shared" ca="1" si="95"/>
        <v>Tavua</v>
      </c>
      <c r="D1277" s="6" t="s">
        <v>225</v>
      </c>
      <c r="E1277" s="16" t="str">
        <f t="shared" ca="1" si="96"/>
        <v>Ba</v>
      </c>
      <c r="F1277" s="16" t="str">
        <f t="shared" ca="1" si="97"/>
        <v>FJ0401</v>
      </c>
      <c r="G1277" s="16" t="str">
        <f t="shared" ca="1" si="98"/>
        <v>FJ04</v>
      </c>
      <c r="H1277" s="16" t="str">
        <f t="shared" ca="1" si="99"/>
        <v>WESTERN</v>
      </c>
      <c r="I1277" s="2"/>
      <c r="J1277" s="2">
        <v>0</v>
      </c>
      <c r="K1277" s="2"/>
    </row>
    <row r="1278" spans="1:11">
      <c r="A1278" s="6" t="s">
        <v>2457</v>
      </c>
      <c r="B1278" s="6" t="s">
        <v>2773</v>
      </c>
      <c r="C1278" s="16" t="str">
        <f t="shared" ca="1" si="95"/>
        <v>Magodro</v>
      </c>
      <c r="D1278" s="6" t="s">
        <v>221</v>
      </c>
      <c r="E1278" s="16" t="str">
        <f t="shared" ca="1" si="96"/>
        <v>Ba</v>
      </c>
      <c r="F1278" s="16" t="str">
        <f t="shared" ca="1" si="97"/>
        <v>FJ0401</v>
      </c>
      <c r="G1278" s="16" t="str">
        <f t="shared" ca="1" si="98"/>
        <v>FJ04</v>
      </c>
      <c r="H1278" s="16" t="str">
        <f t="shared" ca="1" si="99"/>
        <v>WESTERN</v>
      </c>
      <c r="I1278" s="2"/>
      <c r="J1278" s="2">
        <v>0</v>
      </c>
      <c r="K1278" s="2"/>
    </row>
    <row r="1279" spans="1:11">
      <c r="A1279" s="6" t="s">
        <v>202</v>
      </c>
      <c r="B1279" s="6" t="s">
        <v>2774</v>
      </c>
      <c r="C1279" s="16" t="str">
        <f t="shared" ca="1" si="95"/>
        <v>Nadi</v>
      </c>
      <c r="D1279" s="6" t="s">
        <v>222</v>
      </c>
      <c r="E1279" s="16" t="str">
        <f t="shared" ca="1" si="96"/>
        <v>Ba</v>
      </c>
      <c r="F1279" s="16" t="str">
        <f t="shared" ca="1" si="97"/>
        <v>FJ0401</v>
      </c>
      <c r="G1279" s="16" t="str">
        <f t="shared" ca="1" si="98"/>
        <v>FJ04</v>
      </c>
      <c r="H1279" s="16" t="str">
        <f t="shared" ca="1" si="99"/>
        <v>WESTERN</v>
      </c>
      <c r="I1279" s="2"/>
      <c r="J1279" s="2">
        <v>0</v>
      </c>
      <c r="K1279" s="2"/>
    </row>
    <row r="1280" spans="1:11">
      <c r="A1280" s="6" t="s">
        <v>2458</v>
      </c>
      <c r="B1280" s="6" t="s">
        <v>2775</v>
      </c>
      <c r="C1280" s="16" t="str">
        <f t="shared" ca="1" si="95"/>
        <v>Baravi</v>
      </c>
      <c r="D1280" s="6" t="s">
        <v>228</v>
      </c>
      <c r="E1280" s="16" t="str">
        <f t="shared" ca="1" si="96"/>
        <v>Nadroga</v>
      </c>
      <c r="F1280" s="16" t="str">
        <f t="shared" ca="1" si="97"/>
        <v>FJ0402</v>
      </c>
      <c r="G1280" s="16" t="str">
        <f t="shared" ca="1" si="98"/>
        <v>FJ04</v>
      </c>
      <c r="H1280" s="16" t="str">
        <f t="shared" ca="1" si="99"/>
        <v>WESTERN</v>
      </c>
      <c r="I1280" s="2"/>
      <c r="J1280" s="2">
        <v>0</v>
      </c>
      <c r="K1280" s="2"/>
    </row>
    <row r="1281" spans="1:11">
      <c r="A1281" s="6" t="s">
        <v>365</v>
      </c>
      <c r="B1281" s="6" t="s">
        <v>2776</v>
      </c>
      <c r="C1281" s="16" t="str">
        <f t="shared" ca="1" si="95"/>
        <v>Ba</v>
      </c>
      <c r="D1281" s="6" t="s">
        <v>220</v>
      </c>
      <c r="E1281" s="16" t="str">
        <f t="shared" ca="1" si="96"/>
        <v>Ba</v>
      </c>
      <c r="F1281" s="16" t="str">
        <f t="shared" ca="1" si="97"/>
        <v>FJ0401</v>
      </c>
      <c r="G1281" s="16" t="str">
        <f t="shared" ca="1" si="98"/>
        <v>FJ04</v>
      </c>
      <c r="H1281" s="16" t="str">
        <f t="shared" ca="1" si="99"/>
        <v>WESTERN</v>
      </c>
      <c r="I1281" s="2"/>
      <c r="J1281" s="2">
        <v>0</v>
      </c>
      <c r="K1281" s="2"/>
    </row>
    <row r="1282" spans="1:11">
      <c r="A1282" s="6" t="s">
        <v>365</v>
      </c>
      <c r="B1282" s="6" t="s">
        <v>2777</v>
      </c>
      <c r="C1282" s="16" t="str">
        <f t="shared" ref="C1282:C1345" ca="1" si="100">OFFSET(OffsetRefAdm3,MATCH(D1282,MatchAdm3_Code,0)-1,0)</f>
        <v>Magodro</v>
      </c>
      <c r="D1282" s="6" t="s">
        <v>221</v>
      </c>
      <c r="E1282" s="16" t="str">
        <f t="shared" ref="E1282:E1345" ca="1" si="101">OFFSET(OffsetRefAdm3,MATCH(D1282,MatchAdm3_Code,0)-1,2)</f>
        <v>Ba</v>
      </c>
      <c r="F1282" s="16" t="str">
        <f t="shared" ref="F1282:F1345" ca="1" si="102">OFFSET(OffsetRefAdm3,MATCH(D1282,MatchAdm3_Code,0)-1,3)</f>
        <v>FJ0401</v>
      </c>
      <c r="G1282" s="16" t="str">
        <f t="shared" ref="G1282:G1345" ca="1" si="103">OFFSET(OffsetRefAdm3,MATCH(D1282,MatchAdm3_Code,0)-1,5)</f>
        <v>FJ04</v>
      </c>
      <c r="H1282" s="16" t="str">
        <f t="shared" ref="H1282:H1345" ca="1" si="104">OFFSET(OffsetRefAdm3,MATCH(D1282,MatchAdm3_Code,0)-1,4)</f>
        <v>WESTERN</v>
      </c>
      <c r="I1282" s="2"/>
      <c r="J1282" s="2">
        <v>0</v>
      </c>
      <c r="K1282" s="2"/>
    </row>
    <row r="1283" spans="1:11">
      <c r="A1283" s="6" t="s">
        <v>365</v>
      </c>
      <c r="B1283" s="6" t="s">
        <v>2778</v>
      </c>
      <c r="C1283" s="16" t="str">
        <f t="shared" ca="1" si="100"/>
        <v>Malomalo</v>
      </c>
      <c r="D1283" s="6" t="s">
        <v>231</v>
      </c>
      <c r="E1283" s="16" t="str">
        <f t="shared" ca="1" si="101"/>
        <v>Nadroga</v>
      </c>
      <c r="F1283" s="16" t="str">
        <f t="shared" ca="1" si="102"/>
        <v>FJ0402</v>
      </c>
      <c r="G1283" s="16" t="str">
        <f t="shared" ca="1" si="103"/>
        <v>FJ04</v>
      </c>
      <c r="H1283" s="16" t="str">
        <f t="shared" ca="1" si="104"/>
        <v>WESTERN</v>
      </c>
      <c r="I1283" s="2"/>
      <c r="J1283" s="2">
        <v>3</v>
      </c>
      <c r="K1283" s="2"/>
    </row>
    <row r="1284" spans="1:11">
      <c r="A1284" s="6" t="s">
        <v>365</v>
      </c>
      <c r="B1284" s="6" t="s">
        <v>2779</v>
      </c>
      <c r="C1284" s="16" t="str">
        <f t="shared" ca="1" si="100"/>
        <v>Nasigatoka</v>
      </c>
      <c r="D1284" s="6" t="s">
        <v>232</v>
      </c>
      <c r="E1284" s="16" t="str">
        <f t="shared" ca="1" si="101"/>
        <v>Nadroga</v>
      </c>
      <c r="F1284" s="16" t="str">
        <f t="shared" ca="1" si="102"/>
        <v>FJ0402</v>
      </c>
      <c r="G1284" s="16" t="str">
        <f t="shared" ca="1" si="103"/>
        <v>FJ04</v>
      </c>
      <c r="H1284" s="16" t="str">
        <f t="shared" ca="1" si="104"/>
        <v>WESTERN</v>
      </c>
      <c r="I1284" s="2"/>
      <c r="J1284" s="2">
        <v>0</v>
      </c>
      <c r="K1284" s="2"/>
    </row>
    <row r="1285" spans="1:11">
      <c r="A1285" s="6" t="s">
        <v>365</v>
      </c>
      <c r="B1285" s="6" t="s">
        <v>2780</v>
      </c>
      <c r="C1285" s="16" t="str">
        <f t="shared" ca="1" si="100"/>
        <v>Navosa</v>
      </c>
      <c r="D1285" s="6" t="s">
        <v>233</v>
      </c>
      <c r="E1285" s="16" t="str">
        <f t="shared" ca="1" si="101"/>
        <v>Nadroga</v>
      </c>
      <c r="F1285" s="16" t="str">
        <f t="shared" ca="1" si="102"/>
        <v>FJ0402</v>
      </c>
      <c r="G1285" s="16" t="str">
        <f t="shared" ca="1" si="103"/>
        <v>FJ04</v>
      </c>
      <c r="H1285" s="16" t="str">
        <f t="shared" ca="1" si="104"/>
        <v>WESTERN</v>
      </c>
      <c r="I1285" s="2"/>
      <c r="J1285" s="2">
        <v>0</v>
      </c>
      <c r="K1285" s="2"/>
    </row>
    <row r="1286" spans="1:11">
      <c r="A1286" s="6" t="s">
        <v>365</v>
      </c>
      <c r="B1286" s="6" t="s">
        <v>2781</v>
      </c>
      <c r="C1286" s="16" t="str">
        <f t="shared" ca="1" si="100"/>
        <v>Rakiraki</v>
      </c>
      <c r="D1286" s="6" t="s">
        <v>238</v>
      </c>
      <c r="E1286" s="16" t="str">
        <f t="shared" ca="1" si="101"/>
        <v>Ra</v>
      </c>
      <c r="F1286" s="16" t="str">
        <f t="shared" ca="1" si="102"/>
        <v>FJ0403</v>
      </c>
      <c r="G1286" s="16" t="str">
        <f t="shared" ca="1" si="103"/>
        <v>FJ04</v>
      </c>
      <c r="H1286" s="16" t="str">
        <f t="shared" ca="1" si="104"/>
        <v>WESTERN</v>
      </c>
      <c r="I1286" s="2"/>
      <c r="J1286" s="2">
        <v>0</v>
      </c>
      <c r="K1286" s="2"/>
    </row>
    <row r="1287" spans="1:11">
      <c r="A1287" s="6" t="s">
        <v>2459</v>
      </c>
      <c r="B1287" s="6" t="s">
        <v>2782</v>
      </c>
      <c r="C1287" s="16" t="str">
        <f t="shared" ca="1" si="100"/>
        <v>Cuvu</v>
      </c>
      <c r="D1287" s="6" t="s">
        <v>229</v>
      </c>
      <c r="E1287" s="16" t="str">
        <f t="shared" ca="1" si="101"/>
        <v>Nadroga</v>
      </c>
      <c r="F1287" s="16" t="str">
        <f t="shared" ca="1" si="102"/>
        <v>FJ0402</v>
      </c>
      <c r="G1287" s="16" t="str">
        <f t="shared" ca="1" si="103"/>
        <v>FJ04</v>
      </c>
      <c r="H1287" s="16" t="str">
        <f t="shared" ca="1" si="104"/>
        <v>WESTERN</v>
      </c>
      <c r="I1287" s="2"/>
      <c r="J1287" s="2">
        <v>0</v>
      </c>
      <c r="K1287" s="2"/>
    </row>
    <row r="1288" spans="1:11">
      <c r="A1288" s="6" t="s">
        <v>2460</v>
      </c>
      <c r="B1288" s="6" t="s">
        <v>2783</v>
      </c>
      <c r="C1288" s="16" t="str">
        <f t="shared" ca="1" si="100"/>
        <v>Nasigatoka</v>
      </c>
      <c r="D1288" s="6" t="s">
        <v>232</v>
      </c>
      <c r="E1288" s="16" t="str">
        <f t="shared" ca="1" si="101"/>
        <v>Nadroga</v>
      </c>
      <c r="F1288" s="16" t="str">
        <f t="shared" ca="1" si="102"/>
        <v>FJ0402</v>
      </c>
      <c r="G1288" s="16" t="str">
        <f t="shared" ca="1" si="103"/>
        <v>FJ04</v>
      </c>
      <c r="H1288" s="16" t="str">
        <f t="shared" ca="1" si="104"/>
        <v>WESTERN</v>
      </c>
      <c r="I1288" s="2"/>
      <c r="J1288" s="2">
        <v>0</v>
      </c>
      <c r="K1288" s="2"/>
    </row>
    <row r="1289" spans="1:11">
      <c r="A1289" s="6" t="s">
        <v>2460</v>
      </c>
      <c r="B1289" s="6" t="s">
        <v>2784</v>
      </c>
      <c r="C1289" s="16" t="str">
        <f t="shared" ca="1" si="100"/>
        <v>Nasigatoka</v>
      </c>
      <c r="D1289" s="6" t="s">
        <v>232</v>
      </c>
      <c r="E1289" s="16" t="str">
        <f t="shared" ca="1" si="101"/>
        <v>Nadroga</v>
      </c>
      <c r="F1289" s="16" t="str">
        <f t="shared" ca="1" si="102"/>
        <v>FJ0402</v>
      </c>
      <c r="G1289" s="16" t="str">
        <f t="shared" ca="1" si="103"/>
        <v>FJ04</v>
      </c>
      <c r="H1289" s="16" t="str">
        <f t="shared" ca="1" si="104"/>
        <v>WESTERN</v>
      </c>
      <c r="I1289" s="2"/>
      <c r="J1289" s="2">
        <v>0</v>
      </c>
      <c r="K1289" s="2"/>
    </row>
    <row r="1290" spans="1:11">
      <c r="A1290" s="6" t="s">
        <v>2461</v>
      </c>
      <c r="B1290" s="6" t="s">
        <v>2785</v>
      </c>
      <c r="C1290" s="16" t="str">
        <f t="shared" ca="1" si="100"/>
        <v>Navosa</v>
      </c>
      <c r="D1290" s="6" t="s">
        <v>233</v>
      </c>
      <c r="E1290" s="16" t="str">
        <f t="shared" ca="1" si="101"/>
        <v>Nadroga</v>
      </c>
      <c r="F1290" s="16" t="str">
        <f t="shared" ca="1" si="102"/>
        <v>FJ0402</v>
      </c>
      <c r="G1290" s="16" t="str">
        <f t="shared" ca="1" si="103"/>
        <v>FJ04</v>
      </c>
      <c r="H1290" s="16" t="str">
        <f t="shared" ca="1" si="104"/>
        <v>WESTERN</v>
      </c>
      <c r="I1290" s="2"/>
      <c r="J1290" s="2">
        <v>0</v>
      </c>
      <c r="K1290" s="2"/>
    </row>
    <row r="1291" spans="1:11">
      <c r="A1291" s="6" t="s">
        <v>2462</v>
      </c>
      <c r="B1291" s="6" t="s">
        <v>2786</v>
      </c>
      <c r="C1291" s="16" t="str">
        <f t="shared" ca="1" si="100"/>
        <v>Cuvu</v>
      </c>
      <c r="D1291" s="6" t="s">
        <v>229</v>
      </c>
      <c r="E1291" s="16" t="str">
        <f t="shared" ca="1" si="101"/>
        <v>Nadroga</v>
      </c>
      <c r="F1291" s="16" t="str">
        <f t="shared" ca="1" si="102"/>
        <v>FJ0402</v>
      </c>
      <c r="G1291" s="16" t="str">
        <f t="shared" ca="1" si="103"/>
        <v>FJ04</v>
      </c>
      <c r="H1291" s="16" t="str">
        <f t="shared" ca="1" si="104"/>
        <v>WESTERN</v>
      </c>
      <c r="I1291" s="2"/>
      <c r="J1291" s="2">
        <v>0</v>
      </c>
      <c r="K1291" s="2"/>
    </row>
    <row r="1292" spans="1:11">
      <c r="A1292" s="6" t="s">
        <v>2463</v>
      </c>
      <c r="B1292" s="6" t="s">
        <v>2787</v>
      </c>
      <c r="C1292" s="16" t="str">
        <f t="shared" ca="1" si="100"/>
        <v>Nawaka</v>
      </c>
      <c r="D1292" s="6" t="s">
        <v>224</v>
      </c>
      <c r="E1292" s="16" t="str">
        <f t="shared" ca="1" si="101"/>
        <v>Ba</v>
      </c>
      <c r="F1292" s="16" t="str">
        <f t="shared" ca="1" si="102"/>
        <v>FJ0401</v>
      </c>
      <c r="G1292" s="16" t="str">
        <f t="shared" ca="1" si="103"/>
        <v>FJ04</v>
      </c>
      <c r="H1292" s="16" t="str">
        <f t="shared" ca="1" si="104"/>
        <v>WESTERN</v>
      </c>
      <c r="I1292" s="2"/>
      <c r="J1292" s="2">
        <v>0</v>
      </c>
      <c r="K1292" s="2"/>
    </row>
    <row r="1293" spans="1:11">
      <c r="A1293" s="6" t="s">
        <v>2464</v>
      </c>
      <c r="B1293" s="6" t="s">
        <v>2788</v>
      </c>
      <c r="C1293" s="16" t="str">
        <f t="shared" ca="1" si="100"/>
        <v>Magodro</v>
      </c>
      <c r="D1293" s="6" t="s">
        <v>221</v>
      </c>
      <c r="E1293" s="16" t="str">
        <f t="shared" ca="1" si="101"/>
        <v>Ba</v>
      </c>
      <c r="F1293" s="16" t="str">
        <f t="shared" ca="1" si="102"/>
        <v>FJ0401</v>
      </c>
      <c r="G1293" s="16" t="str">
        <f t="shared" ca="1" si="103"/>
        <v>FJ04</v>
      </c>
      <c r="H1293" s="16" t="str">
        <f t="shared" ca="1" si="104"/>
        <v>WESTERN</v>
      </c>
      <c r="I1293" s="2"/>
      <c r="J1293" s="2">
        <v>0</v>
      </c>
      <c r="K1293" s="2"/>
    </row>
    <row r="1294" spans="1:11">
      <c r="A1294" s="6" t="s">
        <v>2465</v>
      </c>
      <c r="B1294" s="6" t="s">
        <v>2789</v>
      </c>
      <c r="C1294" s="16" t="str">
        <f t="shared" ca="1" si="100"/>
        <v>Baravi</v>
      </c>
      <c r="D1294" s="6" t="s">
        <v>228</v>
      </c>
      <c r="E1294" s="16" t="str">
        <f t="shared" ca="1" si="101"/>
        <v>Nadroga</v>
      </c>
      <c r="F1294" s="16" t="str">
        <f t="shared" ca="1" si="102"/>
        <v>FJ0402</v>
      </c>
      <c r="G1294" s="16" t="str">
        <f t="shared" ca="1" si="103"/>
        <v>FJ04</v>
      </c>
      <c r="H1294" s="16" t="str">
        <f t="shared" ca="1" si="104"/>
        <v>WESTERN</v>
      </c>
      <c r="I1294" s="2"/>
      <c r="J1294" s="2">
        <v>3</v>
      </c>
      <c r="K1294" s="2"/>
    </row>
    <row r="1295" spans="1:11">
      <c r="A1295" s="6" t="s">
        <v>2466</v>
      </c>
      <c r="B1295" s="6" t="s">
        <v>2790</v>
      </c>
      <c r="C1295" s="16" t="str">
        <f t="shared" ca="1" si="100"/>
        <v>Vuda</v>
      </c>
      <c r="D1295" s="6" t="s">
        <v>226</v>
      </c>
      <c r="E1295" s="16" t="str">
        <f t="shared" ca="1" si="101"/>
        <v>Ba</v>
      </c>
      <c r="F1295" s="16" t="str">
        <f t="shared" ca="1" si="102"/>
        <v>FJ0401</v>
      </c>
      <c r="G1295" s="16" t="str">
        <f t="shared" ca="1" si="103"/>
        <v>FJ04</v>
      </c>
      <c r="H1295" s="16" t="str">
        <f t="shared" ca="1" si="104"/>
        <v>WESTERN</v>
      </c>
      <c r="I1295" s="2"/>
      <c r="J1295" s="2">
        <v>0</v>
      </c>
      <c r="K1295" s="2"/>
    </row>
    <row r="1296" spans="1:11">
      <c r="A1296" s="6" t="s">
        <v>2467</v>
      </c>
      <c r="B1296" s="6" t="s">
        <v>2791</v>
      </c>
      <c r="C1296" s="16" t="str">
        <f t="shared" ca="1" si="100"/>
        <v>Baravi</v>
      </c>
      <c r="D1296" s="6" t="s">
        <v>228</v>
      </c>
      <c r="E1296" s="16" t="str">
        <f t="shared" ca="1" si="101"/>
        <v>Nadroga</v>
      </c>
      <c r="F1296" s="16" t="str">
        <f t="shared" ca="1" si="102"/>
        <v>FJ0402</v>
      </c>
      <c r="G1296" s="16" t="str">
        <f t="shared" ca="1" si="103"/>
        <v>FJ04</v>
      </c>
      <c r="H1296" s="16" t="str">
        <f t="shared" ca="1" si="104"/>
        <v>WESTERN</v>
      </c>
      <c r="I1296" s="2"/>
      <c r="J1296" s="2">
        <v>0</v>
      </c>
      <c r="K1296" s="2"/>
    </row>
    <row r="1297" spans="1:11">
      <c r="A1297" s="6" t="s">
        <v>2468</v>
      </c>
      <c r="B1297" s="6" t="s">
        <v>2792</v>
      </c>
      <c r="C1297" s="16" t="str">
        <f t="shared" ca="1" si="100"/>
        <v>Baravi</v>
      </c>
      <c r="D1297" s="6" t="s">
        <v>228</v>
      </c>
      <c r="E1297" s="16" t="str">
        <f t="shared" ca="1" si="101"/>
        <v>Nadroga</v>
      </c>
      <c r="F1297" s="16" t="str">
        <f t="shared" ca="1" si="102"/>
        <v>FJ0402</v>
      </c>
      <c r="G1297" s="16" t="str">
        <f t="shared" ca="1" si="103"/>
        <v>FJ04</v>
      </c>
      <c r="H1297" s="16" t="str">
        <f t="shared" ca="1" si="104"/>
        <v>WESTERN</v>
      </c>
      <c r="I1297" s="2"/>
      <c r="J1297" s="2">
        <v>0</v>
      </c>
      <c r="K1297" s="2"/>
    </row>
    <row r="1298" spans="1:11">
      <c r="A1298" s="6" t="s">
        <v>2468</v>
      </c>
      <c r="B1298" s="6" t="s">
        <v>2793</v>
      </c>
      <c r="C1298" s="16" t="str">
        <f t="shared" ca="1" si="100"/>
        <v>Baravi</v>
      </c>
      <c r="D1298" s="6" t="s">
        <v>228</v>
      </c>
      <c r="E1298" s="16" t="str">
        <f t="shared" ca="1" si="101"/>
        <v>Nadroga</v>
      </c>
      <c r="F1298" s="16" t="str">
        <f t="shared" ca="1" si="102"/>
        <v>FJ0402</v>
      </c>
      <c r="G1298" s="16" t="str">
        <f t="shared" ca="1" si="103"/>
        <v>FJ04</v>
      </c>
      <c r="H1298" s="16" t="str">
        <f t="shared" ca="1" si="104"/>
        <v>WESTERN</v>
      </c>
      <c r="I1298" s="2"/>
      <c r="J1298" s="2">
        <v>0</v>
      </c>
      <c r="K1298" s="2"/>
    </row>
    <row r="1299" spans="1:11">
      <c r="A1299" s="6" t="s">
        <v>2469</v>
      </c>
      <c r="B1299" s="6" t="s">
        <v>2794</v>
      </c>
      <c r="C1299" s="16" t="str">
        <f t="shared" ca="1" si="100"/>
        <v>Ruwailevu</v>
      </c>
      <c r="D1299" s="6" t="s">
        <v>234</v>
      </c>
      <c r="E1299" s="16" t="str">
        <f t="shared" ca="1" si="101"/>
        <v>Nadroga</v>
      </c>
      <c r="F1299" s="16" t="str">
        <f t="shared" ca="1" si="102"/>
        <v>FJ0402</v>
      </c>
      <c r="G1299" s="16" t="str">
        <f t="shared" ca="1" si="103"/>
        <v>FJ04</v>
      </c>
      <c r="H1299" s="16" t="str">
        <f t="shared" ca="1" si="104"/>
        <v>WESTERN</v>
      </c>
      <c r="I1299" s="2"/>
      <c r="J1299" s="2">
        <v>3</v>
      </c>
      <c r="K1299" s="2"/>
    </row>
    <row r="1300" spans="1:11">
      <c r="A1300" s="6" t="s">
        <v>1108</v>
      </c>
      <c r="B1300" s="6" t="s">
        <v>2795</v>
      </c>
      <c r="C1300" s="16" t="str">
        <f t="shared" ca="1" si="100"/>
        <v>Naviti</v>
      </c>
      <c r="D1300" s="6" t="s">
        <v>223</v>
      </c>
      <c r="E1300" s="16" t="str">
        <f t="shared" ca="1" si="101"/>
        <v>Ba</v>
      </c>
      <c r="F1300" s="16" t="str">
        <f t="shared" ca="1" si="102"/>
        <v>FJ0401</v>
      </c>
      <c r="G1300" s="16" t="str">
        <f t="shared" ca="1" si="103"/>
        <v>FJ04</v>
      </c>
      <c r="H1300" s="16" t="str">
        <f t="shared" ca="1" si="104"/>
        <v>WESTERN</v>
      </c>
      <c r="I1300" s="2"/>
      <c r="J1300" s="2">
        <v>0</v>
      </c>
      <c r="K1300" s="2"/>
    </row>
    <row r="1301" spans="1:11">
      <c r="A1301" s="6" t="s">
        <v>2470</v>
      </c>
      <c r="B1301" s="6" t="s">
        <v>2796</v>
      </c>
      <c r="C1301" s="16" t="str">
        <f t="shared" ca="1" si="100"/>
        <v>Malomalo</v>
      </c>
      <c r="D1301" s="6" t="s">
        <v>231</v>
      </c>
      <c r="E1301" s="16" t="str">
        <f t="shared" ca="1" si="101"/>
        <v>Nadroga</v>
      </c>
      <c r="F1301" s="16" t="str">
        <f t="shared" ca="1" si="102"/>
        <v>FJ0402</v>
      </c>
      <c r="G1301" s="16" t="str">
        <f t="shared" ca="1" si="103"/>
        <v>FJ04</v>
      </c>
      <c r="H1301" s="16" t="str">
        <f t="shared" ca="1" si="104"/>
        <v>WESTERN</v>
      </c>
      <c r="I1301" s="2"/>
      <c r="J1301" s="2">
        <v>0</v>
      </c>
      <c r="K1301" s="2"/>
    </row>
    <row r="1302" spans="1:11">
      <c r="A1302" s="6" t="s">
        <v>2471</v>
      </c>
      <c r="B1302" s="6" t="s">
        <v>2797</v>
      </c>
      <c r="C1302" s="16" t="str">
        <f t="shared" ca="1" si="100"/>
        <v>Ba</v>
      </c>
      <c r="D1302" s="6" t="s">
        <v>220</v>
      </c>
      <c r="E1302" s="16" t="str">
        <f t="shared" ca="1" si="101"/>
        <v>Ba</v>
      </c>
      <c r="F1302" s="16" t="str">
        <f t="shared" ca="1" si="102"/>
        <v>FJ0401</v>
      </c>
      <c r="G1302" s="16" t="str">
        <f t="shared" ca="1" si="103"/>
        <v>FJ04</v>
      </c>
      <c r="H1302" s="16" t="str">
        <f t="shared" ca="1" si="104"/>
        <v>WESTERN</v>
      </c>
      <c r="I1302" s="2"/>
      <c r="J1302" s="2">
        <v>0</v>
      </c>
      <c r="K1302" s="2"/>
    </row>
    <row r="1303" spans="1:11">
      <c r="A1303" s="6" t="s">
        <v>2472</v>
      </c>
      <c r="B1303" s="6" t="s">
        <v>2798</v>
      </c>
      <c r="C1303" s="16" t="str">
        <f t="shared" ca="1" si="100"/>
        <v>Saivou</v>
      </c>
      <c r="D1303" s="6" t="s">
        <v>239</v>
      </c>
      <c r="E1303" s="16" t="str">
        <f t="shared" ca="1" si="101"/>
        <v>Ra</v>
      </c>
      <c r="F1303" s="16" t="str">
        <f t="shared" ca="1" si="102"/>
        <v>FJ0403</v>
      </c>
      <c r="G1303" s="16" t="str">
        <f t="shared" ca="1" si="103"/>
        <v>FJ04</v>
      </c>
      <c r="H1303" s="16" t="str">
        <f t="shared" ca="1" si="104"/>
        <v>WESTERN</v>
      </c>
      <c r="I1303" s="2"/>
      <c r="J1303" s="2">
        <v>0</v>
      </c>
      <c r="K1303" s="2"/>
    </row>
    <row r="1304" spans="1:11">
      <c r="A1304" s="6" t="s">
        <v>2473</v>
      </c>
      <c r="B1304" s="6" t="s">
        <v>2799</v>
      </c>
      <c r="C1304" s="16" t="str">
        <f t="shared" ca="1" si="100"/>
        <v>Tavua</v>
      </c>
      <c r="D1304" s="6" t="s">
        <v>225</v>
      </c>
      <c r="E1304" s="16" t="str">
        <f t="shared" ca="1" si="101"/>
        <v>Ba</v>
      </c>
      <c r="F1304" s="16" t="str">
        <f t="shared" ca="1" si="102"/>
        <v>FJ0401</v>
      </c>
      <c r="G1304" s="16" t="str">
        <f t="shared" ca="1" si="103"/>
        <v>FJ04</v>
      </c>
      <c r="H1304" s="16" t="str">
        <f t="shared" ca="1" si="104"/>
        <v>WESTERN</v>
      </c>
      <c r="I1304" s="2"/>
      <c r="J1304" s="2">
        <v>0</v>
      </c>
      <c r="K1304" s="2"/>
    </row>
    <row r="1305" spans="1:11">
      <c r="A1305" s="6" t="s">
        <v>2474</v>
      </c>
      <c r="B1305" s="6" t="s">
        <v>2800</v>
      </c>
      <c r="C1305" s="16" t="str">
        <f t="shared" ca="1" si="100"/>
        <v>Nasigatoka</v>
      </c>
      <c r="D1305" s="6" t="s">
        <v>232</v>
      </c>
      <c r="E1305" s="16" t="str">
        <f t="shared" ca="1" si="101"/>
        <v>Nadroga</v>
      </c>
      <c r="F1305" s="16" t="str">
        <f t="shared" ca="1" si="102"/>
        <v>FJ0402</v>
      </c>
      <c r="G1305" s="16" t="str">
        <f t="shared" ca="1" si="103"/>
        <v>FJ04</v>
      </c>
      <c r="H1305" s="16" t="str">
        <f t="shared" ca="1" si="104"/>
        <v>WESTERN</v>
      </c>
      <c r="I1305" s="2"/>
      <c r="J1305" s="2">
        <v>0</v>
      </c>
      <c r="K1305" s="2"/>
    </row>
    <row r="1306" spans="1:11">
      <c r="A1306" s="6" t="s">
        <v>1585</v>
      </c>
      <c r="B1306" s="6" t="s">
        <v>2801</v>
      </c>
      <c r="C1306" s="16" t="str">
        <f t="shared" ca="1" si="100"/>
        <v>Nasigatoka</v>
      </c>
      <c r="D1306" s="6" t="s">
        <v>232</v>
      </c>
      <c r="E1306" s="16" t="str">
        <f t="shared" ca="1" si="101"/>
        <v>Nadroga</v>
      </c>
      <c r="F1306" s="16" t="str">
        <f t="shared" ca="1" si="102"/>
        <v>FJ0402</v>
      </c>
      <c r="G1306" s="16" t="str">
        <f t="shared" ca="1" si="103"/>
        <v>FJ04</v>
      </c>
      <c r="H1306" s="16" t="str">
        <f t="shared" ca="1" si="104"/>
        <v>WESTERN</v>
      </c>
      <c r="I1306" s="2"/>
      <c r="J1306" s="2">
        <v>0</v>
      </c>
      <c r="K1306" s="2"/>
    </row>
    <row r="1307" spans="1:11">
      <c r="A1307" s="6" t="s">
        <v>2475</v>
      </c>
      <c r="B1307" s="6" t="s">
        <v>2802</v>
      </c>
      <c r="C1307" s="16" t="str">
        <f t="shared" ca="1" si="100"/>
        <v>Navosa</v>
      </c>
      <c r="D1307" s="6" t="s">
        <v>233</v>
      </c>
      <c r="E1307" s="16" t="str">
        <f t="shared" ca="1" si="101"/>
        <v>Nadroga</v>
      </c>
      <c r="F1307" s="16" t="str">
        <f t="shared" ca="1" si="102"/>
        <v>FJ0402</v>
      </c>
      <c r="G1307" s="16" t="str">
        <f t="shared" ca="1" si="103"/>
        <v>FJ04</v>
      </c>
      <c r="H1307" s="16" t="str">
        <f t="shared" ca="1" si="104"/>
        <v>WESTERN</v>
      </c>
      <c r="I1307" s="2"/>
      <c r="J1307" s="2">
        <v>0</v>
      </c>
      <c r="K1307" s="2"/>
    </row>
    <row r="1308" spans="1:11">
      <c r="A1308" s="6" t="s">
        <v>1590</v>
      </c>
      <c r="B1308" s="6" t="s">
        <v>2803</v>
      </c>
      <c r="C1308" s="16" t="str">
        <f t="shared" ca="1" si="100"/>
        <v>Vuda</v>
      </c>
      <c r="D1308" s="6" t="s">
        <v>226</v>
      </c>
      <c r="E1308" s="16" t="str">
        <f t="shared" ca="1" si="101"/>
        <v>Ba</v>
      </c>
      <c r="F1308" s="16" t="str">
        <f t="shared" ca="1" si="102"/>
        <v>FJ0401</v>
      </c>
      <c r="G1308" s="16" t="str">
        <f t="shared" ca="1" si="103"/>
        <v>FJ04</v>
      </c>
      <c r="H1308" s="16" t="str">
        <f t="shared" ca="1" si="104"/>
        <v>WESTERN</v>
      </c>
      <c r="I1308" s="2"/>
      <c r="J1308" s="2">
        <v>0</v>
      </c>
      <c r="K1308" s="2"/>
    </row>
    <row r="1309" spans="1:11">
      <c r="A1309" s="6" t="s">
        <v>2476</v>
      </c>
      <c r="B1309" s="6" t="s">
        <v>2804</v>
      </c>
      <c r="C1309" s="16" t="str">
        <f t="shared" ca="1" si="100"/>
        <v>Ruwailevu</v>
      </c>
      <c r="D1309" s="6" t="s">
        <v>234</v>
      </c>
      <c r="E1309" s="16" t="str">
        <f t="shared" ca="1" si="101"/>
        <v>Nadroga</v>
      </c>
      <c r="F1309" s="16" t="str">
        <f t="shared" ca="1" si="102"/>
        <v>FJ0402</v>
      </c>
      <c r="G1309" s="16" t="str">
        <f t="shared" ca="1" si="103"/>
        <v>FJ04</v>
      </c>
      <c r="H1309" s="16" t="str">
        <f t="shared" ca="1" si="104"/>
        <v>WESTERN</v>
      </c>
      <c r="I1309" s="2"/>
      <c r="J1309" s="2">
        <v>0</v>
      </c>
      <c r="K1309" s="2"/>
    </row>
    <row r="1310" spans="1:11">
      <c r="A1310" s="6" t="s">
        <v>2477</v>
      </c>
      <c r="B1310" s="6" t="s">
        <v>2805</v>
      </c>
      <c r="C1310" s="16" t="str">
        <f t="shared" ca="1" si="100"/>
        <v>Tavua</v>
      </c>
      <c r="D1310" s="6" t="s">
        <v>225</v>
      </c>
      <c r="E1310" s="16" t="str">
        <f t="shared" ca="1" si="101"/>
        <v>Ba</v>
      </c>
      <c r="F1310" s="16" t="str">
        <f t="shared" ca="1" si="102"/>
        <v>FJ0401</v>
      </c>
      <c r="G1310" s="16" t="str">
        <f t="shared" ca="1" si="103"/>
        <v>FJ04</v>
      </c>
      <c r="H1310" s="16" t="str">
        <f t="shared" ca="1" si="104"/>
        <v>WESTERN</v>
      </c>
      <c r="I1310" s="2"/>
      <c r="J1310" s="2">
        <v>3</v>
      </c>
      <c r="K1310" s="2"/>
    </row>
    <row r="1311" spans="1:11">
      <c r="A1311" s="6" t="s">
        <v>2478</v>
      </c>
      <c r="B1311" s="6" t="s">
        <v>2806</v>
      </c>
      <c r="C1311" s="16" t="str">
        <f t="shared" ca="1" si="100"/>
        <v>Magodro</v>
      </c>
      <c r="D1311" s="6" t="s">
        <v>221</v>
      </c>
      <c r="E1311" s="16" t="str">
        <f t="shared" ca="1" si="101"/>
        <v>Ba</v>
      </c>
      <c r="F1311" s="16" t="str">
        <f t="shared" ca="1" si="102"/>
        <v>FJ0401</v>
      </c>
      <c r="G1311" s="16" t="str">
        <f t="shared" ca="1" si="103"/>
        <v>FJ04</v>
      </c>
      <c r="H1311" s="16" t="str">
        <f t="shared" ca="1" si="104"/>
        <v>WESTERN</v>
      </c>
      <c r="I1311" s="2"/>
      <c r="J1311" s="2">
        <v>0</v>
      </c>
      <c r="K1311" s="2"/>
    </row>
    <row r="1312" spans="1:11">
      <c r="A1312" s="6" t="s">
        <v>404</v>
      </c>
      <c r="B1312" s="6" t="s">
        <v>2807</v>
      </c>
      <c r="C1312" s="16" t="str">
        <f t="shared" ca="1" si="100"/>
        <v>Ruwailevu</v>
      </c>
      <c r="D1312" s="6" t="s">
        <v>234</v>
      </c>
      <c r="E1312" s="16" t="str">
        <f t="shared" ca="1" si="101"/>
        <v>Nadroga</v>
      </c>
      <c r="F1312" s="16" t="str">
        <f t="shared" ca="1" si="102"/>
        <v>FJ0402</v>
      </c>
      <c r="G1312" s="16" t="str">
        <f t="shared" ca="1" si="103"/>
        <v>FJ04</v>
      </c>
      <c r="H1312" s="16" t="str">
        <f t="shared" ca="1" si="104"/>
        <v>WESTERN</v>
      </c>
      <c r="I1312" s="2"/>
      <c r="J1312" s="2">
        <v>0</v>
      </c>
      <c r="K1312" s="2"/>
    </row>
    <row r="1313" spans="1:11">
      <c r="A1313" s="6" t="s">
        <v>2479</v>
      </c>
      <c r="B1313" s="6" t="s">
        <v>2808</v>
      </c>
      <c r="C1313" s="16" t="str">
        <f t="shared" ca="1" si="100"/>
        <v>Naviti</v>
      </c>
      <c r="D1313" s="6" t="s">
        <v>223</v>
      </c>
      <c r="E1313" s="16" t="str">
        <f t="shared" ca="1" si="101"/>
        <v>Ba</v>
      </c>
      <c r="F1313" s="16" t="str">
        <f t="shared" ca="1" si="102"/>
        <v>FJ0401</v>
      </c>
      <c r="G1313" s="16" t="str">
        <f t="shared" ca="1" si="103"/>
        <v>FJ04</v>
      </c>
      <c r="H1313" s="16" t="str">
        <f t="shared" ca="1" si="104"/>
        <v>WESTERN</v>
      </c>
      <c r="I1313" s="2"/>
      <c r="J1313" s="2">
        <v>0</v>
      </c>
      <c r="K1313" s="2"/>
    </row>
    <row r="1314" spans="1:11">
      <c r="A1314" s="6" t="s">
        <v>2480</v>
      </c>
      <c r="B1314" s="6" t="s">
        <v>2809</v>
      </c>
      <c r="C1314" s="16" t="str">
        <f t="shared" ca="1" si="100"/>
        <v>Ruwailevu</v>
      </c>
      <c r="D1314" s="6" t="s">
        <v>234</v>
      </c>
      <c r="E1314" s="16" t="str">
        <f t="shared" ca="1" si="101"/>
        <v>Nadroga</v>
      </c>
      <c r="F1314" s="16" t="str">
        <f t="shared" ca="1" si="102"/>
        <v>FJ0402</v>
      </c>
      <c r="G1314" s="16" t="str">
        <f t="shared" ca="1" si="103"/>
        <v>FJ04</v>
      </c>
      <c r="H1314" s="16" t="str">
        <f t="shared" ca="1" si="104"/>
        <v>WESTERN</v>
      </c>
      <c r="I1314" s="2"/>
      <c r="J1314" s="2">
        <v>0</v>
      </c>
      <c r="K1314" s="2"/>
    </row>
    <row r="1315" spans="1:11">
      <c r="A1315" s="6" t="s">
        <v>2481</v>
      </c>
      <c r="B1315" s="6" t="s">
        <v>2810</v>
      </c>
      <c r="C1315" s="16" t="str">
        <f t="shared" ca="1" si="100"/>
        <v>Malomalo</v>
      </c>
      <c r="D1315" s="6" t="s">
        <v>231</v>
      </c>
      <c r="E1315" s="16" t="str">
        <f t="shared" ca="1" si="101"/>
        <v>Nadroga</v>
      </c>
      <c r="F1315" s="16" t="str">
        <f t="shared" ca="1" si="102"/>
        <v>FJ0402</v>
      </c>
      <c r="G1315" s="16" t="str">
        <f t="shared" ca="1" si="103"/>
        <v>FJ04</v>
      </c>
      <c r="H1315" s="16" t="str">
        <f t="shared" ca="1" si="104"/>
        <v>WESTERN</v>
      </c>
      <c r="I1315" s="2"/>
      <c r="J1315" s="2">
        <v>0</v>
      </c>
      <c r="K1315" s="2"/>
    </row>
    <row r="1316" spans="1:11">
      <c r="A1316" s="6" t="s">
        <v>2482</v>
      </c>
      <c r="B1316" s="6" t="s">
        <v>2811</v>
      </c>
      <c r="C1316" s="16" t="str">
        <f t="shared" ca="1" si="100"/>
        <v>Baravi</v>
      </c>
      <c r="D1316" s="6" t="s">
        <v>228</v>
      </c>
      <c r="E1316" s="16" t="str">
        <f t="shared" ca="1" si="101"/>
        <v>Nadroga</v>
      </c>
      <c r="F1316" s="16" t="str">
        <f t="shared" ca="1" si="102"/>
        <v>FJ0402</v>
      </c>
      <c r="G1316" s="16" t="str">
        <f t="shared" ca="1" si="103"/>
        <v>FJ04</v>
      </c>
      <c r="H1316" s="16" t="str">
        <f t="shared" ca="1" si="104"/>
        <v>WESTERN</v>
      </c>
      <c r="I1316" s="2"/>
      <c r="J1316" s="2">
        <v>0</v>
      </c>
      <c r="K1316" s="2"/>
    </row>
    <row r="1317" spans="1:11">
      <c r="A1317" s="6" t="s">
        <v>2483</v>
      </c>
      <c r="B1317" s="6" t="s">
        <v>2812</v>
      </c>
      <c r="C1317" s="16" t="str">
        <f t="shared" ca="1" si="100"/>
        <v>Baravi</v>
      </c>
      <c r="D1317" s="6" t="s">
        <v>228</v>
      </c>
      <c r="E1317" s="16" t="str">
        <f t="shared" ca="1" si="101"/>
        <v>Nadroga</v>
      </c>
      <c r="F1317" s="16" t="str">
        <f t="shared" ca="1" si="102"/>
        <v>FJ0402</v>
      </c>
      <c r="G1317" s="16" t="str">
        <f t="shared" ca="1" si="103"/>
        <v>FJ04</v>
      </c>
      <c r="H1317" s="16" t="str">
        <f t="shared" ca="1" si="104"/>
        <v>WESTERN</v>
      </c>
      <c r="I1317" s="2"/>
      <c r="J1317" s="2">
        <v>0</v>
      </c>
      <c r="K1317" s="2"/>
    </row>
    <row r="1318" spans="1:11">
      <c r="A1318" s="6" t="s">
        <v>2484</v>
      </c>
      <c r="B1318" s="6" t="s">
        <v>2813</v>
      </c>
      <c r="C1318" s="16" t="str">
        <f t="shared" ca="1" si="100"/>
        <v>Navosa</v>
      </c>
      <c r="D1318" s="6" t="s">
        <v>233</v>
      </c>
      <c r="E1318" s="16" t="str">
        <f t="shared" ca="1" si="101"/>
        <v>Nadroga</v>
      </c>
      <c r="F1318" s="16" t="str">
        <f t="shared" ca="1" si="102"/>
        <v>FJ0402</v>
      </c>
      <c r="G1318" s="16" t="str">
        <f t="shared" ca="1" si="103"/>
        <v>FJ04</v>
      </c>
      <c r="H1318" s="16" t="str">
        <f t="shared" ca="1" si="104"/>
        <v>WESTERN</v>
      </c>
      <c r="I1318" s="2"/>
      <c r="J1318" s="2">
        <v>3</v>
      </c>
      <c r="K1318" s="2"/>
    </row>
    <row r="1319" spans="1:11">
      <c r="A1319" s="6" t="s">
        <v>2485</v>
      </c>
      <c r="B1319" s="6" t="s">
        <v>2814</v>
      </c>
      <c r="C1319" s="16" t="str">
        <f t="shared" ca="1" si="100"/>
        <v>Magodro</v>
      </c>
      <c r="D1319" s="6" t="s">
        <v>221</v>
      </c>
      <c r="E1319" s="16" t="str">
        <f t="shared" ca="1" si="101"/>
        <v>Ba</v>
      </c>
      <c r="F1319" s="16" t="str">
        <f t="shared" ca="1" si="102"/>
        <v>FJ0401</v>
      </c>
      <c r="G1319" s="16" t="str">
        <f t="shared" ca="1" si="103"/>
        <v>FJ04</v>
      </c>
      <c r="H1319" s="16" t="str">
        <f t="shared" ca="1" si="104"/>
        <v>WESTERN</v>
      </c>
      <c r="I1319" s="2"/>
      <c r="J1319" s="2">
        <v>0</v>
      </c>
      <c r="K1319" s="2"/>
    </row>
    <row r="1320" spans="1:11">
      <c r="A1320" s="6" t="s">
        <v>2486</v>
      </c>
      <c r="B1320" s="6" t="s">
        <v>2815</v>
      </c>
      <c r="C1320" s="16" t="str">
        <f t="shared" ca="1" si="100"/>
        <v>Navosa</v>
      </c>
      <c r="D1320" s="6" t="s">
        <v>233</v>
      </c>
      <c r="E1320" s="16" t="str">
        <f t="shared" ca="1" si="101"/>
        <v>Nadroga</v>
      </c>
      <c r="F1320" s="16" t="str">
        <f t="shared" ca="1" si="102"/>
        <v>FJ0402</v>
      </c>
      <c r="G1320" s="16" t="str">
        <f t="shared" ca="1" si="103"/>
        <v>FJ04</v>
      </c>
      <c r="H1320" s="16" t="str">
        <f t="shared" ca="1" si="104"/>
        <v>WESTERN</v>
      </c>
      <c r="I1320" s="2"/>
      <c r="J1320" s="2">
        <v>0</v>
      </c>
      <c r="K1320" s="2"/>
    </row>
    <row r="1321" spans="1:11">
      <c r="A1321" s="6" t="s">
        <v>2487</v>
      </c>
      <c r="B1321" s="6" t="s">
        <v>2816</v>
      </c>
      <c r="C1321" s="16" t="str">
        <f t="shared" ca="1" si="100"/>
        <v>Baravi</v>
      </c>
      <c r="D1321" s="6" t="s">
        <v>228</v>
      </c>
      <c r="E1321" s="16" t="str">
        <f t="shared" ca="1" si="101"/>
        <v>Nadroga</v>
      </c>
      <c r="F1321" s="16" t="str">
        <f t="shared" ca="1" si="102"/>
        <v>FJ0402</v>
      </c>
      <c r="G1321" s="16" t="str">
        <f t="shared" ca="1" si="103"/>
        <v>FJ04</v>
      </c>
      <c r="H1321" s="16" t="str">
        <f t="shared" ca="1" si="104"/>
        <v>WESTERN</v>
      </c>
      <c r="I1321" s="2"/>
      <c r="J1321" s="2">
        <v>3</v>
      </c>
      <c r="K1321" s="2"/>
    </row>
    <row r="1322" spans="1:11">
      <c r="A1322" s="6" t="s">
        <v>2488</v>
      </c>
      <c r="B1322" s="6" t="s">
        <v>2817</v>
      </c>
      <c r="C1322" s="16" t="str">
        <f t="shared" ca="1" si="100"/>
        <v>Ruwailevu</v>
      </c>
      <c r="D1322" s="6" t="s">
        <v>234</v>
      </c>
      <c r="E1322" s="16" t="str">
        <f t="shared" ca="1" si="101"/>
        <v>Nadroga</v>
      </c>
      <c r="F1322" s="16" t="str">
        <f t="shared" ca="1" si="102"/>
        <v>FJ0402</v>
      </c>
      <c r="G1322" s="16" t="str">
        <f t="shared" ca="1" si="103"/>
        <v>FJ04</v>
      </c>
      <c r="H1322" s="16" t="str">
        <f t="shared" ca="1" si="104"/>
        <v>WESTERN</v>
      </c>
      <c r="I1322" s="2"/>
      <c r="J1322" s="2">
        <v>0</v>
      </c>
      <c r="K1322" s="2"/>
    </row>
    <row r="1323" spans="1:11">
      <c r="A1323" s="6" t="s">
        <v>2489</v>
      </c>
      <c r="B1323" s="6" t="s">
        <v>2818</v>
      </c>
      <c r="C1323" s="16" t="str">
        <f t="shared" ca="1" si="100"/>
        <v>Nakorotubu</v>
      </c>
      <c r="D1323" s="6" t="s">
        <v>236</v>
      </c>
      <c r="E1323" s="16" t="str">
        <f t="shared" ca="1" si="101"/>
        <v>Ra</v>
      </c>
      <c r="F1323" s="16" t="str">
        <f t="shared" ca="1" si="102"/>
        <v>FJ0403</v>
      </c>
      <c r="G1323" s="16" t="str">
        <f t="shared" ca="1" si="103"/>
        <v>FJ04</v>
      </c>
      <c r="H1323" s="16" t="str">
        <f t="shared" ca="1" si="104"/>
        <v>WESTERN</v>
      </c>
      <c r="I1323" s="2"/>
      <c r="J1323" s="2">
        <v>0</v>
      </c>
      <c r="K1323" s="2"/>
    </row>
    <row r="1324" spans="1:11">
      <c r="A1324" s="6" t="s">
        <v>2490</v>
      </c>
      <c r="B1324" s="6" t="s">
        <v>2819</v>
      </c>
      <c r="C1324" s="16" t="str">
        <f t="shared" ca="1" si="100"/>
        <v>Baravi</v>
      </c>
      <c r="D1324" s="6" t="s">
        <v>228</v>
      </c>
      <c r="E1324" s="16" t="str">
        <f t="shared" ca="1" si="101"/>
        <v>Nadroga</v>
      </c>
      <c r="F1324" s="16" t="str">
        <f t="shared" ca="1" si="102"/>
        <v>FJ0402</v>
      </c>
      <c r="G1324" s="16" t="str">
        <f t="shared" ca="1" si="103"/>
        <v>FJ04</v>
      </c>
      <c r="H1324" s="16" t="str">
        <f t="shared" ca="1" si="104"/>
        <v>WESTERN</v>
      </c>
      <c r="I1324" s="2"/>
      <c r="J1324" s="2">
        <v>0</v>
      </c>
      <c r="K1324" s="2"/>
    </row>
    <row r="1325" spans="1:11">
      <c r="A1325" s="6" t="s">
        <v>1124</v>
      </c>
      <c r="B1325" s="6" t="s">
        <v>2820</v>
      </c>
      <c r="C1325" s="16" t="str">
        <f t="shared" ca="1" si="100"/>
        <v>Navosa</v>
      </c>
      <c r="D1325" s="6" t="s">
        <v>233</v>
      </c>
      <c r="E1325" s="16" t="str">
        <f t="shared" ca="1" si="101"/>
        <v>Nadroga</v>
      </c>
      <c r="F1325" s="16" t="str">
        <f t="shared" ca="1" si="102"/>
        <v>FJ0402</v>
      </c>
      <c r="G1325" s="16" t="str">
        <f t="shared" ca="1" si="103"/>
        <v>FJ04</v>
      </c>
      <c r="H1325" s="16" t="str">
        <f t="shared" ca="1" si="104"/>
        <v>WESTERN</v>
      </c>
      <c r="I1325" s="2"/>
      <c r="J1325" s="2">
        <v>0</v>
      </c>
      <c r="K1325" s="2"/>
    </row>
    <row r="1326" spans="1:11">
      <c r="A1326" s="6" t="s">
        <v>426</v>
      </c>
      <c r="B1326" s="6" t="s">
        <v>2821</v>
      </c>
      <c r="C1326" s="16" t="str">
        <f t="shared" ca="1" si="100"/>
        <v>Nawaka</v>
      </c>
      <c r="D1326" s="6" t="s">
        <v>224</v>
      </c>
      <c r="E1326" s="16" t="str">
        <f t="shared" ca="1" si="101"/>
        <v>Ba</v>
      </c>
      <c r="F1326" s="16" t="str">
        <f t="shared" ca="1" si="102"/>
        <v>FJ0401</v>
      </c>
      <c r="G1326" s="16" t="str">
        <f t="shared" ca="1" si="103"/>
        <v>FJ04</v>
      </c>
      <c r="H1326" s="16" t="str">
        <f t="shared" ca="1" si="104"/>
        <v>WESTERN</v>
      </c>
      <c r="I1326" s="2"/>
      <c r="J1326" s="2">
        <v>0</v>
      </c>
      <c r="K1326" s="2"/>
    </row>
    <row r="1327" spans="1:11">
      <c r="A1327" s="6" t="s">
        <v>2491</v>
      </c>
      <c r="B1327" s="6" t="s">
        <v>2822</v>
      </c>
      <c r="C1327" s="16" t="str">
        <f t="shared" ca="1" si="100"/>
        <v>Nakorotubu</v>
      </c>
      <c r="D1327" s="6" t="s">
        <v>236</v>
      </c>
      <c r="E1327" s="16" t="str">
        <f t="shared" ca="1" si="101"/>
        <v>Ra</v>
      </c>
      <c r="F1327" s="16" t="str">
        <f t="shared" ca="1" si="102"/>
        <v>FJ0403</v>
      </c>
      <c r="G1327" s="16" t="str">
        <f t="shared" ca="1" si="103"/>
        <v>FJ04</v>
      </c>
      <c r="H1327" s="16" t="str">
        <f t="shared" ca="1" si="104"/>
        <v>WESTERN</v>
      </c>
      <c r="I1327" s="2"/>
      <c r="J1327" s="2">
        <v>0</v>
      </c>
      <c r="K1327" s="2"/>
    </row>
    <row r="1328" spans="1:11">
      <c r="A1328" s="6" t="s">
        <v>2492</v>
      </c>
      <c r="B1328" s="6" t="s">
        <v>2823</v>
      </c>
      <c r="C1328" s="16" t="str">
        <f t="shared" ca="1" si="100"/>
        <v>Nakorotubu</v>
      </c>
      <c r="D1328" s="6" t="s">
        <v>236</v>
      </c>
      <c r="E1328" s="16" t="str">
        <f t="shared" ca="1" si="101"/>
        <v>Ra</v>
      </c>
      <c r="F1328" s="16" t="str">
        <f t="shared" ca="1" si="102"/>
        <v>FJ0403</v>
      </c>
      <c r="G1328" s="16" t="str">
        <f t="shared" ca="1" si="103"/>
        <v>FJ04</v>
      </c>
      <c r="H1328" s="16" t="str">
        <f t="shared" ca="1" si="104"/>
        <v>WESTERN</v>
      </c>
      <c r="I1328" s="2"/>
      <c r="J1328" s="2">
        <v>0</v>
      </c>
      <c r="K1328" s="2"/>
    </row>
    <row r="1329" spans="1:11">
      <c r="A1329" s="6" t="s">
        <v>2493</v>
      </c>
      <c r="B1329" s="6" t="s">
        <v>2824</v>
      </c>
      <c r="C1329" s="16" t="str">
        <f t="shared" ca="1" si="100"/>
        <v>Navosa</v>
      </c>
      <c r="D1329" s="6" t="s">
        <v>233</v>
      </c>
      <c r="E1329" s="16" t="str">
        <f t="shared" ca="1" si="101"/>
        <v>Nadroga</v>
      </c>
      <c r="F1329" s="16" t="str">
        <f t="shared" ca="1" si="102"/>
        <v>FJ0402</v>
      </c>
      <c r="G1329" s="16" t="str">
        <f t="shared" ca="1" si="103"/>
        <v>FJ04</v>
      </c>
      <c r="H1329" s="16" t="str">
        <f t="shared" ca="1" si="104"/>
        <v>WESTERN</v>
      </c>
      <c r="I1329" s="2"/>
      <c r="J1329" s="2">
        <v>0</v>
      </c>
      <c r="K1329" s="2"/>
    </row>
    <row r="1330" spans="1:11">
      <c r="A1330" s="6" t="s">
        <v>2494</v>
      </c>
      <c r="B1330" s="6" t="s">
        <v>2825</v>
      </c>
      <c r="C1330" s="16" t="str">
        <f t="shared" ca="1" si="100"/>
        <v>Magodro</v>
      </c>
      <c r="D1330" s="6" t="s">
        <v>221</v>
      </c>
      <c r="E1330" s="16" t="str">
        <f t="shared" ca="1" si="101"/>
        <v>Ba</v>
      </c>
      <c r="F1330" s="16" t="str">
        <f t="shared" ca="1" si="102"/>
        <v>FJ0401</v>
      </c>
      <c r="G1330" s="16" t="str">
        <f t="shared" ca="1" si="103"/>
        <v>FJ04</v>
      </c>
      <c r="H1330" s="16" t="str">
        <f t="shared" ca="1" si="104"/>
        <v>WESTERN</v>
      </c>
      <c r="I1330" s="2"/>
      <c r="J1330" s="2">
        <v>0</v>
      </c>
      <c r="K1330" s="2"/>
    </row>
    <row r="1331" spans="1:11">
      <c r="A1331" s="6" t="s">
        <v>2495</v>
      </c>
      <c r="B1331" s="6" t="s">
        <v>2826</v>
      </c>
      <c r="C1331" s="16" t="str">
        <f t="shared" ca="1" si="100"/>
        <v>Nakorotubu</v>
      </c>
      <c r="D1331" s="6" t="s">
        <v>236</v>
      </c>
      <c r="E1331" s="16" t="str">
        <f t="shared" ca="1" si="101"/>
        <v>Ra</v>
      </c>
      <c r="F1331" s="16" t="str">
        <f t="shared" ca="1" si="102"/>
        <v>FJ0403</v>
      </c>
      <c r="G1331" s="16" t="str">
        <f t="shared" ca="1" si="103"/>
        <v>FJ04</v>
      </c>
      <c r="H1331" s="16" t="str">
        <f t="shared" ca="1" si="104"/>
        <v>WESTERN</v>
      </c>
      <c r="I1331" s="2"/>
      <c r="J1331" s="2">
        <v>0</v>
      </c>
      <c r="K1331" s="2"/>
    </row>
    <row r="1332" spans="1:11">
      <c r="A1332" s="6" t="s">
        <v>2496</v>
      </c>
      <c r="B1332" s="6" t="s">
        <v>2827</v>
      </c>
      <c r="C1332" s="16" t="str">
        <f t="shared" ca="1" si="100"/>
        <v>Navosa</v>
      </c>
      <c r="D1332" s="6" t="s">
        <v>233</v>
      </c>
      <c r="E1332" s="16" t="str">
        <f t="shared" ca="1" si="101"/>
        <v>Nadroga</v>
      </c>
      <c r="F1332" s="16" t="str">
        <f t="shared" ca="1" si="102"/>
        <v>FJ0402</v>
      </c>
      <c r="G1332" s="16" t="str">
        <f t="shared" ca="1" si="103"/>
        <v>FJ04</v>
      </c>
      <c r="H1332" s="16" t="str">
        <f t="shared" ca="1" si="104"/>
        <v>WESTERN</v>
      </c>
      <c r="I1332" s="2"/>
      <c r="J1332" s="2">
        <v>3</v>
      </c>
      <c r="K1332" s="2"/>
    </row>
    <row r="1333" spans="1:11">
      <c r="A1333" s="6" t="s">
        <v>25</v>
      </c>
      <c r="B1333" s="6" t="s">
        <v>2828</v>
      </c>
      <c r="C1333" s="16" t="str">
        <f t="shared" ca="1" si="100"/>
        <v>Nawaka</v>
      </c>
      <c r="D1333" s="6" t="s">
        <v>224</v>
      </c>
      <c r="E1333" s="16" t="str">
        <f t="shared" ca="1" si="101"/>
        <v>Ba</v>
      </c>
      <c r="F1333" s="16" t="str">
        <f t="shared" ca="1" si="102"/>
        <v>FJ0401</v>
      </c>
      <c r="G1333" s="16" t="str">
        <f t="shared" ca="1" si="103"/>
        <v>FJ04</v>
      </c>
      <c r="H1333" s="16" t="str">
        <f t="shared" ca="1" si="104"/>
        <v>WESTERN</v>
      </c>
      <c r="I1333" s="2"/>
      <c r="J1333" s="2">
        <v>0</v>
      </c>
      <c r="K1333" s="2"/>
    </row>
    <row r="1334" spans="1:11">
      <c r="A1334" s="6" t="s">
        <v>25</v>
      </c>
      <c r="B1334" s="6" t="s">
        <v>2829</v>
      </c>
      <c r="C1334" s="16" t="str">
        <f t="shared" ca="1" si="100"/>
        <v>Baravi</v>
      </c>
      <c r="D1334" s="6" t="s">
        <v>228</v>
      </c>
      <c r="E1334" s="16" t="str">
        <f t="shared" ca="1" si="101"/>
        <v>Nadroga</v>
      </c>
      <c r="F1334" s="16" t="str">
        <f t="shared" ca="1" si="102"/>
        <v>FJ0402</v>
      </c>
      <c r="G1334" s="16" t="str">
        <f t="shared" ca="1" si="103"/>
        <v>FJ04</v>
      </c>
      <c r="H1334" s="16" t="str">
        <f t="shared" ca="1" si="104"/>
        <v>WESTERN</v>
      </c>
      <c r="I1334" s="2"/>
      <c r="J1334" s="2">
        <v>0</v>
      </c>
      <c r="K1334" s="2"/>
    </row>
    <row r="1335" spans="1:11">
      <c r="A1335" s="6" t="s">
        <v>2497</v>
      </c>
      <c r="B1335" s="6" t="s">
        <v>2830</v>
      </c>
      <c r="C1335" s="16" t="str">
        <f t="shared" ca="1" si="100"/>
        <v>Nasigatoka</v>
      </c>
      <c r="D1335" s="6" t="s">
        <v>232</v>
      </c>
      <c r="E1335" s="16" t="str">
        <f t="shared" ca="1" si="101"/>
        <v>Nadroga</v>
      </c>
      <c r="F1335" s="16" t="str">
        <f t="shared" ca="1" si="102"/>
        <v>FJ0402</v>
      </c>
      <c r="G1335" s="16" t="str">
        <f t="shared" ca="1" si="103"/>
        <v>FJ04</v>
      </c>
      <c r="H1335" s="16" t="str">
        <f t="shared" ca="1" si="104"/>
        <v>WESTERN</v>
      </c>
      <c r="I1335" s="2"/>
      <c r="J1335" s="2">
        <v>3</v>
      </c>
      <c r="K1335" s="2"/>
    </row>
    <row r="1336" spans="1:11">
      <c r="A1336" s="6" t="s">
        <v>2498</v>
      </c>
      <c r="B1336" s="6" t="s">
        <v>2831</v>
      </c>
      <c r="C1336" s="16" t="str">
        <f t="shared" ca="1" si="100"/>
        <v>Saivou</v>
      </c>
      <c r="D1336" s="6" t="s">
        <v>239</v>
      </c>
      <c r="E1336" s="16" t="str">
        <f t="shared" ca="1" si="101"/>
        <v>Ra</v>
      </c>
      <c r="F1336" s="16" t="str">
        <f t="shared" ca="1" si="102"/>
        <v>FJ0403</v>
      </c>
      <c r="G1336" s="16" t="str">
        <f t="shared" ca="1" si="103"/>
        <v>FJ04</v>
      </c>
      <c r="H1336" s="16" t="str">
        <f t="shared" ca="1" si="104"/>
        <v>WESTERN</v>
      </c>
      <c r="I1336" s="2"/>
      <c r="J1336" s="2">
        <v>0</v>
      </c>
      <c r="K1336" s="2"/>
    </row>
    <row r="1337" spans="1:11">
      <c r="A1337" s="6" t="s">
        <v>2499</v>
      </c>
      <c r="B1337" s="6" t="s">
        <v>2832</v>
      </c>
      <c r="C1337" s="16" t="str">
        <f t="shared" ca="1" si="100"/>
        <v>Baravi</v>
      </c>
      <c r="D1337" s="6" t="s">
        <v>228</v>
      </c>
      <c r="E1337" s="16" t="str">
        <f t="shared" ca="1" si="101"/>
        <v>Nadroga</v>
      </c>
      <c r="F1337" s="16" t="str">
        <f t="shared" ca="1" si="102"/>
        <v>FJ0402</v>
      </c>
      <c r="G1337" s="16" t="str">
        <f t="shared" ca="1" si="103"/>
        <v>FJ04</v>
      </c>
      <c r="H1337" s="16" t="str">
        <f t="shared" ca="1" si="104"/>
        <v>WESTERN</v>
      </c>
      <c r="I1337" s="2"/>
      <c r="J1337" s="2">
        <v>0</v>
      </c>
      <c r="K1337" s="2"/>
    </row>
    <row r="1338" spans="1:11">
      <c r="A1338" s="6" t="s">
        <v>2500</v>
      </c>
      <c r="B1338" s="6" t="s">
        <v>2833</v>
      </c>
      <c r="C1338" s="16" t="str">
        <f t="shared" ca="1" si="100"/>
        <v>Magodro</v>
      </c>
      <c r="D1338" s="6" t="s">
        <v>221</v>
      </c>
      <c r="E1338" s="16" t="str">
        <f t="shared" ca="1" si="101"/>
        <v>Ba</v>
      </c>
      <c r="F1338" s="16" t="str">
        <f t="shared" ca="1" si="102"/>
        <v>FJ0401</v>
      </c>
      <c r="G1338" s="16" t="str">
        <f t="shared" ca="1" si="103"/>
        <v>FJ04</v>
      </c>
      <c r="H1338" s="16" t="str">
        <f t="shared" ca="1" si="104"/>
        <v>WESTERN</v>
      </c>
      <c r="I1338" s="2"/>
      <c r="J1338" s="2">
        <v>0</v>
      </c>
      <c r="K1338" s="2"/>
    </row>
    <row r="1339" spans="1:11">
      <c r="A1339" s="6" t="s">
        <v>1131</v>
      </c>
      <c r="B1339" s="6" t="s">
        <v>2834</v>
      </c>
      <c r="C1339" s="16" t="str">
        <f t="shared" ca="1" si="100"/>
        <v>Nasigatoka</v>
      </c>
      <c r="D1339" s="6" t="s">
        <v>232</v>
      </c>
      <c r="E1339" s="16" t="str">
        <f t="shared" ca="1" si="101"/>
        <v>Nadroga</v>
      </c>
      <c r="F1339" s="16" t="str">
        <f t="shared" ca="1" si="102"/>
        <v>FJ0402</v>
      </c>
      <c r="G1339" s="16" t="str">
        <f t="shared" ca="1" si="103"/>
        <v>FJ04</v>
      </c>
      <c r="H1339" s="16" t="str">
        <f t="shared" ca="1" si="104"/>
        <v>WESTERN</v>
      </c>
      <c r="I1339" s="2"/>
      <c r="J1339" s="2">
        <v>0</v>
      </c>
      <c r="K1339" s="2"/>
    </row>
    <row r="1340" spans="1:11">
      <c r="A1340" s="6" t="s">
        <v>1624</v>
      </c>
      <c r="B1340" s="6" t="s">
        <v>2835</v>
      </c>
      <c r="C1340" s="16" t="str">
        <f t="shared" ca="1" si="100"/>
        <v>Magodro</v>
      </c>
      <c r="D1340" s="6" t="s">
        <v>221</v>
      </c>
      <c r="E1340" s="16" t="str">
        <f t="shared" ca="1" si="101"/>
        <v>Ba</v>
      </c>
      <c r="F1340" s="16" t="str">
        <f t="shared" ca="1" si="102"/>
        <v>FJ0401</v>
      </c>
      <c r="G1340" s="16" t="str">
        <f t="shared" ca="1" si="103"/>
        <v>FJ04</v>
      </c>
      <c r="H1340" s="16" t="str">
        <f t="shared" ca="1" si="104"/>
        <v>WESTERN</v>
      </c>
      <c r="I1340" s="2"/>
      <c r="J1340" s="2">
        <v>0</v>
      </c>
      <c r="K1340" s="2"/>
    </row>
    <row r="1341" spans="1:11">
      <c r="A1341" s="6" t="s">
        <v>2501</v>
      </c>
      <c r="B1341" s="6" t="s">
        <v>2836</v>
      </c>
      <c r="C1341" s="16" t="str">
        <f t="shared" ca="1" si="100"/>
        <v>Navosa</v>
      </c>
      <c r="D1341" s="6" t="s">
        <v>233</v>
      </c>
      <c r="E1341" s="16" t="str">
        <f t="shared" ca="1" si="101"/>
        <v>Nadroga</v>
      </c>
      <c r="F1341" s="16" t="str">
        <f t="shared" ca="1" si="102"/>
        <v>FJ0402</v>
      </c>
      <c r="G1341" s="16" t="str">
        <f t="shared" ca="1" si="103"/>
        <v>FJ04</v>
      </c>
      <c r="H1341" s="16" t="str">
        <f t="shared" ca="1" si="104"/>
        <v>WESTERN</v>
      </c>
      <c r="I1341" s="2"/>
      <c r="J1341" s="2">
        <v>0</v>
      </c>
      <c r="K1341" s="2"/>
    </row>
    <row r="1342" spans="1:11">
      <c r="A1342" s="6" t="s">
        <v>2501</v>
      </c>
      <c r="B1342" s="6" t="s">
        <v>2837</v>
      </c>
      <c r="C1342" s="16" t="str">
        <f t="shared" ca="1" si="100"/>
        <v>Navosa</v>
      </c>
      <c r="D1342" s="6" t="s">
        <v>233</v>
      </c>
      <c r="E1342" s="16" t="str">
        <f t="shared" ca="1" si="101"/>
        <v>Nadroga</v>
      </c>
      <c r="F1342" s="16" t="str">
        <f t="shared" ca="1" si="102"/>
        <v>FJ0402</v>
      </c>
      <c r="G1342" s="16" t="str">
        <f t="shared" ca="1" si="103"/>
        <v>FJ04</v>
      </c>
      <c r="H1342" s="16" t="str">
        <f t="shared" ca="1" si="104"/>
        <v>WESTERN</v>
      </c>
      <c r="I1342" s="2"/>
      <c r="J1342" s="2">
        <v>0</v>
      </c>
      <c r="K1342" s="2"/>
    </row>
    <row r="1343" spans="1:11">
      <c r="A1343" s="6" t="s">
        <v>2502</v>
      </c>
      <c r="B1343" s="6" t="s">
        <v>2838</v>
      </c>
      <c r="C1343" s="16" t="str">
        <f t="shared" ca="1" si="100"/>
        <v>Ruwailevu</v>
      </c>
      <c r="D1343" s="6" t="s">
        <v>234</v>
      </c>
      <c r="E1343" s="16" t="str">
        <f t="shared" ca="1" si="101"/>
        <v>Nadroga</v>
      </c>
      <c r="F1343" s="16" t="str">
        <f t="shared" ca="1" si="102"/>
        <v>FJ0402</v>
      </c>
      <c r="G1343" s="16" t="str">
        <f t="shared" ca="1" si="103"/>
        <v>FJ04</v>
      </c>
      <c r="H1343" s="16" t="str">
        <f t="shared" ca="1" si="104"/>
        <v>WESTERN</v>
      </c>
      <c r="I1343" s="2"/>
      <c r="J1343" s="2">
        <v>0</v>
      </c>
      <c r="K1343" s="2"/>
    </row>
    <row r="1344" spans="1:11">
      <c r="A1344" s="6" t="s">
        <v>1630</v>
      </c>
      <c r="B1344" s="6" t="s">
        <v>2839</v>
      </c>
      <c r="C1344" s="16" t="str">
        <f t="shared" ca="1" si="100"/>
        <v>Baravi</v>
      </c>
      <c r="D1344" s="6" t="s">
        <v>228</v>
      </c>
      <c r="E1344" s="16" t="str">
        <f t="shared" ca="1" si="101"/>
        <v>Nadroga</v>
      </c>
      <c r="F1344" s="16" t="str">
        <f t="shared" ca="1" si="102"/>
        <v>FJ0402</v>
      </c>
      <c r="G1344" s="16" t="str">
        <f t="shared" ca="1" si="103"/>
        <v>FJ04</v>
      </c>
      <c r="H1344" s="16" t="str">
        <f t="shared" ca="1" si="104"/>
        <v>WESTERN</v>
      </c>
      <c r="I1344" s="2"/>
      <c r="J1344" s="2">
        <v>0</v>
      </c>
      <c r="K1344" s="2"/>
    </row>
    <row r="1345" spans="1:11">
      <c r="A1345" s="6" t="s">
        <v>2503</v>
      </c>
      <c r="B1345" s="6" t="s">
        <v>2840</v>
      </c>
      <c r="C1345" s="16" t="str">
        <f t="shared" ca="1" si="100"/>
        <v>Magodro</v>
      </c>
      <c r="D1345" s="6" t="s">
        <v>221</v>
      </c>
      <c r="E1345" s="16" t="str">
        <f t="shared" ca="1" si="101"/>
        <v>Ba</v>
      </c>
      <c r="F1345" s="16" t="str">
        <f t="shared" ca="1" si="102"/>
        <v>FJ0401</v>
      </c>
      <c r="G1345" s="16" t="str">
        <f t="shared" ca="1" si="103"/>
        <v>FJ04</v>
      </c>
      <c r="H1345" s="16" t="str">
        <f t="shared" ca="1" si="104"/>
        <v>WESTERN</v>
      </c>
      <c r="I1345" s="2"/>
      <c r="J1345" s="2">
        <v>0</v>
      </c>
      <c r="K1345" s="2"/>
    </row>
    <row r="1346" spans="1:11">
      <c r="A1346" s="6" t="s">
        <v>1633</v>
      </c>
      <c r="B1346" s="6" t="s">
        <v>2841</v>
      </c>
      <c r="C1346" s="16" t="str">
        <f t="shared" ref="C1346:C1409" ca="1" si="105">OFFSET(OffsetRefAdm3,MATCH(D1346,MatchAdm3_Code,0)-1,0)</f>
        <v>Ba</v>
      </c>
      <c r="D1346" s="6" t="s">
        <v>220</v>
      </c>
      <c r="E1346" s="16" t="str">
        <f t="shared" ref="E1346:E1409" ca="1" si="106">OFFSET(OffsetRefAdm3,MATCH(D1346,MatchAdm3_Code,0)-1,2)</f>
        <v>Ba</v>
      </c>
      <c r="F1346" s="16" t="str">
        <f t="shared" ref="F1346:F1409" ca="1" si="107">OFFSET(OffsetRefAdm3,MATCH(D1346,MatchAdm3_Code,0)-1,3)</f>
        <v>FJ0401</v>
      </c>
      <c r="G1346" s="16" t="str">
        <f t="shared" ref="G1346:G1409" ca="1" si="108">OFFSET(OffsetRefAdm3,MATCH(D1346,MatchAdm3_Code,0)-1,5)</f>
        <v>FJ04</v>
      </c>
      <c r="H1346" s="16" t="str">
        <f t="shared" ref="H1346:H1409" ca="1" si="109">OFFSET(OffsetRefAdm3,MATCH(D1346,MatchAdm3_Code,0)-1,4)</f>
        <v>WESTERN</v>
      </c>
      <c r="I1346" s="2"/>
      <c r="J1346" s="2">
        <v>0</v>
      </c>
      <c r="K1346" s="2"/>
    </row>
    <row r="1347" spans="1:11">
      <c r="A1347" s="6" t="s">
        <v>2504</v>
      </c>
      <c r="B1347" s="6" t="s">
        <v>2842</v>
      </c>
      <c r="C1347" s="16" t="str">
        <f t="shared" ca="1" si="105"/>
        <v>Tavua</v>
      </c>
      <c r="D1347" s="6" t="s">
        <v>225</v>
      </c>
      <c r="E1347" s="16" t="str">
        <f t="shared" ca="1" si="106"/>
        <v>Ba</v>
      </c>
      <c r="F1347" s="16" t="str">
        <f t="shared" ca="1" si="107"/>
        <v>FJ0401</v>
      </c>
      <c r="G1347" s="16" t="str">
        <f t="shared" ca="1" si="108"/>
        <v>FJ04</v>
      </c>
      <c r="H1347" s="16" t="str">
        <f t="shared" ca="1" si="109"/>
        <v>WESTERN</v>
      </c>
      <c r="I1347" s="2"/>
      <c r="J1347" s="2">
        <v>0</v>
      </c>
      <c r="K1347" s="2"/>
    </row>
    <row r="1348" spans="1:11">
      <c r="A1348" s="6" t="s">
        <v>2505</v>
      </c>
      <c r="B1348" s="6" t="s">
        <v>2843</v>
      </c>
      <c r="C1348" s="16" t="str">
        <f t="shared" ca="1" si="105"/>
        <v>Nasigatoka</v>
      </c>
      <c r="D1348" s="6" t="s">
        <v>232</v>
      </c>
      <c r="E1348" s="16" t="str">
        <f t="shared" ca="1" si="106"/>
        <v>Nadroga</v>
      </c>
      <c r="F1348" s="16" t="str">
        <f t="shared" ca="1" si="107"/>
        <v>FJ0402</v>
      </c>
      <c r="G1348" s="16" t="str">
        <f t="shared" ca="1" si="108"/>
        <v>FJ04</v>
      </c>
      <c r="H1348" s="16" t="str">
        <f t="shared" ca="1" si="109"/>
        <v>WESTERN</v>
      </c>
      <c r="I1348" s="2"/>
      <c r="J1348" s="2">
        <v>3</v>
      </c>
      <c r="K1348" s="2"/>
    </row>
    <row r="1349" spans="1:11">
      <c r="A1349" s="6" t="s">
        <v>2506</v>
      </c>
      <c r="B1349" s="6" t="s">
        <v>2844</v>
      </c>
      <c r="C1349" s="16" t="str">
        <f t="shared" ca="1" si="105"/>
        <v>Nalawa</v>
      </c>
      <c r="D1349" s="6" t="s">
        <v>237</v>
      </c>
      <c r="E1349" s="16" t="str">
        <f t="shared" ca="1" si="106"/>
        <v>Ra</v>
      </c>
      <c r="F1349" s="16" t="str">
        <f t="shared" ca="1" si="107"/>
        <v>FJ0403</v>
      </c>
      <c r="G1349" s="16" t="str">
        <f t="shared" ca="1" si="108"/>
        <v>FJ04</v>
      </c>
      <c r="H1349" s="16" t="str">
        <f t="shared" ca="1" si="109"/>
        <v>WESTERN</v>
      </c>
      <c r="I1349" s="2"/>
      <c r="J1349" s="2">
        <v>0</v>
      </c>
      <c r="K1349" s="2"/>
    </row>
    <row r="1350" spans="1:11">
      <c r="A1350" s="6" t="s">
        <v>2507</v>
      </c>
      <c r="B1350" s="6" t="s">
        <v>2845</v>
      </c>
      <c r="C1350" s="16" t="str">
        <f t="shared" ca="1" si="105"/>
        <v>Vuda</v>
      </c>
      <c r="D1350" s="6" t="s">
        <v>226</v>
      </c>
      <c r="E1350" s="16" t="str">
        <f t="shared" ca="1" si="106"/>
        <v>Ba</v>
      </c>
      <c r="F1350" s="16" t="str">
        <f t="shared" ca="1" si="107"/>
        <v>FJ0401</v>
      </c>
      <c r="G1350" s="16" t="str">
        <f t="shared" ca="1" si="108"/>
        <v>FJ04</v>
      </c>
      <c r="H1350" s="16" t="str">
        <f t="shared" ca="1" si="109"/>
        <v>WESTERN</v>
      </c>
      <c r="I1350" s="2"/>
      <c r="J1350" s="2">
        <v>0</v>
      </c>
      <c r="K1350" s="2"/>
    </row>
    <row r="1351" spans="1:11">
      <c r="A1351" s="6" t="s">
        <v>2508</v>
      </c>
      <c r="B1351" s="6" t="s">
        <v>2846</v>
      </c>
      <c r="C1351" s="16" t="str">
        <f t="shared" ca="1" si="105"/>
        <v>Navosa</v>
      </c>
      <c r="D1351" s="6" t="s">
        <v>233</v>
      </c>
      <c r="E1351" s="16" t="str">
        <f t="shared" ca="1" si="106"/>
        <v>Nadroga</v>
      </c>
      <c r="F1351" s="16" t="str">
        <f t="shared" ca="1" si="107"/>
        <v>FJ0402</v>
      </c>
      <c r="G1351" s="16" t="str">
        <f t="shared" ca="1" si="108"/>
        <v>FJ04</v>
      </c>
      <c r="H1351" s="16" t="str">
        <f t="shared" ca="1" si="109"/>
        <v>WESTERN</v>
      </c>
      <c r="I1351" s="2"/>
      <c r="J1351" s="2">
        <v>0</v>
      </c>
      <c r="K1351" s="2"/>
    </row>
    <row r="1352" spans="1:11">
      <c r="A1352" s="6" t="s">
        <v>2509</v>
      </c>
      <c r="B1352" s="6" t="s">
        <v>2847</v>
      </c>
      <c r="C1352" s="16" t="str">
        <f t="shared" ca="1" si="105"/>
        <v>Nawaka</v>
      </c>
      <c r="D1352" s="6" t="s">
        <v>224</v>
      </c>
      <c r="E1352" s="16" t="str">
        <f t="shared" ca="1" si="106"/>
        <v>Ba</v>
      </c>
      <c r="F1352" s="16" t="str">
        <f t="shared" ca="1" si="107"/>
        <v>FJ0401</v>
      </c>
      <c r="G1352" s="16" t="str">
        <f t="shared" ca="1" si="108"/>
        <v>FJ04</v>
      </c>
      <c r="H1352" s="16" t="str">
        <f t="shared" ca="1" si="109"/>
        <v>WESTERN</v>
      </c>
      <c r="I1352" s="2"/>
      <c r="J1352" s="2">
        <v>0</v>
      </c>
      <c r="K1352" s="2"/>
    </row>
    <row r="1353" spans="1:11">
      <c r="A1353" s="6" t="s">
        <v>2510</v>
      </c>
      <c r="B1353" s="6" t="s">
        <v>2848</v>
      </c>
      <c r="C1353" s="16" t="str">
        <f t="shared" ca="1" si="105"/>
        <v>Naviti</v>
      </c>
      <c r="D1353" s="6" t="s">
        <v>223</v>
      </c>
      <c r="E1353" s="16" t="str">
        <f t="shared" ca="1" si="106"/>
        <v>Ba</v>
      </c>
      <c r="F1353" s="16" t="str">
        <f t="shared" ca="1" si="107"/>
        <v>FJ0401</v>
      </c>
      <c r="G1353" s="16" t="str">
        <f t="shared" ca="1" si="108"/>
        <v>FJ04</v>
      </c>
      <c r="H1353" s="16" t="str">
        <f t="shared" ca="1" si="109"/>
        <v>WESTERN</v>
      </c>
      <c r="I1353" s="2"/>
      <c r="J1353" s="2">
        <v>0</v>
      </c>
      <c r="K1353" s="2"/>
    </row>
    <row r="1354" spans="1:11">
      <c r="A1354" s="6" t="s">
        <v>2511</v>
      </c>
      <c r="B1354" s="6" t="s">
        <v>2849</v>
      </c>
      <c r="C1354" s="16" t="str">
        <f t="shared" ca="1" si="105"/>
        <v>Navosa</v>
      </c>
      <c r="D1354" s="6" t="s">
        <v>233</v>
      </c>
      <c r="E1354" s="16" t="str">
        <f t="shared" ca="1" si="106"/>
        <v>Nadroga</v>
      </c>
      <c r="F1354" s="16" t="str">
        <f t="shared" ca="1" si="107"/>
        <v>FJ0402</v>
      </c>
      <c r="G1354" s="16" t="str">
        <f t="shared" ca="1" si="108"/>
        <v>FJ04</v>
      </c>
      <c r="H1354" s="16" t="str">
        <f t="shared" ca="1" si="109"/>
        <v>WESTERN</v>
      </c>
      <c r="I1354" s="2"/>
      <c r="J1354" s="2">
        <v>0</v>
      </c>
      <c r="K1354" s="2"/>
    </row>
    <row r="1355" spans="1:11">
      <c r="A1355" s="6" t="s">
        <v>2512</v>
      </c>
      <c r="B1355" s="6" t="s">
        <v>2850</v>
      </c>
      <c r="C1355" s="16" t="str">
        <f t="shared" ca="1" si="105"/>
        <v>Tavua</v>
      </c>
      <c r="D1355" s="6" t="s">
        <v>225</v>
      </c>
      <c r="E1355" s="16" t="str">
        <f t="shared" ca="1" si="106"/>
        <v>Ba</v>
      </c>
      <c r="F1355" s="16" t="str">
        <f t="shared" ca="1" si="107"/>
        <v>FJ0401</v>
      </c>
      <c r="G1355" s="16" t="str">
        <f t="shared" ca="1" si="108"/>
        <v>FJ04</v>
      </c>
      <c r="H1355" s="16" t="str">
        <f t="shared" ca="1" si="109"/>
        <v>WESTERN</v>
      </c>
      <c r="I1355" s="2"/>
      <c r="J1355" s="2">
        <v>0</v>
      </c>
      <c r="K1355" s="2"/>
    </row>
    <row r="1356" spans="1:11">
      <c r="A1356" s="6" t="s">
        <v>2513</v>
      </c>
      <c r="B1356" s="6" t="s">
        <v>2851</v>
      </c>
      <c r="C1356" s="16" t="str">
        <f t="shared" ca="1" si="105"/>
        <v>Ba</v>
      </c>
      <c r="D1356" s="6" t="s">
        <v>220</v>
      </c>
      <c r="E1356" s="16" t="str">
        <f t="shared" ca="1" si="106"/>
        <v>Ba</v>
      </c>
      <c r="F1356" s="16" t="str">
        <f t="shared" ca="1" si="107"/>
        <v>FJ0401</v>
      </c>
      <c r="G1356" s="16" t="str">
        <f t="shared" ca="1" si="108"/>
        <v>FJ04</v>
      </c>
      <c r="H1356" s="16" t="str">
        <f t="shared" ca="1" si="109"/>
        <v>WESTERN</v>
      </c>
      <c r="I1356" s="2"/>
      <c r="J1356" s="2">
        <v>0</v>
      </c>
      <c r="K1356" s="2"/>
    </row>
    <row r="1357" spans="1:11">
      <c r="A1357" s="6" t="s">
        <v>2514</v>
      </c>
      <c r="B1357" s="6" t="s">
        <v>2852</v>
      </c>
      <c r="C1357" s="16" t="str">
        <f t="shared" ca="1" si="105"/>
        <v>Ba</v>
      </c>
      <c r="D1357" s="6" t="s">
        <v>220</v>
      </c>
      <c r="E1357" s="16" t="str">
        <f t="shared" ca="1" si="106"/>
        <v>Ba</v>
      </c>
      <c r="F1357" s="16" t="str">
        <f t="shared" ca="1" si="107"/>
        <v>FJ0401</v>
      </c>
      <c r="G1357" s="16" t="str">
        <f t="shared" ca="1" si="108"/>
        <v>FJ04</v>
      </c>
      <c r="H1357" s="16" t="str">
        <f t="shared" ca="1" si="109"/>
        <v>WESTERN</v>
      </c>
      <c r="I1357" s="2"/>
      <c r="J1357" s="2">
        <v>0</v>
      </c>
      <c r="K1357" s="2"/>
    </row>
    <row r="1358" spans="1:11">
      <c r="A1358" s="6" t="s">
        <v>2515</v>
      </c>
      <c r="B1358" s="6" t="s">
        <v>2853</v>
      </c>
      <c r="C1358" s="16" t="str">
        <f t="shared" ca="1" si="105"/>
        <v>Nakorotubu</v>
      </c>
      <c r="D1358" s="6" t="s">
        <v>236</v>
      </c>
      <c r="E1358" s="16" t="str">
        <f t="shared" ca="1" si="106"/>
        <v>Ra</v>
      </c>
      <c r="F1358" s="16" t="str">
        <f t="shared" ca="1" si="107"/>
        <v>FJ0403</v>
      </c>
      <c r="G1358" s="16" t="str">
        <f t="shared" ca="1" si="108"/>
        <v>FJ04</v>
      </c>
      <c r="H1358" s="16" t="str">
        <f t="shared" ca="1" si="109"/>
        <v>WESTERN</v>
      </c>
      <c r="I1358" s="2"/>
      <c r="J1358" s="2">
        <v>0</v>
      </c>
      <c r="K1358" s="2"/>
    </row>
    <row r="1359" spans="1:11">
      <c r="A1359" s="6" t="s">
        <v>2516</v>
      </c>
      <c r="B1359" s="6" t="s">
        <v>2854</v>
      </c>
      <c r="C1359" s="16" t="str">
        <f t="shared" ca="1" si="105"/>
        <v>Saivou</v>
      </c>
      <c r="D1359" s="6" t="s">
        <v>239</v>
      </c>
      <c r="E1359" s="16" t="str">
        <f t="shared" ca="1" si="106"/>
        <v>Ra</v>
      </c>
      <c r="F1359" s="16" t="str">
        <f t="shared" ca="1" si="107"/>
        <v>FJ0403</v>
      </c>
      <c r="G1359" s="16" t="str">
        <f t="shared" ca="1" si="108"/>
        <v>FJ04</v>
      </c>
      <c r="H1359" s="16" t="str">
        <f t="shared" ca="1" si="109"/>
        <v>WESTERN</v>
      </c>
      <c r="I1359" s="2"/>
      <c r="J1359" s="2">
        <v>0</v>
      </c>
      <c r="K1359" s="2"/>
    </row>
    <row r="1360" spans="1:11">
      <c r="A1360" s="6" t="s">
        <v>2517</v>
      </c>
      <c r="B1360" s="6" t="s">
        <v>2855</v>
      </c>
      <c r="C1360" s="16" t="str">
        <f t="shared" ca="1" si="105"/>
        <v>Saivou</v>
      </c>
      <c r="D1360" s="6" t="s">
        <v>239</v>
      </c>
      <c r="E1360" s="16" t="str">
        <f t="shared" ca="1" si="106"/>
        <v>Ra</v>
      </c>
      <c r="F1360" s="16" t="str">
        <f t="shared" ca="1" si="107"/>
        <v>FJ0403</v>
      </c>
      <c r="G1360" s="16" t="str">
        <f t="shared" ca="1" si="108"/>
        <v>FJ04</v>
      </c>
      <c r="H1360" s="16" t="str">
        <f t="shared" ca="1" si="109"/>
        <v>WESTERN</v>
      </c>
      <c r="I1360" s="2"/>
      <c r="J1360" s="2">
        <v>0</v>
      </c>
      <c r="K1360" s="2"/>
    </row>
    <row r="1361" spans="1:11">
      <c r="A1361" s="6" t="s">
        <v>2518</v>
      </c>
      <c r="B1361" s="6" t="s">
        <v>2856</v>
      </c>
      <c r="C1361" s="16" t="str">
        <f t="shared" ca="1" si="105"/>
        <v>Rakiraki</v>
      </c>
      <c r="D1361" s="6" t="s">
        <v>238</v>
      </c>
      <c r="E1361" s="16" t="str">
        <f t="shared" ca="1" si="106"/>
        <v>Ra</v>
      </c>
      <c r="F1361" s="16" t="str">
        <f t="shared" ca="1" si="107"/>
        <v>FJ0403</v>
      </c>
      <c r="G1361" s="16" t="str">
        <f t="shared" ca="1" si="108"/>
        <v>FJ04</v>
      </c>
      <c r="H1361" s="16" t="str">
        <f t="shared" ca="1" si="109"/>
        <v>WESTERN</v>
      </c>
      <c r="I1361" s="2"/>
      <c r="J1361" s="2">
        <v>0</v>
      </c>
      <c r="K1361" s="2"/>
    </row>
    <row r="1362" spans="1:11">
      <c r="A1362" s="6" t="s">
        <v>2519</v>
      </c>
      <c r="B1362" s="6" t="s">
        <v>2857</v>
      </c>
      <c r="C1362" s="16" t="str">
        <f t="shared" ca="1" si="105"/>
        <v>Magodro</v>
      </c>
      <c r="D1362" s="6" t="s">
        <v>221</v>
      </c>
      <c r="E1362" s="16" t="str">
        <f t="shared" ca="1" si="106"/>
        <v>Ba</v>
      </c>
      <c r="F1362" s="16" t="str">
        <f t="shared" ca="1" si="107"/>
        <v>FJ0401</v>
      </c>
      <c r="G1362" s="16" t="str">
        <f t="shared" ca="1" si="108"/>
        <v>FJ04</v>
      </c>
      <c r="H1362" s="16" t="str">
        <f t="shared" ca="1" si="109"/>
        <v>WESTERN</v>
      </c>
      <c r="I1362" s="2"/>
      <c r="J1362" s="2">
        <v>0</v>
      </c>
      <c r="K1362" s="2"/>
    </row>
    <row r="1363" spans="1:11">
      <c r="A1363" s="6" t="s">
        <v>2519</v>
      </c>
      <c r="B1363" s="6" t="s">
        <v>2858</v>
      </c>
      <c r="C1363" s="16" t="str">
        <f t="shared" ca="1" si="105"/>
        <v>Magodro</v>
      </c>
      <c r="D1363" s="6" t="s">
        <v>221</v>
      </c>
      <c r="E1363" s="16" t="str">
        <f t="shared" ca="1" si="106"/>
        <v>Ba</v>
      </c>
      <c r="F1363" s="16" t="str">
        <f t="shared" ca="1" si="107"/>
        <v>FJ0401</v>
      </c>
      <c r="G1363" s="16" t="str">
        <f t="shared" ca="1" si="108"/>
        <v>FJ04</v>
      </c>
      <c r="H1363" s="16" t="str">
        <f t="shared" ca="1" si="109"/>
        <v>WESTERN</v>
      </c>
      <c r="I1363" s="2"/>
      <c r="J1363" s="2">
        <v>3</v>
      </c>
      <c r="K1363" s="2"/>
    </row>
    <row r="1364" spans="1:11">
      <c r="A1364" s="6" t="s">
        <v>1646</v>
      </c>
      <c r="B1364" s="6" t="s">
        <v>2859</v>
      </c>
      <c r="C1364" s="16" t="str">
        <f t="shared" ca="1" si="105"/>
        <v>Tavua</v>
      </c>
      <c r="D1364" s="6" t="s">
        <v>225</v>
      </c>
      <c r="E1364" s="16" t="str">
        <f t="shared" ca="1" si="106"/>
        <v>Ba</v>
      </c>
      <c r="F1364" s="16" t="str">
        <f t="shared" ca="1" si="107"/>
        <v>FJ0401</v>
      </c>
      <c r="G1364" s="16" t="str">
        <f t="shared" ca="1" si="108"/>
        <v>FJ04</v>
      </c>
      <c r="H1364" s="16" t="str">
        <f t="shared" ca="1" si="109"/>
        <v>WESTERN</v>
      </c>
      <c r="I1364" s="2"/>
      <c r="J1364" s="2">
        <v>0</v>
      </c>
      <c r="K1364" s="2"/>
    </row>
    <row r="1365" spans="1:11">
      <c r="A1365" s="6" t="s">
        <v>2520</v>
      </c>
      <c r="B1365" s="6" t="s">
        <v>2860</v>
      </c>
      <c r="C1365" s="16" t="str">
        <f t="shared" ca="1" si="105"/>
        <v>Tavua</v>
      </c>
      <c r="D1365" s="6" t="s">
        <v>225</v>
      </c>
      <c r="E1365" s="16" t="str">
        <f t="shared" ca="1" si="106"/>
        <v>Ba</v>
      </c>
      <c r="F1365" s="16" t="str">
        <f t="shared" ca="1" si="107"/>
        <v>FJ0401</v>
      </c>
      <c r="G1365" s="16" t="str">
        <f t="shared" ca="1" si="108"/>
        <v>FJ04</v>
      </c>
      <c r="H1365" s="16" t="str">
        <f t="shared" ca="1" si="109"/>
        <v>WESTERN</v>
      </c>
      <c r="I1365" s="2"/>
      <c r="J1365" s="2">
        <v>0</v>
      </c>
      <c r="K1365" s="2"/>
    </row>
    <row r="1366" spans="1:11">
      <c r="A1366" s="6" t="s">
        <v>2521</v>
      </c>
      <c r="B1366" s="6" t="s">
        <v>2861</v>
      </c>
      <c r="C1366" s="16" t="str">
        <f t="shared" ca="1" si="105"/>
        <v>Vuda</v>
      </c>
      <c r="D1366" s="6" t="s">
        <v>226</v>
      </c>
      <c r="E1366" s="16" t="str">
        <f t="shared" ca="1" si="106"/>
        <v>Ba</v>
      </c>
      <c r="F1366" s="16" t="str">
        <f t="shared" ca="1" si="107"/>
        <v>FJ0401</v>
      </c>
      <c r="G1366" s="16" t="str">
        <f t="shared" ca="1" si="108"/>
        <v>FJ04</v>
      </c>
      <c r="H1366" s="16" t="str">
        <f t="shared" ca="1" si="109"/>
        <v>WESTERN</v>
      </c>
      <c r="I1366" s="2"/>
      <c r="J1366" s="2">
        <v>0</v>
      </c>
      <c r="K1366" s="2"/>
    </row>
    <row r="1367" spans="1:11">
      <c r="A1367" s="6" t="s">
        <v>2522</v>
      </c>
      <c r="B1367" s="6" t="s">
        <v>2862</v>
      </c>
      <c r="C1367" s="16" t="str">
        <f t="shared" ca="1" si="105"/>
        <v>Baravi</v>
      </c>
      <c r="D1367" s="6" t="s">
        <v>228</v>
      </c>
      <c r="E1367" s="16" t="str">
        <f t="shared" ca="1" si="106"/>
        <v>Nadroga</v>
      </c>
      <c r="F1367" s="16" t="str">
        <f t="shared" ca="1" si="107"/>
        <v>FJ0402</v>
      </c>
      <c r="G1367" s="16" t="str">
        <f t="shared" ca="1" si="108"/>
        <v>FJ04</v>
      </c>
      <c r="H1367" s="16" t="str">
        <f t="shared" ca="1" si="109"/>
        <v>WESTERN</v>
      </c>
      <c r="I1367" s="2"/>
      <c r="J1367" s="2">
        <v>0</v>
      </c>
      <c r="K1367" s="2"/>
    </row>
    <row r="1368" spans="1:11">
      <c r="A1368" s="6" t="s">
        <v>2523</v>
      </c>
      <c r="B1368" s="6" t="s">
        <v>2863</v>
      </c>
      <c r="C1368" s="16" t="str">
        <f t="shared" ca="1" si="105"/>
        <v>Navosa</v>
      </c>
      <c r="D1368" s="6" t="s">
        <v>233</v>
      </c>
      <c r="E1368" s="16" t="str">
        <f t="shared" ca="1" si="106"/>
        <v>Nadroga</v>
      </c>
      <c r="F1368" s="16" t="str">
        <f t="shared" ca="1" si="107"/>
        <v>FJ0402</v>
      </c>
      <c r="G1368" s="16" t="str">
        <f t="shared" ca="1" si="108"/>
        <v>FJ04</v>
      </c>
      <c r="H1368" s="16" t="str">
        <f t="shared" ca="1" si="109"/>
        <v>WESTERN</v>
      </c>
      <c r="I1368" s="2"/>
      <c r="J1368" s="2">
        <v>0</v>
      </c>
      <c r="K1368" s="2"/>
    </row>
    <row r="1369" spans="1:11">
      <c r="A1369" s="6" t="s">
        <v>2524</v>
      </c>
      <c r="B1369" s="6" t="s">
        <v>2864</v>
      </c>
      <c r="C1369" s="16" t="str">
        <f t="shared" ca="1" si="105"/>
        <v>Nakorotubu</v>
      </c>
      <c r="D1369" s="6" t="s">
        <v>236</v>
      </c>
      <c r="E1369" s="16" t="str">
        <f t="shared" ca="1" si="106"/>
        <v>Ra</v>
      </c>
      <c r="F1369" s="16" t="str">
        <f t="shared" ca="1" si="107"/>
        <v>FJ0403</v>
      </c>
      <c r="G1369" s="16" t="str">
        <f t="shared" ca="1" si="108"/>
        <v>FJ04</v>
      </c>
      <c r="H1369" s="16" t="str">
        <f t="shared" ca="1" si="109"/>
        <v>WESTERN</v>
      </c>
      <c r="I1369" s="2"/>
      <c r="J1369" s="2">
        <v>3</v>
      </c>
      <c r="K1369" s="2"/>
    </row>
    <row r="1370" spans="1:11">
      <c r="A1370" s="6" t="s">
        <v>2525</v>
      </c>
      <c r="B1370" s="6" t="s">
        <v>2865</v>
      </c>
      <c r="C1370" s="16" t="str">
        <f t="shared" ca="1" si="105"/>
        <v>Ruwailevu</v>
      </c>
      <c r="D1370" s="6" t="s">
        <v>234</v>
      </c>
      <c r="E1370" s="16" t="str">
        <f t="shared" ca="1" si="106"/>
        <v>Nadroga</v>
      </c>
      <c r="F1370" s="16" t="str">
        <f t="shared" ca="1" si="107"/>
        <v>FJ0402</v>
      </c>
      <c r="G1370" s="16" t="str">
        <f t="shared" ca="1" si="108"/>
        <v>FJ04</v>
      </c>
      <c r="H1370" s="16" t="str">
        <f t="shared" ca="1" si="109"/>
        <v>WESTERN</v>
      </c>
      <c r="I1370" s="2"/>
      <c r="J1370" s="2">
        <v>0</v>
      </c>
      <c r="K1370" s="2"/>
    </row>
    <row r="1371" spans="1:11">
      <c r="A1371" s="6" t="s">
        <v>2526</v>
      </c>
      <c r="B1371" s="6" t="s">
        <v>2866</v>
      </c>
      <c r="C1371" s="16" t="str">
        <f t="shared" ca="1" si="105"/>
        <v>Magodro</v>
      </c>
      <c r="D1371" s="6" t="s">
        <v>221</v>
      </c>
      <c r="E1371" s="16" t="str">
        <f t="shared" ca="1" si="106"/>
        <v>Ba</v>
      </c>
      <c r="F1371" s="16" t="str">
        <f t="shared" ca="1" si="107"/>
        <v>FJ0401</v>
      </c>
      <c r="G1371" s="16" t="str">
        <f t="shared" ca="1" si="108"/>
        <v>FJ04</v>
      </c>
      <c r="H1371" s="16" t="str">
        <f t="shared" ca="1" si="109"/>
        <v>WESTERN</v>
      </c>
      <c r="I1371" s="2"/>
      <c r="J1371" s="2">
        <v>0</v>
      </c>
      <c r="K1371" s="2"/>
    </row>
    <row r="1372" spans="1:11">
      <c r="A1372" s="6" t="s">
        <v>2527</v>
      </c>
      <c r="B1372" s="6" t="s">
        <v>2867</v>
      </c>
      <c r="C1372" s="16" t="str">
        <f t="shared" ca="1" si="105"/>
        <v>Navosa</v>
      </c>
      <c r="D1372" s="6" t="s">
        <v>233</v>
      </c>
      <c r="E1372" s="16" t="str">
        <f t="shared" ca="1" si="106"/>
        <v>Nadroga</v>
      </c>
      <c r="F1372" s="16" t="str">
        <f t="shared" ca="1" si="107"/>
        <v>FJ0402</v>
      </c>
      <c r="G1372" s="16" t="str">
        <f t="shared" ca="1" si="108"/>
        <v>FJ04</v>
      </c>
      <c r="H1372" s="16" t="str">
        <f t="shared" ca="1" si="109"/>
        <v>WESTERN</v>
      </c>
      <c r="I1372" s="2"/>
      <c r="J1372" s="2">
        <v>0</v>
      </c>
      <c r="K1372" s="2"/>
    </row>
    <row r="1373" spans="1:11">
      <c r="A1373" s="6" t="s">
        <v>2528</v>
      </c>
      <c r="B1373" s="6" t="s">
        <v>2868</v>
      </c>
      <c r="C1373" s="16" t="str">
        <f t="shared" ca="1" si="105"/>
        <v>Baravi</v>
      </c>
      <c r="D1373" s="6" t="s">
        <v>228</v>
      </c>
      <c r="E1373" s="16" t="str">
        <f t="shared" ca="1" si="106"/>
        <v>Nadroga</v>
      </c>
      <c r="F1373" s="16" t="str">
        <f t="shared" ca="1" si="107"/>
        <v>FJ0402</v>
      </c>
      <c r="G1373" s="16" t="str">
        <f t="shared" ca="1" si="108"/>
        <v>FJ04</v>
      </c>
      <c r="H1373" s="16" t="str">
        <f t="shared" ca="1" si="109"/>
        <v>WESTERN</v>
      </c>
      <c r="I1373" s="2"/>
      <c r="J1373" s="2">
        <v>2</v>
      </c>
      <c r="K1373" s="2">
        <v>3</v>
      </c>
    </row>
    <row r="1374" spans="1:11">
      <c r="A1374" s="6" t="s">
        <v>2529</v>
      </c>
      <c r="B1374" s="6" t="s">
        <v>2869</v>
      </c>
      <c r="C1374" s="16" t="str">
        <f t="shared" ca="1" si="105"/>
        <v>Cuvu</v>
      </c>
      <c r="D1374" s="6" t="s">
        <v>229</v>
      </c>
      <c r="E1374" s="16" t="str">
        <f t="shared" ca="1" si="106"/>
        <v>Nadroga</v>
      </c>
      <c r="F1374" s="16" t="str">
        <f t="shared" ca="1" si="107"/>
        <v>FJ0402</v>
      </c>
      <c r="G1374" s="16" t="str">
        <f t="shared" ca="1" si="108"/>
        <v>FJ04</v>
      </c>
      <c r="H1374" s="16" t="str">
        <f t="shared" ca="1" si="109"/>
        <v>WESTERN</v>
      </c>
      <c r="I1374" s="2"/>
      <c r="J1374" s="2">
        <v>0</v>
      </c>
      <c r="K1374" s="2"/>
    </row>
    <row r="1375" spans="1:11">
      <c r="A1375" s="6" t="s">
        <v>2530</v>
      </c>
      <c r="B1375" s="6" t="s">
        <v>2870</v>
      </c>
      <c r="C1375" s="16" t="str">
        <f t="shared" ca="1" si="105"/>
        <v>Magodro</v>
      </c>
      <c r="D1375" s="6" t="s">
        <v>221</v>
      </c>
      <c r="E1375" s="16" t="str">
        <f t="shared" ca="1" si="106"/>
        <v>Ba</v>
      </c>
      <c r="F1375" s="16" t="str">
        <f t="shared" ca="1" si="107"/>
        <v>FJ0401</v>
      </c>
      <c r="G1375" s="16" t="str">
        <f t="shared" ca="1" si="108"/>
        <v>FJ04</v>
      </c>
      <c r="H1375" s="16" t="str">
        <f t="shared" ca="1" si="109"/>
        <v>WESTERN</v>
      </c>
      <c r="I1375" s="2"/>
      <c r="J1375" s="2">
        <v>0</v>
      </c>
      <c r="K1375" s="2"/>
    </row>
    <row r="1376" spans="1:11">
      <c r="A1376" s="6" t="s">
        <v>473</v>
      </c>
      <c r="B1376" s="6" t="s">
        <v>2871</v>
      </c>
      <c r="C1376" s="16" t="str">
        <f t="shared" ca="1" si="105"/>
        <v>Malomalo</v>
      </c>
      <c r="D1376" s="6" t="s">
        <v>231</v>
      </c>
      <c r="E1376" s="16" t="str">
        <f t="shared" ca="1" si="106"/>
        <v>Nadroga</v>
      </c>
      <c r="F1376" s="16" t="str">
        <f t="shared" ca="1" si="107"/>
        <v>FJ0402</v>
      </c>
      <c r="G1376" s="16" t="str">
        <f t="shared" ca="1" si="108"/>
        <v>FJ04</v>
      </c>
      <c r="H1376" s="16" t="str">
        <f t="shared" ca="1" si="109"/>
        <v>WESTERN</v>
      </c>
      <c r="I1376" s="2"/>
      <c r="J1376" s="2">
        <v>0</v>
      </c>
      <c r="K1376" s="2"/>
    </row>
    <row r="1377" spans="1:11">
      <c r="A1377" s="6" t="s">
        <v>2531</v>
      </c>
      <c r="B1377" s="6" t="s">
        <v>2872</v>
      </c>
      <c r="C1377" s="16" t="str">
        <f t="shared" ca="1" si="105"/>
        <v>Magodro</v>
      </c>
      <c r="D1377" s="6" t="s">
        <v>221</v>
      </c>
      <c r="E1377" s="16" t="str">
        <f t="shared" ca="1" si="106"/>
        <v>Ba</v>
      </c>
      <c r="F1377" s="16" t="str">
        <f t="shared" ca="1" si="107"/>
        <v>FJ0401</v>
      </c>
      <c r="G1377" s="16" t="str">
        <f t="shared" ca="1" si="108"/>
        <v>FJ04</v>
      </c>
      <c r="H1377" s="16" t="str">
        <f t="shared" ca="1" si="109"/>
        <v>WESTERN</v>
      </c>
      <c r="I1377" s="2"/>
      <c r="J1377" s="2">
        <v>3</v>
      </c>
      <c r="K1377" s="2"/>
    </row>
    <row r="1378" spans="1:11">
      <c r="A1378" s="6" t="s">
        <v>2532</v>
      </c>
      <c r="B1378" s="6" t="s">
        <v>2873</v>
      </c>
      <c r="C1378" s="16" t="str">
        <f t="shared" ca="1" si="105"/>
        <v>Ruwailevu</v>
      </c>
      <c r="D1378" s="6" t="s">
        <v>234</v>
      </c>
      <c r="E1378" s="16" t="str">
        <f t="shared" ca="1" si="106"/>
        <v>Nadroga</v>
      </c>
      <c r="F1378" s="16" t="str">
        <f t="shared" ca="1" si="107"/>
        <v>FJ0402</v>
      </c>
      <c r="G1378" s="16" t="str">
        <f t="shared" ca="1" si="108"/>
        <v>FJ04</v>
      </c>
      <c r="H1378" s="16" t="str">
        <f t="shared" ca="1" si="109"/>
        <v>WESTERN</v>
      </c>
      <c r="I1378" s="2"/>
      <c r="J1378" s="2">
        <v>0</v>
      </c>
      <c r="K1378" s="2"/>
    </row>
    <row r="1379" spans="1:11">
      <c r="A1379" s="6" t="s">
        <v>204</v>
      </c>
      <c r="B1379" s="6" t="s">
        <v>2874</v>
      </c>
      <c r="C1379" s="16" t="str">
        <f t="shared" ca="1" si="105"/>
        <v>Nawaka</v>
      </c>
      <c r="D1379" s="6" t="s">
        <v>224</v>
      </c>
      <c r="E1379" s="16" t="str">
        <f t="shared" ca="1" si="106"/>
        <v>Ba</v>
      </c>
      <c r="F1379" s="16" t="str">
        <f t="shared" ca="1" si="107"/>
        <v>FJ0401</v>
      </c>
      <c r="G1379" s="16" t="str">
        <f t="shared" ca="1" si="108"/>
        <v>FJ04</v>
      </c>
      <c r="H1379" s="16" t="str">
        <f t="shared" ca="1" si="109"/>
        <v>WESTERN</v>
      </c>
      <c r="I1379" s="2"/>
      <c r="J1379" s="2">
        <v>0</v>
      </c>
      <c r="K1379" s="2"/>
    </row>
    <row r="1380" spans="1:11">
      <c r="A1380" s="6" t="s">
        <v>2533</v>
      </c>
      <c r="B1380" s="6" t="s">
        <v>2875</v>
      </c>
      <c r="C1380" s="16" t="str">
        <f t="shared" ca="1" si="105"/>
        <v>Baravi</v>
      </c>
      <c r="D1380" s="6" t="s">
        <v>228</v>
      </c>
      <c r="E1380" s="16" t="str">
        <f t="shared" ca="1" si="106"/>
        <v>Nadroga</v>
      </c>
      <c r="F1380" s="16" t="str">
        <f t="shared" ca="1" si="107"/>
        <v>FJ0402</v>
      </c>
      <c r="G1380" s="16" t="str">
        <f t="shared" ca="1" si="108"/>
        <v>FJ04</v>
      </c>
      <c r="H1380" s="16" t="str">
        <f t="shared" ca="1" si="109"/>
        <v>WESTERN</v>
      </c>
      <c r="I1380" s="2"/>
      <c r="J1380" s="2">
        <v>0</v>
      </c>
      <c r="K1380" s="2"/>
    </row>
    <row r="1381" spans="1:11">
      <c r="A1381" s="6" t="s">
        <v>2534</v>
      </c>
      <c r="B1381" s="6" t="s">
        <v>2876</v>
      </c>
      <c r="C1381" s="16" t="str">
        <f t="shared" ca="1" si="105"/>
        <v>Nawaka</v>
      </c>
      <c r="D1381" s="6" t="s">
        <v>224</v>
      </c>
      <c r="E1381" s="16" t="str">
        <f t="shared" ca="1" si="106"/>
        <v>Ba</v>
      </c>
      <c r="F1381" s="16" t="str">
        <f t="shared" ca="1" si="107"/>
        <v>FJ0401</v>
      </c>
      <c r="G1381" s="16" t="str">
        <f t="shared" ca="1" si="108"/>
        <v>FJ04</v>
      </c>
      <c r="H1381" s="16" t="str">
        <f t="shared" ca="1" si="109"/>
        <v>WESTERN</v>
      </c>
      <c r="I1381" s="2"/>
      <c r="J1381" s="2">
        <v>3</v>
      </c>
      <c r="K1381" s="2"/>
    </row>
    <row r="1382" spans="1:11">
      <c r="A1382" s="6" t="s">
        <v>2535</v>
      </c>
      <c r="B1382" s="6" t="s">
        <v>2877</v>
      </c>
      <c r="C1382" s="16" t="str">
        <f t="shared" ca="1" si="105"/>
        <v>Ba</v>
      </c>
      <c r="D1382" s="6" t="s">
        <v>220</v>
      </c>
      <c r="E1382" s="16" t="str">
        <f t="shared" ca="1" si="106"/>
        <v>Ba</v>
      </c>
      <c r="F1382" s="16" t="str">
        <f t="shared" ca="1" si="107"/>
        <v>FJ0401</v>
      </c>
      <c r="G1382" s="16" t="str">
        <f t="shared" ca="1" si="108"/>
        <v>FJ04</v>
      </c>
      <c r="H1382" s="16" t="str">
        <f t="shared" ca="1" si="109"/>
        <v>WESTERN</v>
      </c>
      <c r="I1382" s="2"/>
      <c r="J1382" s="2">
        <v>0</v>
      </c>
      <c r="K1382" s="2"/>
    </row>
    <row r="1383" spans="1:11">
      <c r="A1383" s="6" t="s">
        <v>2536</v>
      </c>
      <c r="B1383" s="6" t="s">
        <v>2878</v>
      </c>
      <c r="C1383" s="16" t="str">
        <f t="shared" ca="1" si="105"/>
        <v>Magodro</v>
      </c>
      <c r="D1383" s="6" t="s">
        <v>221</v>
      </c>
      <c r="E1383" s="16" t="str">
        <f t="shared" ca="1" si="106"/>
        <v>Ba</v>
      </c>
      <c r="F1383" s="16" t="str">
        <f t="shared" ca="1" si="107"/>
        <v>FJ0401</v>
      </c>
      <c r="G1383" s="16" t="str">
        <f t="shared" ca="1" si="108"/>
        <v>FJ04</v>
      </c>
      <c r="H1383" s="16" t="str">
        <f t="shared" ca="1" si="109"/>
        <v>WESTERN</v>
      </c>
      <c r="I1383" s="2"/>
      <c r="J1383" s="2">
        <v>3</v>
      </c>
      <c r="K1383" s="2"/>
    </row>
    <row r="1384" spans="1:11">
      <c r="A1384" s="6" t="s">
        <v>2537</v>
      </c>
      <c r="B1384" s="6" t="s">
        <v>2879</v>
      </c>
      <c r="C1384" s="16" t="str">
        <f t="shared" ca="1" si="105"/>
        <v>Nakorotubu</v>
      </c>
      <c r="D1384" s="6" t="s">
        <v>236</v>
      </c>
      <c r="E1384" s="16" t="str">
        <f t="shared" ca="1" si="106"/>
        <v>Ra</v>
      </c>
      <c r="F1384" s="16" t="str">
        <f t="shared" ca="1" si="107"/>
        <v>FJ0403</v>
      </c>
      <c r="G1384" s="16" t="str">
        <f t="shared" ca="1" si="108"/>
        <v>FJ04</v>
      </c>
      <c r="H1384" s="16" t="str">
        <f t="shared" ca="1" si="109"/>
        <v>WESTERN</v>
      </c>
      <c r="I1384" s="2"/>
      <c r="J1384" s="2">
        <v>2</v>
      </c>
      <c r="K1384" s="2"/>
    </row>
    <row r="1385" spans="1:11">
      <c r="A1385" s="6" t="s">
        <v>2538</v>
      </c>
      <c r="B1385" s="6" t="s">
        <v>2880</v>
      </c>
      <c r="C1385" s="16" t="str">
        <f t="shared" ca="1" si="105"/>
        <v>Nasigatoka</v>
      </c>
      <c r="D1385" s="6" t="s">
        <v>232</v>
      </c>
      <c r="E1385" s="16" t="str">
        <f t="shared" ca="1" si="106"/>
        <v>Nadroga</v>
      </c>
      <c r="F1385" s="16" t="str">
        <f t="shared" ca="1" si="107"/>
        <v>FJ0402</v>
      </c>
      <c r="G1385" s="16" t="str">
        <f t="shared" ca="1" si="108"/>
        <v>FJ04</v>
      </c>
      <c r="H1385" s="16" t="str">
        <f t="shared" ca="1" si="109"/>
        <v>WESTERN</v>
      </c>
      <c r="I1385" s="2"/>
      <c r="J1385" s="2">
        <v>0</v>
      </c>
      <c r="K1385" s="2"/>
    </row>
    <row r="1386" spans="1:11">
      <c r="A1386" s="6" t="s">
        <v>2539</v>
      </c>
      <c r="B1386" s="6" t="s">
        <v>2881</v>
      </c>
      <c r="C1386" s="16" t="str">
        <f t="shared" ca="1" si="105"/>
        <v>Saivou</v>
      </c>
      <c r="D1386" s="6" t="s">
        <v>239</v>
      </c>
      <c r="E1386" s="16" t="str">
        <f t="shared" ca="1" si="106"/>
        <v>Ra</v>
      </c>
      <c r="F1386" s="16" t="str">
        <f t="shared" ca="1" si="107"/>
        <v>FJ0403</v>
      </c>
      <c r="G1386" s="16" t="str">
        <f t="shared" ca="1" si="108"/>
        <v>FJ04</v>
      </c>
      <c r="H1386" s="16" t="str">
        <f t="shared" ca="1" si="109"/>
        <v>WESTERN</v>
      </c>
      <c r="I1386" s="2"/>
      <c r="J1386" s="2">
        <v>0</v>
      </c>
      <c r="K1386" s="2"/>
    </row>
    <row r="1387" spans="1:11">
      <c r="A1387" s="6" t="s">
        <v>2540</v>
      </c>
      <c r="B1387" s="6" t="s">
        <v>2882</v>
      </c>
      <c r="C1387" s="16" t="str">
        <f t="shared" ca="1" si="105"/>
        <v>Cuvu</v>
      </c>
      <c r="D1387" s="6" t="s">
        <v>229</v>
      </c>
      <c r="E1387" s="16" t="str">
        <f t="shared" ca="1" si="106"/>
        <v>Nadroga</v>
      </c>
      <c r="F1387" s="16" t="str">
        <f t="shared" ca="1" si="107"/>
        <v>FJ0402</v>
      </c>
      <c r="G1387" s="16" t="str">
        <f t="shared" ca="1" si="108"/>
        <v>FJ04</v>
      </c>
      <c r="H1387" s="16" t="str">
        <f t="shared" ca="1" si="109"/>
        <v>WESTERN</v>
      </c>
      <c r="I1387" s="2"/>
      <c r="J1387" s="2">
        <v>0</v>
      </c>
      <c r="K1387" s="2"/>
    </row>
    <row r="1388" spans="1:11">
      <c r="A1388" s="6" t="s">
        <v>2541</v>
      </c>
      <c r="B1388" s="6" t="s">
        <v>2883</v>
      </c>
      <c r="C1388" s="16" t="str">
        <f t="shared" ca="1" si="105"/>
        <v>Cuvu</v>
      </c>
      <c r="D1388" s="6" t="s">
        <v>229</v>
      </c>
      <c r="E1388" s="16" t="str">
        <f t="shared" ca="1" si="106"/>
        <v>Nadroga</v>
      </c>
      <c r="F1388" s="16" t="str">
        <f t="shared" ca="1" si="107"/>
        <v>FJ0402</v>
      </c>
      <c r="G1388" s="16" t="str">
        <f t="shared" ca="1" si="108"/>
        <v>FJ04</v>
      </c>
      <c r="H1388" s="16" t="str">
        <f t="shared" ca="1" si="109"/>
        <v>WESTERN</v>
      </c>
      <c r="I1388" s="2"/>
      <c r="J1388" s="2">
        <v>0</v>
      </c>
      <c r="K1388" s="2"/>
    </row>
    <row r="1389" spans="1:11">
      <c r="A1389" s="6" t="s">
        <v>2542</v>
      </c>
      <c r="B1389" s="6" t="s">
        <v>2884</v>
      </c>
      <c r="C1389" s="16" t="str">
        <f t="shared" ca="1" si="105"/>
        <v>Cuvu</v>
      </c>
      <c r="D1389" s="6" t="s">
        <v>229</v>
      </c>
      <c r="E1389" s="16" t="str">
        <f t="shared" ca="1" si="106"/>
        <v>Nadroga</v>
      </c>
      <c r="F1389" s="16" t="str">
        <f t="shared" ca="1" si="107"/>
        <v>FJ0402</v>
      </c>
      <c r="G1389" s="16" t="str">
        <f t="shared" ca="1" si="108"/>
        <v>FJ04</v>
      </c>
      <c r="H1389" s="16" t="str">
        <f t="shared" ca="1" si="109"/>
        <v>WESTERN</v>
      </c>
      <c r="I1389" s="2"/>
      <c r="J1389" s="2">
        <v>0</v>
      </c>
      <c r="K1389" s="2"/>
    </row>
    <row r="1390" spans="1:11">
      <c r="A1390" s="6" t="s">
        <v>2543</v>
      </c>
      <c r="B1390" s="6" t="s">
        <v>2885</v>
      </c>
      <c r="C1390" s="16" t="str">
        <f t="shared" ca="1" si="105"/>
        <v>Magodro</v>
      </c>
      <c r="D1390" s="6" t="s">
        <v>221</v>
      </c>
      <c r="E1390" s="16" t="str">
        <f t="shared" ca="1" si="106"/>
        <v>Ba</v>
      </c>
      <c r="F1390" s="16" t="str">
        <f t="shared" ca="1" si="107"/>
        <v>FJ0401</v>
      </c>
      <c r="G1390" s="16" t="str">
        <f t="shared" ca="1" si="108"/>
        <v>FJ04</v>
      </c>
      <c r="H1390" s="16" t="str">
        <f t="shared" ca="1" si="109"/>
        <v>WESTERN</v>
      </c>
      <c r="I1390" s="2"/>
      <c r="J1390" s="2">
        <v>0</v>
      </c>
      <c r="K1390" s="2"/>
    </row>
    <row r="1391" spans="1:11">
      <c r="A1391" s="6" t="s">
        <v>2544</v>
      </c>
      <c r="B1391" s="6" t="s">
        <v>2886</v>
      </c>
      <c r="C1391" s="16" t="str">
        <f t="shared" ca="1" si="105"/>
        <v>Nalawa</v>
      </c>
      <c r="D1391" s="6" t="s">
        <v>237</v>
      </c>
      <c r="E1391" s="16" t="str">
        <f t="shared" ca="1" si="106"/>
        <v>Ra</v>
      </c>
      <c r="F1391" s="16" t="str">
        <f t="shared" ca="1" si="107"/>
        <v>FJ0403</v>
      </c>
      <c r="G1391" s="16" t="str">
        <f t="shared" ca="1" si="108"/>
        <v>FJ04</v>
      </c>
      <c r="H1391" s="16" t="str">
        <f t="shared" ca="1" si="109"/>
        <v>WESTERN</v>
      </c>
      <c r="I1391" s="2"/>
      <c r="J1391" s="2">
        <v>0</v>
      </c>
      <c r="K1391" s="2"/>
    </row>
    <row r="1392" spans="1:11">
      <c r="A1392" s="6" t="s">
        <v>2545</v>
      </c>
      <c r="B1392" s="6" t="s">
        <v>2887</v>
      </c>
      <c r="C1392" s="16" t="str">
        <f t="shared" ca="1" si="105"/>
        <v>Navosa</v>
      </c>
      <c r="D1392" s="6" t="s">
        <v>233</v>
      </c>
      <c r="E1392" s="16" t="str">
        <f t="shared" ca="1" si="106"/>
        <v>Nadroga</v>
      </c>
      <c r="F1392" s="16" t="str">
        <f t="shared" ca="1" si="107"/>
        <v>FJ0402</v>
      </c>
      <c r="G1392" s="16" t="str">
        <f t="shared" ca="1" si="108"/>
        <v>FJ04</v>
      </c>
      <c r="H1392" s="16" t="str">
        <f t="shared" ca="1" si="109"/>
        <v>WESTERN</v>
      </c>
      <c r="I1392" s="2"/>
      <c r="J1392" s="2">
        <v>0</v>
      </c>
      <c r="K1392" s="2"/>
    </row>
    <row r="1393" spans="1:11">
      <c r="A1393" s="6" t="s">
        <v>2546</v>
      </c>
      <c r="B1393" s="6" t="s">
        <v>2888</v>
      </c>
      <c r="C1393" s="16" t="str">
        <f t="shared" ca="1" si="105"/>
        <v>Navosa</v>
      </c>
      <c r="D1393" s="6" t="s">
        <v>233</v>
      </c>
      <c r="E1393" s="16" t="str">
        <f t="shared" ca="1" si="106"/>
        <v>Nadroga</v>
      </c>
      <c r="F1393" s="16" t="str">
        <f t="shared" ca="1" si="107"/>
        <v>FJ0402</v>
      </c>
      <c r="G1393" s="16" t="str">
        <f t="shared" ca="1" si="108"/>
        <v>FJ04</v>
      </c>
      <c r="H1393" s="16" t="str">
        <f t="shared" ca="1" si="109"/>
        <v>WESTERN</v>
      </c>
      <c r="I1393" s="2"/>
      <c r="J1393" s="2">
        <v>0</v>
      </c>
      <c r="K1393" s="2"/>
    </row>
    <row r="1394" spans="1:11">
      <c r="A1394" s="6" t="s">
        <v>2547</v>
      </c>
      <c r="B1394" s="6" t="s">
        <v>2889</v>
      </c>
      <c r="C1394" s="16" t="str">
        <f t="shared" ca="1" si="105"/>
        <v>Navosa</v>
      </c>
      <c r="D1394" s="6" t="s">
        <v>233</v>
      </c>
      <c r="E1394" s="16" t="str">
        <f t="shared" ca="1" si="106"/>
        <v>Nadroga</v>
      </c>
      <c r="F1394" s="16" t="str">
        <f t="shared" ca="1" si="107"/>
        <v>FJ0402</v>
      </c>
      <c r="G1394" s="16" t="str">
        <f t="shared" ca="1" si="108"/>
        <v>FJ04</v>
      </c>
      <c r="H1394" s="16" t="str">
        <f t="shared" ca="1" si="109"/>
        <v>WESTERN</v>
      </c>
      <c r="I1394" s="2"/>
      <c r="J1394" s="2">
        <v>3</v>
      </c>
      <c r="K1394" s="2"/>
    </row>
    <row r="1395" spans="1:11">
      <c r="A1395" s="6" t="s">
        <v>2548</v>
      </c>
      <c r="B1395" s="6" t="s">
        <v>2890</v>
      </c>
      <c r="C1395" s="16" t="str">
        <f t="shared" ca="1" si="105"/>
        <v>Nalawa</v>
      </c>
      <c r="D1395" s="6" t="s">
        <v>237</v>
      </c>
      <c r="E1395" s="16" t="str">
        <f t="shared" ca="1" si="106"/>
        <v>Ra</v>
      </c>
      <c r="F1395" s="16" t="str">
        <f t="shared" ca="1" si="107"/>
        <v>FJ0403</v>
      </c>
      <c r="G1395" s="16" t="str">
        <f t="shared" ca="1" si="108"/>
        <v>FJ04</v>
      </c>
      <c r="H1395" s="16" t="str">
        <f t="shared" ca="1" si="109"/>
        <v>WESTERN</v>
      </c>
      <c r="I1395" s="2"/>
      <c r="J1395" s="2">
        <v>0</v>
      </c>
      <c r="K1395" s="2"/>
    </row>
    <row r="1396" spans="1:11">
      <c r="A1396" s="6" t="s">
        <v>2549</v>
      </c>
      <c r="B1396" s="6" t="s">
        <v>2891</v>
      </c>
      <c r="C1396" s="16" t="str">
        <f t="shared" ca="1" si="105"/>
        <v>Malomalo</v>
      </c>
      <c r="D1396" s="6" t="s">
        <v>231</v>
      </c>
      <c r="E1396" s="16" t="str">
        <f t="shared" ca="1" si="106"/>
        <v>Nadroga</v>
      </c>
      <c r="F1396" s="16" t="str">
        <f t="shared" ca="1" si="107"/>
        <v>FJ0402</v>
      </c>
      <c r="G1396" s="16" t="str">
        <f t="shared" ca="1" si="108"/>
        <v>FJ04</v>
      </c>
      <c r="H1396" s="16" t="str">
        <f t="shared" ca="1" si="109"/>
        <v>WESTERN</v>
      </c>
      <c r="I1396" s="2"/>
      <c r="J1396" s="2">
        <v>0</v>
      </c>
      <c r="K1396" s="2"/>
    </row>
    <row r="1397" spans="1:11">
      <c r="A1397" s="6" t="s">
        <v>2550</v>
      </c>
      <c r="B1397" s="6" t="s">
        <v>2892</v>
      </c>
      <c r="C1397" s="16" t="str">
        <f t="shared" ca="1" si="105"/>
        <v>Vuda</v>
      </c>
      <c r="D1397" s="6" t="s">
        <v>226</v>
      </c>
      <c r="E1397" s="16" t="str">
        <f t="shared" ca="1" si="106"/>
        <v>Ba</v>
      </c>
      <c r="F1397" s="16" t="str">
        <f t="shared" ca="1" si="107"/>
        <v>FJ0401</v>
      </c>
      <c r="G1397" s="16" t="str">
        <f t="shared" ca="1" si="108"/>
        <v>FJ04</v>
      </c>
      <c r="H1397" s="16" t="str">
        <f t="shared" ca="1" si="109"/>
        <v>WESTERN</v>
      </c>
      <c r="I1397" s="2"/>
      <c r="J1397" s="2">
        <v>0</v>
      </c>
      <c r="K1397" s="2"/>
    </row>
    <row r="1398" spans="1:11">
      <c r="A1398" s="6" t="s">
        <v>2551</v>
      </c>
      <c r="B1398" s="6" t="s">
        <v>2893</v>
      </c>
      <c r="C1398" s="16" t="str">
        <f t="shared" ca="1" si="105"/>
        <v>Baravi</v>
      </c>
      <c r="D1398" s="6" t="s">
        <v>228</v>
      </c>
      <c r="E1398" s="16" t="str">
        <f t="shared" ca="1" si="106"/>
        <v>Nadroga</v>
      </c>
      <c r="F1398" s="16" t="str">
        <f t="shared" ca="1" si="107"/>
        <v>FJ0402</v>
      </c>
      <c r="G1398" s="16" t="str">
        <f t="shared" ca="1" si="108"/>
        <v>FJ04</v>
      </c>
      <c r="H1398" s="16" t="str">
        <f t="shared" ca="1" si="109"/>
        <v>WESTERN</v>
      </c>
      <c r="I1398" s="2"/>
      <c r="J1398" s="2">
        <v>0</v>
      </c>
      <c r="K1398" s="2"/>
    </row>
    <row r="1399" spans="1:11">
      <c r="A1399" s="6" t="s">
        <v>2552</v>
      </c>
      <c r="B1399" s="6" t="s">
        <v>2894</v>
      </c>
      <c r="C1399" s="16" t="str">
        <f t="shared" ca="1" si="105"/>
        <v>Saivou</v>
      </c>
      <c r="D1399" s="6" t="s">
        <v>239</v>
      </c>
      <c r="E1399" s="16" t="str">
        <f t="shared" ca="1" si="106"/>
        <v>Ra</v>
      </c>
      <c r="F1399" s="16" t="str">
        <f t="shared" ca="1" si="107"/>
        <v>FJ0403</v>
      </c>
      <c r="G1399" s="16" t="str">
        <f t="shared" ca="1" si="108"/>
        <v>FJ04</v>
      </c>
      <c r="H1399" s="16" t="str">
        <f t="shared" ca="1" si="109"/>
        <v>WESTERN</v>
      </c>
      <c r="I1399" s="2"/>
      <c r="J1399" s="2">
        <v>0</v>
      </c>
      <c r="K1399" s="2"/>
    </row>
    <row r="1400" spans="1:11">
      <c r="A1400" s="6" t="s">
        <v>1159</v>
      </c>
      <c r="B1400" s="6" t="s">
        <v>2895</v>
      </c>
      <c r="C1400" s="16" t="str">
        <f t="shared" ca="1" si="105"/>
        <v>Ba</v>
      </c>
      <c r="D1400" s="6" t="s">
        <v>220</v>
      </c>
      <c r="E1400" s="16" t="str">
        <f t="shared" ca="1" si="106"/>
        <v>Ba</v>
      </c>
      <c r="F1400" s="16" t="str">
        <f t="shared" ca="1" si="107"/>
        <v>FJ0401</v>
      </c>
      <c r="G1400" s="16" t="str">
        <f t="shared" ca="1" si="108"/>
        <v>FJ04</v>
      </c>
      <c r="H1400" s="16" t="str">
        <f t="shared" ca="1" si="109"/>
        <v>WESTERN</v>
      </c>
      <c r="I1400" s="2"/>
      <c r="J1400" s="2">
        <v>3</v>
      </c>
      <c r="K1400" s="2"/>
    </row>
    <row r="1401" spans="1:11">
      <c r="A1401" s="6" t="s">
        <v>2553</v>
      </c>
      <c r="B1401" s="6" t="s">
        <v>2896</v>
      </c>
      <c r="C1401" s="16" t="str">
        <f t="shared" ca="1" si="105"/>
        <v>Nawaka</v>
      </c>
      <c r="D1401" s="6" t="s">
        <v>224</v>
      </c>
      <c r="E1401" s="16" t="str">
        <f t="shared" ca="1" si="106"/>
        <v>Ba</v>
      </c>
      <c r="F1401" s="16" t="str">
        <f t="shared" ca="1" si="107"/>
        <v>FJ0401</v>
      </c>
      <c r="G1401" s="16" t="str">
        <f t="shared" ca="1" si="108"/>
        <v>FJ04</v>
      </c>
      <c r="H1401" s="16" t="str">
        <f t="shared" ca="1" si="109"/>
        <v>WESTERN</v>
      </c>
      <c r="I1401" s="2"/>
      <c r="J1401" s="2">
        <v>0</v>
      </c>
      <c r="K1401" s="2"/>
    </row>
    <row r="1402" spans="1:11">
      <c r="A1402" s="6" t="s">
        <v>1700</v>
      </c>
      <c r="B1402" s="6" t="s">
        <v>2897</v>
      </c>
      <c r="C1402" s="16" t="str">
        <f t="shared" ca="1" si="105"/>
        <v>Nasigatoka</v>
      </c>
      <c r="D1402" s="6" t="s">
        <v>232</v>
      </c>
      <c r="E1402" s="16" t="str">
        <f t="shared" ca="1" si="106"/>
        <v>Nadroga</v>
      </c>
      <c r="F1402" s="16" t="str">
        <f t="shared" ca="1" si="107"/>
        <v>FJ0402</v>
      </c>
      <c r="G1402" s="16" t="str">
        <f t="shared" ca="1" si="108"/>
        <v>FJ04</v>
      </c>
      <c r="H1402" s="16" t="str">
        <f t="shared" ca="1" si="109"/>
        <v>WESTERN</v>
      </c>
      <c r="I1402" s="2"/>
      <c r="J1402" s="2">
        <v>0</v>
      </c>
      <c r="K1402" s="2"/>
    </row>
    <row r="1403" spans="1:11">
      <c r="A1403" s="6" t="s">
        <v>2554</v>
      </c>
      <c r="B1403" s="6" t="s">
        <v>2898</v>
      </c>
      <c r="C1403" s="16" t="str">
        <f t="shared" ca="1" si="105"/>
        <v>Magodro</v>
      </c>
      <c r="D1403" s="6" t="s">
        <v>221</v>
      </c>
      <c r="E1403" s="16" t="str">
        <f t="shared" ca="1" si="106"/>
        <v>Ba</v>
      </c>
      <c r="F1403" s="16" t="str">
        <f t="shared" ca="1" si="107"/>
        <v>FJ0401</v>
      </c>
      <c r="G1403" s="16" t="str">
        <f t="shared" ca="1" si="108"/>
        <v>FJ04</v>
      </c>
      <c r="H1403" s="16" t="str">
        <f t="shared" ca="1" si="109"/>
        <v>WESTERN</v>
      </c>
      <c r="I1403" s="2"/>
      <c r="J1403" s="2">
        <v>0</v>
      </c>
      <c r="K1403" s="2"/>
    </row>
    <row r="1404" spans="1:11">
      <c r="A1404" s="6" t="s">
        <v>2555</v>
      </c>
      <c r="B1404" s="6" t="s">
        <v>2899</v>
      </c>
      <c r="C1404" s="16" t="str">
        <f t="shared" ca="1" si="105"/>
        <v>Tavua</v>
      </c>
      <c r="D1404" s="6" t="s">
        <v>225</v>
      </c>
      <c r="E1404" s="16" t="str">
        <f t="shared" ca="1" si="106"/>
        <v>Ba</v>
      </c>
      <c r="F1404" s="16" t="str">
        <f t="shared" ca="1" si="107"/>
        <v>FJ0401</v>
      </c>
      <c r="G1404" s="16" t="str">
        <f t="shared" ca="1" si="108"/>
        <v>FJ04</v>
      </c>
      <c r="H1404" s="16" t="str">
        <f t="shared" ca="1" si="109"/>
        <v>WESTERN</v>
      </c>
      <c r="I1404" s="2"/>
      <c r="J1404" s="2">
        <v>0</v>
      </c>
      <c r="K1404" s="2"/>
    </row>
    <row r="1405" spans="1:11">
      <c r="A1405" s="6" t="s">
        <v>496</v>
      </c>
      <c r="B1405" s="6" t="s">
        <v>2900</v>
      </c>
      <c r="C1405" s="16" t="str">
        <f t="shared" ca="1" si="105"/>
        <v>Ruwailevu</v>
      </c>
      <c r="D1405" s="6" t="s">
        <v>234</v>
      </c>
      <c r="E1405" s="16" t="str">
        <f t="shared" ca="1" si="106"/>
        <v>Nadroga</v>
      </c>
      <c r="F1405" s="16" t="str">
        <f t="shared" ca="1" si="107"/>
        <v>FJ0402</v>
      </c>
      <c r="G1405" s="16" t="str">
        <f t="shared" ca="1" si="108"/>
        <v>FJ04</v>
      </c>
      <c r="H1405" s="16" t="str">
        <f t="shared" ca="1" si="109"/>
        <v>WESTERN</v>
      </c>
      <c r="I1405" s="2"/>
      <c r="J1405" s="2">
        <v>2</v>
      </c>
      <c r="K1405" s="2"/>
    </row>
    <row r="1406" spans="1:11">
      <c r="A1406" s="6" t="s">
        <v>2556</v>
      </c>
      <c r="B1406" s="6" t="s">
        <v>2901</v>
      </c>
      <c r="C1406" s="16" t="str">
        <f t="shared" ca="1" si="105"/>
        <v>Nasigatoka</v>
      </c>
      <c r="D1406" s="6" t="s">
        <v>232</v>
      </c>
      <c r="E1406" s="16" t="str">
        <f t="shared" ca="1" si="106"/>
        <v>Nadroga</v>
      </c>
      <c r="F1406" s="16" t="str">
        <f t="shared" ca="1" si="107"/>
        <v>FJ0402</v>
      </c>
      <c r="G1406" s="16" t="str">
        <f t="shared" ca="1" si="108"/>
        <v>FJ04</v>
      </c>
      <c r="H1406" s="16" t="str">
        <f t="shared" ca="1" si="109"/>
        <v>WESTERN</v>
      </c>
      <c r="I1406" s="2"/>
      <c r="J1406" s="2">
        <v>3</v>
      </c>
      <c r="K1406" s="2"/>
    </row>
    <row r="1407" spans="1:11">
      <c r="A1407" s="6" t="s">
        <v>2557</v>
      </c>
      <c r="B1407" s="6" t="s">
        <v>2902</v>
      </c>
      <c r="C1407" s="16" t="str">
        <f t="shared" ca="1" si="105"/>
        <v>Ruwailevu</v>
      </c>
      <c r="D1407" s="6" t="s">
        <v>234</v>
      </c>
      <c r="E1407" s="16" t="str">
        <f t="shared" ca="1" si="106"/>
        <v>Nadroga</v>
      </c>
      <c r="F1407" s="16" t="str">
        <f t="shared" ca="1" si="107"/>
        <v>FJ0402</v>
      </c>
      <c r="G1407" s="16" t="str">
        <f t="shared" ca="1" si="108"/>
        <v>FJ04</v>
      </c>
      <c r="H1407" s="16" t="str">
        <f t="shared" ca="1" si="109"/>
        <v>WESTERN</v>
      </c>
      <c r="I1407" s="2"/>
      <c r="J1407" s="2">
        <v>0</v>
      </c>
      <c r="K1407" s="2"/>
    </row>
    <row r="1408" spans="1:11">
      <c r="A1408" s="6" t="s">
        <v>2558</v>
      </c>
      <c r="B1408" s="6" t="s">
        <v>2903</v>
      </c>
      <c r="C1408" s="16" t="str">
        <f t="shared" ca="1" si="105"/>
        <v>Nawaka</v>
      </c>
      <c r="D1408" s="6" t="s">
        <v>224</v>
      </c>
      <c r="E1408" s="16" t="str">
        <f t="shared" ca="1" si="106"/>
        <v>Ba</v>
      </c>
      <c r="F1408" s="16" t="str">
        <f t="shared" ca="1" si="107"/>
        <v>FJ0401</v>
      </c>
      <c r="G1408" s="16" t="str">
        <f t="shared" ca="1" si="108"/>
        <v>FJ04</v>
      </c>
      <c r="H1408" s="16" t="str">
        <f t="shared" ca="1" si="109"/>
        <v>WESTERN</v>
      </c>
      <c r="I1408" s="2"/>
      <c r="J1408" s="2">
        <v>2</v>
      </c>
      <c r="K1408" s="2">
        <v>3</v>
      </c>
    </row>
    <row r="1409" spans="1:11">
      <c r="A1409" s="6" t="s">
        <v>2559</v>
      </c>
      <c r="B1409" s="6" t="s">
        <v>2904</v>
      </c>
      <c r="C1409" s="16" t="str">
        <f t="shared" ca="1" si="105"/>
        <v>Ruwailevu</v>
      </c>
      <c r="D1409" s="6" t="s">
        <v>234</v>
      </c>
      <c r="E1409" s="16" t="str">
        <f t="shared" ca="1" si="106"/>
        <v>Nadroga</v>
      </c>
      <c r="F1409" s="16" t="str">
        <f t="shared" ca="1" si="107"/>
        <v>FJ0402</v>
      </c>
      <c r="G1409" s="16" t="str">
        <f t="shared" ca="1" si="108"/>
        <v>FJ04</v>
      </c>
      <c r="H1409" s="16" t="str">
        <f t="shared" ca="1" si="109"/>
        <v>WESTERN</v>
      </c>
      <c r="I1409" s="2"/>
      <c r="J1409" s="2">
        <v>0</v>
      </c>
      <c r="K1409" s="2"/>
    </row>
    <row r="1410" spans="1:11">
      <c r="A1410" s="6" t="s">
        <v>2560</v>
      </c>
      <c r="B1410" s="6" t="s">
        <v>2905</v>
      </c>
      <c r="C1410" s="16" t="str">
        <f t="shared" ref="C1410:C1473" ca="1" si="110">OFFSET(OffsetRefAdm3,MATCH(D1410,MatchAdm3_Code,0)-1,0)</f>
        <v>Magodro</v>
      </c>
      <c r="D1410" s="6" t="s">
        <v>221</v>
      </c>
      <c r="E1410" s="16" t="str">
        <f t="shared" ref="E1410:E1473" ca="1" si="111">OFFSET(OffsetRefAdm3,MATCH(D1410,MatchAdm3_Code,0)-1,2)</f>
        <v>Ba</v>
      </c>
      <c r="F1410" s="16" t="str">
        <f t="shared" ref="F1410:F1473" ca="1" si="112">OFFSET(OffsetRefAdm3,MATCH(D1410,MatchAdm3_Code,0)-1,3)</f>
        <v>FJ0401</v>
      </c>
      <c r="G1410" s="16" t="str">
        <f t="shared" ref="G1410:G1473" ca="1" si="113">OFFSET(OffsetRefAdm3,MATCH(D1410,MatchAdm3_Code,0)-1,5)</f>
        <v>FJ04</v>
      </c>
      <c r="H1410" s="16" t="str">
        <f t="shared" ref="H1410:H1473" ca="1" si="114">OFFSET(OffsetRefAdm3,MATCH(D1410,MatchAdm3_Code,0)-1,4)</f>
        <v>WESTERN</v>
      </c>
      <c r="I1410" s="2"/>
      <c r="J1410" s="2">
        <v>0</v>
      </c>
      <c r="K1410" s="2"/>
    </row>
    <row r="1411" spans="1:11">
      <c r="A1411" s="6" t="s">
        <v>2561</v>
      </c>
      <c r="B1411" s="6" t="s">
        <v>2906</v>
      </c>
      <c r="C1411" s="16" t="str">
        <f t="shared" ca="1" si="110"/>
        <v>Nawaka</v>
      </c>
      <c r="D1411" s="6" t="s">
        <v>224</v>
      </c>
      <c r="E1411" s="16" t="str">
        <f t="shared" ca="1" si="111"/>
        <v>Ba</v>
      </c>
      <c r="F1411" s="16" t="str">
        <f t="shared" ca="1" si="112"/>
        <v>FJ0401</v>
      </c>
      <c r="G1411" s="16" t="str">
        <f t="shared" ca="1" si="113"/>
        <v>FJ04</v>
      </c>
      <c r="H1411" s="16" t="str">
        <f t="shared" ca="1" si="114"/>
        <v>WESTERN</v>
      </c>
      <c r="I1411" s="2"/>
      <c r="J1411" s="2">
        <v>0</v>
      </c>
      <c r="K1411" s="2"/>
    </row>
    <row r="1412" spans="1:11">
      <c r="A1412" s="6" t="s">
        <v>2562</v>
      </c>
      <c r="B1412" s="6" t="s">
        <v>2907</v>
      </c>
      <c r="C1412" s="16" t="str">
        <f t="shared" ca="1" si="110"/>
        <v>Navosa</v>
      </c>
      <c r="D1412" s="6" t="s">
        <v>233</v>
      </c>
      <c r="E1412" s="16" t="str">
        <f t="shared" ca="1" si="111"/>
        <v>Nadroga</v>
      </c>
      <c r="F1412" s="16" t="str">
        <f t="shared" ca="1" si="112"/>
        <v>FJ0402</v>
      </c>
      <c r="G1412" s="16" t="str">
        <f t="shared" ca="1" si="113"/>
        <v>FJ04</v>
      </c>
      <c r="H1412" s="16" t="str">
        <f t="shared" ca="1" si="114"/>
        <v>WESTERN</v>
      </c>
      <c r="I1412" s="2"/>
      <c r="J1412" s="2">
        <v>0</v>
      </c>
      <c r="K1412" s="2"/>
    </row>
    <row r="1413" spans="1:11">
      <c r="A1413" s="6" t="s">
        <v>2563</v>
      </c>
      <c r="B1413" s="6" t="s">
        <v>2908</v>
      </c>
      <c r="C1413" s="16" t="str">
        <f t="shared" ca="1" si="110"/>
        <v>Saivou</v>
      </c>
      <c r="D1413" s="6" t="s">
        <v>239</v>
      </c>
      <c r="E1413" s="16" t="str">
        <f t="shared" ca="1" si="111"/>
        <v>Ra</v>
      </c>
      <c r="F1413" s="16" t="str">
        <f t="shared" ca="1" si="112"/>
        <v>FJ0403</v>
      </c>
      <c r="G1413" s="16" t="str">
        <f t="shared" ca="1" si="113"/>
        <v>FJ04</v>
      </c>
      <c r="H1413" s="16" t="str">
        <f t="shared" ca="1" si="114"/>
        <v>WESTERN</v>
      </c>
      <c r="I1413" s="2"/>
      <c r="J1413" s="2">
        <v>3</v>
      </c>
      <c r="K1413" s="2"/>
    </row>
    <row r="1414" spans="1:11">
      <c r="A1414" s="6" t="s">
        <v>2564</v>
      </c>
      <c r="B1414" s="6" t="s">
        <v>2909</v>
      </c>
      <c r="C1414" s="16" t="str">
        <f t="shared" ca="1" si="110"/>
        <v>Cuvu</v>
      </c>
      <c r="D1414" s="6" t="s">
        <v>229</v>
      </c>
      <c r="E1414" s="16" t="str">
        <f t="shared" ca="1" si="111"/>
        <v>Nadroga</v>
      </c>
      <c r="F1414" s="16" t="str">
        <f t="shared" ca="1" si="112"/>
        <v>FJ0402</v>
      </c>
      <c r="G1414" s="16" t="str">
        <f t="shared" ca="1" si="113"/>
        <v>FJ04</v>
      </c>
      <c r="H1414" s="16" t="str">
        <f t="shared" ca="1" si="114"/>
        <v>WESTERN</v>
      </c>
      <c r="I1414" s="2"/>
      <c r="J1414" s="2">
        <v>0</v>
      </c>
      <c r="K1414" s="2"/>
    </row>
    <row r="1415" spans="1:11">
      <c r="A1415" s="6" t="s">
        <v>498</v>
      </c>
      <c r="B1415" s="6" t="s">
        <v>2910</v>
      </c>
      <c r="C1415" s="16" t="str">
        <f t="shared" ca="1" si="110"/>
        <v>Baravi</v>
      </c>
      <c r="D1415" s="6" t="s">
        <v>228</v>
      </c>
      <c r="E1415" s="16" t="str">
        <f t="shared" ca="1" si="111"/>
        <v>Nadroga</v>
      </c>
      <c r="F1415" s="16" t="str">
        <f t="shared" ca="1" si="112"/>
        <v>FJ0402</v>
      </c>
      <c r="G1415" s="16" t="str">
        <f t="shared" ca="1" si="113"/>
        <v>FJ04</v>
      </c>
      <c r="H1415" s="16" t="str">
        <f t="shared" ca="1" si="114"/>
        <v>WESTERN</v>
      </c>
      <c r="I1415" s="2"/>
      <c r="J1415" s="2">
        <v>0</v>
      </c>
      <c r="K1415" s="2"/>
    </row>
    <row r="1416" spans="1:11">
      <c r="A1416" s="6" t="s">
        <v>2565</v>
      </c>
      <c r="B1416" s="6" t="s">
        <v>2911</v>
      </c>
      <c r="C1416" s="16" t="str">
        <f t="shared" ca="1" si="110"/>
        <v>Magodro</v>
      </c>
      <c r="D1416" s="6" t="s">
        <v>221</v>
      </c>
      <c r="E1416" s="16" t="str">
        <f t="shared" ca="1" si="111"/>
        <v>Ba</v>
      </c>
      <c r="F1416" s="16" t="str">
        <f t="shared" ca="1" si="112"/>
        <v>FJ0401</v>
      </c>
      <c r="G1416" s="16" t="str">
        <f t="shared" ca="1" si="113"/>
        <v>FJ04</v>
      </c>
      <c r="H1416" s="16" t="str">
        <f t="shared" ca="1" si="114"/>
        <v>WESTERN</v>
      </c>
      <c r="I1416" s="2"/>
      <c r="J1416" s="2">
        <v>0</v>
      </c>
      <c r="K1416" s="2"/>
    </row>
    <row r="1417" spans="1:11">
      <c r="A1417" s="6" t="s">
        <v>2566</v>
      </c>
      <c r="B1417" s="6" t="s">
        <v>2912</v>
      </c>
      <c r="C1417" s="16" t="str">
        <f t="shared" ca="1" si="110"/>
        <v>Malomalo</v>
      </c>
      <c r="D1417" s="6" t="s">
        <v>231</v>
      </c>
      <c r="E1417" s="16" t="str">
        <f t="shared" ca="1" si="111"/>
        <v>Nadroga</v>
      </c>
      <c r="F1417" s="16" t="str">
        <f t="shared" ca="1" si="112"/>
        <v>FJ0402</v>
      </c>
      <c r="G1417" s="16" t="str">
        <f t="shared" ca="1" si="113"/>
        <v>FJ04</v>
      </c>
      <c r="H1417" s="16" t="str">
        <f t="shared" ca="1" si="114"/>
        <v>WESTERN</v>
      </c>
      <c r="I1417" s="2"/>
      <c r="J1417" s="2">
        <v>3</v>
      </c>
      <c r="K1417" s="2"/>
    </row>
    <row r="1418" spans="1:11">
      <c r="A1418" s="6" t="s">
        <v>2567</v>
      </c>
      <c r="B1418" s="6" t="s">
        <v>2913</v>
      </c>
      <c r="C1418" s="16" t="str">
        <f t="shared" ca="1" si="110"/>
        <v>Vuda</v>
      </c>
      <c r="D1418" s="6" t="s">
        <v>226</v>
      </c>
      <c r="E1418" s="16" t="str">
        <f t="shared" ca="1" si="111"/>
        <v>Ba</v>
      </c>
      <c r="F1418" s="16" t="str">
        <f t="shared" ca="1" si="112"/>
        <v>FJ0401</v>
      </c>
      <c r="G1418" s="16" t="str">
        <f t="shared" ca="1" si="113"/>
        <v>FJ04</v>
      </c>
      <c r="H1418" s="16" t="str">
        <f t="shared" ca="1" si="114"/>
        <v>WESTERN</v>
      </c>
      <c r="I1418" s="2"/>
      <c r="J1418" s="2">
        <v>0</v>
      </c>
      <c r="K1418" s="2"/>
    </row>
    <row r="1419" spans="1:11">
      <c r="A1419" s="6" t="s">
        <v>2568</v>
      </c>
      <c r="B1419" s="6" t="s">
        <v>2914</v>
      </c>
      <c r="C1419" s="16" t="str">
        <f t="shared" ca="1" si="110"/>
        <v>Baravi</v>
      </c>
      <c r="D1419" s="6" t="s">
        <v>228</v>
      </c>
      <c r="E1419" s="16" t="str">
        <f t="shared" ca="1" si="111"/>
        <v>Nadroga</v>
      </c>
      <c r="F1419" s="16" t="str">
        <f t="shared" ca="1" si="112"/>
        <v>FJ0402</v>
      </c>
      <c r="G1419" s="16" t="str">
        <f t="shared" ca="1" si="113"/>
        <v>FJ04</v>
      </c>
      <c r="H1419" s="16" t="str">
        <f t="shared" ca="1" si="114"/>
        <v>WESTERN</v>
      </c>
      <c r="I1419" s="2"/>
      <c r="J1419" s="2">
        <v>0</v>
      </c>
      <c r="K1419" s="2"/>
    </row>
    <row r="1420" spans="1:11">
      <c r="A1420" s="6" t="s">
        <v>2569</v>
      </c>
      <c r="B1420" s="6" t="s">
        <v>2915</v>
      </c>
      <c r="C1420" s="16" t="str">
        <f t="shared" ca="1" si="110"/>
        <v>Baravi</v>
      </c>
      <c r="D1420" s="6" t="s">
        <v>228</v>
      </c>
      <c r="E1420" s="16" t="str">
        <f t="shared" ca="1" si="111"/>
        <v>Nadroga</v>
      </c>
      <c r="F1420" s="16" t="str">
        <f t="shared" ca="1" si="112"/>
        <v>FJ0402</v>
      </c>
      <c r="G1420" s="16" t="str">
        <f t="shared" ca="1" si="113"/>
        <v>FJ04</v>
      </c>
      <c r="H1420" s="16" t="str">
        <f t="shared" ca="1" si="114"/>
        <v>WESTERN</v>
      </c>
      <c r="I1420" s="2"/>
      <c r="J1420" s="2">
        <v>0</v>
      </c>
      <c r="K1420" s="2"/>
    </row>
    <row r="1421" spans="1:11">
      <c r="A1421" s="6" t="s">
        <v>2570</v>
      </c>
      <c r="B1421" s="6" t="s">
        <v>2916</v>
      </c>
      <c r="C1421" s="16" t="str">
        <f t="shared" ca="1" si="110"/>
        <v>Navosa</v>
      </c>
      <c r="D1421" s="6" t="s">
        <v>233</v>
      </c>
      <c r="E1421" s="16" t="str">
        <f t="shared" ca="1" si="111"/>
        <v>Nadroga</v>
      </c>
      <c r="F1421" s="16" t="str">
        <f t="shared" ca="1" si="112"/>
        <v>FJ0402</v>
      </c>
      <c r="G1421" s="16" t="str">
        <f t="shared" ca="1" si="113"/>
        <v>FJ04</v>
      </c>
      <c r="H1421" s="16" t="str">
        <f t="shared" ca="1" si="114"/>
        <v>WESTERN</v>
      </c>
      <c r="I1421" s="2"/>
      <c r="J1421" s="2">
        <v>0</v>
      </c>
      <c r="K1421" s="2"/>
    </row>
    <row r="1422" spans="1:11">
      <c r="A1422" s="6" t="s">
        <v>1720</v>
      </c>
      <c r="B1422" s="6" t="s">
        <v>2917</v>
      </c>
      <c r="C1422" s="16" t="str">
        <f t="shared" ca="1" si="110"/>
        <v>Malomalo</v>
      </c>
      <c r="D1422" s="6" t="s">
        <v>231</v>
      </c>
      <c r="E1422" s="16" t="str">
        <f t="shared" ca="1" si="111"/>
        <v>Nadroga</v>
      </c>
      <c r="F1422" s="16" t="str">
        <f t="shared" ca="1" si="112"/>
        <v>FJ0402</v>
      </c>
      <c r="G1422" s="16" t="str">
        <f t="shared" ca="1" si="113"/>
        <v>FJ04</v>
      </c>
      <c r="H1422" s="16" t="str">
        <f t="shared" ca="1" si="114"/>
        <v>WESTERN</v>
      </c>
      <c r="I1422" s="2"/>
      <c r="J1422" s="2">
        <v>0</v>
      </c>
      <c r="K1422" s="2"/>
    </row>
    <row r="1423" spans="1:11">
      <c r="A1423" s="6" t="s">
        <v>1720</v>
      </c>
      <c r="B1423" s="6" t="s">
        <v>2918</v>
      </c>
      <c r="C1423" s="16" t="str">
        <f t="shared" ca="1" si="110"/>
        <v>Navosa</v>
      </c>
      <c r="D1423" s="6" t="s">
        <v>233</v>
      </c>
      <c r="E1423" s="16" t="str">
        <f t="shared" ca="1" si="111"/>
        <v>Nadroga</v>
      </c>
      <c r="F1423" s="16" t="str">
        <f t="shared" ca="1" si="112"/>
        <v>FJ0402</v>
      </c>
      <c r="G1423" s="16" t="str">
        <f t="shared" ca="1" si="113"/>
        <v>FJ04</v>
      </c>
      <c r="H1423" s="16" t="str">
        <f t="shared" ca="1" si="114"/>
        <v>WESTERN</v>
      </c>
      <c r="I1423" s="2"/>
      <c r="J1423" s="2">
        <v>0</v>
      </c>
      <c r="K1423" s="2"/>
    </row>
    <row r="1424" spans="1:11">
      <c r="A1424" s="6" t="s">
        <v>2571</v>
      </c>
      <c r="B1424" s="6" t="s">
        <v>2919</v>
      </c>
      <c r="C1424" s="16" t="str">
        <f t="shared" ca="1" si="110"/>
        <v>Navosa</v>
      </c>
      <c r="D1424" s="6" t="s">
        <v>233</v>
      </c>
      <c r="E1424" s="16" t="str">
        <f t="shared" ca="1" si="111"/>
        <v>Nadroga</v>
      </c>
      <c r="F1424" s="16" t="str">
        <f t="shared" ca="1" si="112"/>
        <v>FJ0402</v>
      </c>
      <c r="G1424" s="16" t="str">
        <f t="shared" ca="1" si="113"/>
        <v>FJ04</v>
      </c>
      <c r="H1424" s="16" t="str">
        <f t="shared" ca="1" si="114"/>
        <v>WESTERN</v>
      </c>
      <c r="I1424" s="2"/>
      <c r="J1424" s="2">
        <v>3</v>
      </c>
      <c r="K1424" s="2"/>
    </row>
    <row r="1425" spans="1:11">
      <c r="A1425" s="6" t="s">
        <v>2572</v>
      </c>
      <c r="B1425" s="6" t="s">
        <v>2920</v>
      </c>
      <c r="C1425" s="16" t="str">
        <f t="shared" ca="1" si="110"/>
        <v>Cuvu</v>
      </c>
      <c r="D1425" s="6" t="s">
        <v>229</v>
      </c>
      <c r="E1425" s="16" t="str">
        <f t="shared" ca="1" si="111"/>
        <v>Nadroga</v>
      </c>
      <c r="F1425" s="16" t="str">
        <f t="shared" ca="1" si="112"/>
        <v>FJ0402</v>
      </c>
      <c r="G1425" s="16" t="str">
        <f t="shared" ca="1" si="113"/>
        <v>FJ04</v>
      </c>
      <c r="H1425" s="16" t="str">
        <f t="shared" ca="1" si="114"/>
        <v>WESTERN</v>
      </c>
      <c r="I1425" s="2"/>
      <c r="J1425" s="2">
        <v>0</v>
      </c>
      <c r="K1425" s="2"/>
    </row>
    <row r="1426" spans="1:11">
      <c r="A1426" s="6" t="s">
        <v>2573</v>
      </c>
      <c r="B1426" s="6" t="s">
        <v>2921</v>
      </c>
      <c r="C1426" s="16" t="str">
        <f t="shared" ca="1" si="110"/>
        <v>Nasigatoka</v>
      </c>
      <c r="D1426" s="6" t="s">
        <v>232</v>
      </c>
      <c r="E1426" s="16" t="str">
        <f t="shared" ca="1" si="111"/>
        <v>Nadroga</v>
      </c>
      <c r="F1426" s="16" t="str">
        <f t="shared" ca="1" si="112"/>
        <v>FJ0402</v>
      </c>
      <c r="G1426" s="16" t="str">
        <f t="shared" ca="1" si="113"/>
        <v>FJ04</v>
      </c>
      <c r="H1426" s="16" t="str">
        <f t="shared" ca="1" si="114"/>
        <v>WESTERN</v>
      </c>
      <c r="I1426" s="2"/>
      <c r="J1426" s="2">
        <v>0</v>
      </c>
      <c r="K1426" s="2"/>
    </row>
    <row r="1427" spans="1:11">
      <c r="A1427" s="6" t="s">
        <v>2574</v>
      </c>
      <c r="B1427" s="6" t="s">
        <v>2922</v>
      </c>
      <c r="C1427" s="16" t="str">
        <f t="shared" ca="1" si="110"/>
        <v>Cuvu</v>
      </c>
      <c r="D1427" s="6" t="s">
        <v>229</v>
      </c>
      <c r="E1427" s="16" t="str">
        <f t="shared" ca="1" si="111"/>
        <v>Nadroga</v>
      </c>
      <c r="F1427" s="16" t="str">
        <f t="shared" ca="1" si="112"/>
        <v>FJ0402</v>
      </c>
      <c r="G1427" s="16" t="str">
        <f t="shared" ca="1" si="113"/>
        <v>FJ04</v>
      </c>
      <c r="H1427" s="16" t="str">
        <f t="shared" ca="1" si="114"/>
        <v>WESTERN</v>
      </c>
      <c r="I1427" s="2"/>
      <c r="J1427" s="2">
        <v>0</v>
      </c>
      <c r="K1427" s="2"/>
    </row>
    <row r="1428" spans="1:11">
      <c r="A1428" s="6" t="s">
        <v>2575</v>
      </c>
      <c r="B1428" s="6" t="s">
        <v>2923</v>
      </c>
      <c r="C1428" s="16" t="str">
        <f t="shared" ca="1" si="110"/>
        <v>Nakorotubu</v>
      </c>
      <c r="D1428" s="6" t="s">
        <v>236</v>
      </c>
      <c r="E1428" s="16" t="str">
        <f t="shared" ca="1" si="111"/>
        <v>Ra</v>
      </c>
      <c r="F1428" s="16" t="str">
        <f t="shared" ca="1" si="112"/>
        <v>FJ0403</v>
      </c>
      <c r="G1428" s="16" t="str">
        <f t="shared" ca="1" si="113"/>
        <v>FJ04</v>
      </c>
      <c r="H1428" s="16" t="str">
        <f t="shared" ca="1" si="114"/>
        <v>WESTERN</v>
      </c>
      <c r="I1428" s="2"/>
      <c r="J1428" s="2">
        <v>0</v>
      </c>
      <c r="K1428" s="2"/>
    </row>
    <row r="1429" spans="1:11">
      <c r="A1429" s="6" t="s">
        <v>2576</v>
      </c>
      <c r="B1429" s="6" t="s">
        <v>2924</v>
      </c>
      <c r="C1429" s="16" t="str">
        <f t="shared" ca="1" si="110"/>
        <v>Magodro</v>
      </c>
      <c r="D1429" s="6" t="s">
        <v>221</v>
      </c>
      <c r="E1429" s="16" t="str">
        <f t="shared" ca="1" si="111"/>
        <v>Ba</v>
      </c>
      <c r="F1429" s="16" t="str">
        <f t="shared" ca="1" si="112"/>
        <v>FJ0401</v>
      </c>
      <c r="G1429" s="16" t="str">
        <f t="shared" ca="1" si="113"/>
        <v>FJ04</v>
      </c>
      <c r="H1429" s="16" t="str">
        <f t="shared" ca="1" si="114"/>
        <v>WESTERN</v>
      </c>
      <c r="I1429" s="2"/>
      <c r="J1429" s="2">
        <v>0</v>
      </c>
      <c r="K1429" s="2"/>
    </row>
    <row r="1430" spans="1:11">
      <c r="A1430" s="6" t="s">
        <v>2577</v>
      </c>
      <c r="B1430" s="6" t="s">
        <v>2925</v>
      </c>
      <c r="C1430" s="16" t="str">
        <f t="shared" ca="1" si="110"/>
        <v>Ba</v>
      </c>
      <c r="D1430" s="6" t="s">
        <v>220</v>
      </c>
      <c r="E1430" s="16" t="str">
        <f t="shared" ca="1" si="111"/>
        <v>Ba</v>
      </c>
      <c r="F1430" s="16" t="str">
        <f t="shared" ca="1" si="112"/>
        <v>FJ0401</v>
      </c>
      <c r="G1430" s="16" t="str">
        <f t="shared" ca="1" si="113"/>
        <v>FJ04</v>
      </c>
      <c r="H1430" s="16" t="str">
        <f t="shared" ca="1" si="114"/>
        <v>WESTERN</v>
      </c>
      <c r="I1430" s="2"/>
      <c r="J1430" s="2">
        <v>0</v>
      </c>
      <c r="K1430" s="2"/>
    </row>
    <row r="1431" spans="1:11">
      <c r="A1431" s="6" t="s">
        <v>493</v>
      </c>
      <c r="B1431" s="6" t="s">
        <v>2926</v>
      </c>
      <c r="C1431" s="16" t="str">
        <f t="shared" ca="1" si="110"/>
        <v>Naviti</v>
      </c>
      <c r="D1431" s="6" t="s">
        <v>223</v>
      </c>
      <c r="E1431" s="16" t="str">
        <f t="shared" ca="1" si="111"/>
        <v>Ba</v>
      </c>
      <c r="F1431" s="16" t="str">
        <f t="shared" ca="1" si="112"/>
        <v>FJ0401</v>
      </c>
      <c r="G1431" s="16" t="str">
        <f t="shared" ca="1" si="113"/>
        <v>FJ04</v>
      </c>
      <c r="H1431" s="16" t="str">
        <f t="shared" ca="1" si="114"/>
        <v>WESTERN</v>
      </c>
      <c r="I1431" s="2"/>
      <c r="J1431" s="2">
        <v>0</v>
      </c>
      <c r="K1431" s="2"/>
    </row>
    <row r="1432" spans="1:11">
      <c r="A1432" s="6" t="s">
        <v>2578</v>
      </c>
      <c r="B1432" s="6" t="s">
        <v>2927</v>
      </c>
      <c r="C1432" s="16" t="str">
        <f t="shared" ca="1" si="110"/>
        <v>Baravi</v>
      </c>
      <c r="D1432" s="6" t="s">
        <v>228</v>
      </c>
      <c r="E1432" s="16" t="str">
        <f t="shared" ca="1" si="111"/>
        <v>Nadroga</v>
      </c>
      <c r="F1432" s="16" t="str">
        <f t="shared" ca="1" si="112"/>
        <v>FJ0402</v>
      </c>
      <c r="G1432" s="16" t="str">
        <f t="shared" ca="1" si="113"/>
        <v>FJ04</v>
      </c>
      <c r="H1432" s="16" t="str">
        <f t="shared" ca="1" si="114"/>
        <v>WESTERN</v>
      </c>
      <c r="I1432" s="2"/>
      <c r="J1432" s="2">
        <v>0</v>
      </c>
      <c r="K1432" s="2"/>
    </row>
    <row r="1433" spans="1:11">
      <c r="A1433" s="6" t="s">
        <v>2578</v>
      </c>
      <c r="B1433" s="6" t="s">
        <v>2928</v>
      </c>
      <c r="C1433" s="16" t="str">
        <f t="shared" ca="1" si="110"/>
        <v>Baravi</v>
      </c>
      <c r="D1433" s="6" t="s">
        <v>228</v>
      </c>
      <c r="E1433" s="16" t="str">
        <f t="shared" ca="1" si="111"/>
        <v>Nadroga</v>
      </c>
      <c r="F1433" s="16" t="str">
        <f t="shared" ca="1" si="112"/>
        <v>FJ0402</v>
      </c>
      <c r="G1433" s="16" t="str">
        <f t="shared" ca="1" si="113"/>
        <v>FJ04</v>
      </c>
      <c r="H1433" s="16" t="str">
        <f t="shared" ca="1" si="114"/>
        <v>WESTERN</v>
      </c>
      <c r="I1433" s="2"/>
      <c r="J1433" s="2">
        <v>3</v>
      </c>
      <c r="K1433" s="2"/>
    </row>
    <row r="1434" spans="1:11">
      <c r="A1434" s="6" t="s">
        <v>2579</v>
      </c>
      <c r="B1434" s="6" t="s">
        <v>2929</v>
      </c>
      <c r="C1434" s="16" t="str">
        <f t="shared" ca="1" si="110"/>
        <v>Malomalo</v>
      </c>
      <c r="D1434" s="6" t="s">
        <v>231</v>
      </c>
      <c r="E1434" s="16" t="str">
        <f t="shared" ca="1" si="111"/>
        <v>Nadroga</v>
      </c>
      <c r="F1434" s="16" t="str">
        <f t="shared" ca="1" si="112"/>
        <v>FJ0402</v>
      </c>
      <c r="G1434" s="16" t="str">
        <f t="shared" ca="1" si="113"/>
        <v>FJ04</v>
      </c>
      <c r="H1434" s="16" t="str">
        <f t="shared" ca="1" si="114"/>
        <v>WESTERN</v>
      </c>
      <c r="I1434" s="2"/>
      <c r="J1434" s="2">
        <v>0</v>
      </c>
      <c r="K1434" s="2"/>
    </row>
    <row r="1435" spans="1:11">
      <c r="A1435" s="6" t="s">
        <v>2580</v>
      </c>
      <c r="B1435" s="6" t="s">
        <v>2930</v>
      </c>
      <c r="C1435" s="16" t="str">
        <f t="shared" ca="1" si="110"/>
        <v>Magodro</v>
      </c>
      <c r="D1435" s="6" t="s">
        <v>221</v>
      </c>
      <c r="E1435" s="16" t="str">
        <f t="shared" ca="1" si="111"/>
        <v>Ba</v>
      </c>
      <c r="F1435" s="16" t="str">
        <f t="shared" ca="1" si="112"/>
        <v>FJ0401</v>
      </c>
      <c r="G1435" s="16" t="str">
        <f t="shared" ca="1" si="113"/>
        <v>FJ04</v>
      </c>
      <c r="H1435" s="16" t="str">
        <f t="shared" ca="1" si="114"/>
        <v>WESTERN</v>
      </c>
      <c r="I1435" s="2"/>
      <c r="J1435" s="2">
        <v>0</v>
      </c>
      <c r="K1435" s="2"/>
    </row>
    <row r="1436" spans="1:11">
      <c r="A1436" s="6" t="s">
        <v>2581</v>
      </c>
      <c r="B1436" s="6" t="s">
        <v>2931</v>
      </c>
      <c r="C1436" s="16" t="str">
        <f t="shared" ca="1" si="110"/>
        <v>Magodro</v>
      </c>
      <c r="D1436" s="6" t="s">
        <v>221</v>
      </c>
      <c r="E1436" s="16" t="str">
        <f t="shared" ca="1" si="111"/>
        <v>Ba</v>
      </c>
      <c r="F1436" s="16" t="str">
        <f t="shared" ca="1" si="112"/>
        <v>FJ0401</v>
      </c>
      <c r="G1436" s="16" t="str">
        <f t="shared" ca="1" si="113"/>
        <v>FJ04</v>
      </c>
      <c r="H1436" s="16" t="str">
        <f t="shared" ca="1" si="114"/>
        <v>WESTERN</v>
      </c>
      <c r="I1436" s="2"/>
      <c r="J1436" s="2">
        <v>0</v>
      </c>
      <c r="K1436" s="2"/>
    </row>
    <row r="1437" spans="1:11">
      <c r="A1437" s="6" t="s">
        <v>515</v>
      </c>
      <c r="B1437" s="6" t="s">
        <v>2932</v>
      </c>
      <c r="C1437" s="16" t="str">
        <f t="shared" ca="1" si="110"/>
        <v>Nawaka</v>
      </c>
      <c r="D1437" s="6" t="s">
        <v>224</v>
      </c>
      <c r="E1437" s="16" t="str">
        <f t="shared" ca="1" si="111"/>
        <v>Ba</v>
      </c>
      <c r="F1437" s="16" t="str">
        <f t="shared" ca="1" si="112"/>
        <v>FJ0401</v>
      </c>
      <c r="G1437" s="16" t="str">
        <f t="shared" ca="1" si="113"/>
        <v>FJ04</v>
      </c>
      <c r="H1437" s="16" t="str">
        <f t="shared" ca="1" si="114"/>
        <v>WESTERN</v>
      </c>
      <c r="I1437" s="2"/>
      <c r="J1437" s="2">
        <v>0</v>
      </c>
      <c r="K1437" s="2"/>
    </row>
    <row r="1438" spans="1:11">
      <c r="A1438" s="6" t="s">
        <v>2582</v>
      </c>
      <c r="B1438" s="6" t="s">
        <v>2933</v>
      </c>
      <c r="C1438" s="16" t="str">
        <f t="shared" ca="1" si="110"/>
        <v>Baravi</v>
      </c>
      <c r="D1438" s="6" t="s">
        <v>228</v>
      </c>
      <c r="E1438" s="16" t="str">
        <f t="shared" ca="1" si="111"/>
        <v>Nadroga</v>
      </c>
      <c r="F1438" s="16" t="str">
        <f t="shared" ca="1" si="112"/>
        <v>FJ0402</v>
      </c>
      <c r="G1438" s="16" t="str">
        <f t="shared" ca="1" si="113"/>
        <v>FJ04</v>
      </c>
      <c r="H1438" s="16" t="str">
        <f t="shared" ca="1" si="114"/>
        <v>WESTERN</v>
      </c>
      <c r="I1438" s="2"/>
      <c r="J1438" s="2">
        <v>3</v>
      </c>
      <c r="K1438" s="2"/>
    </row>
    <row r="1439" spans="1:11">
      <c r="A1439" s="6" t="s">
        <v>2583</v>
      </c>
      <c r="B1439" s="6" t="s">
        <v>2934</v>
      </c>
      <c r="C1439" s="16" t="str">
        <f t="shared" ca="1" si="110"/>
        <v>Saivou</v>
      </c>
      <c r="D1439" s="6" t="s">
        <v>239</v>
      </c>
      <c r="E1439" s="16" t="str">
        <f t="shared" ca="1" si="111"/>
        <v>Ra</v>
      </c>
      <c r="F1439" s="16" t="str">
        <f t="shared" ca="1" si="112"/>
        <v>FJ0403</v>
      </c>
      <c r="G1439" s="16" t="str">
        <f t="shared" ca="1" si="113"/>
        <v>FJ04</v>
      </c>
      <c r="H1439" s="16" t="str">
        <f t="shared" ca="1" si="114"/>
        <v>WESTERN</v>
      </c>
      <c r="I1439" s="2"/>
      <c r="J1439" s="2">
        <v>0</v>
      </c>
      <c r="K1439" s="2"/>
    </row>
    <row r="1440" spans="1:11">
      <c r="A1440" s="6" t="s">
        <v>2584</v>
      </c>
      <c r="B1440" s="6" t="s">
        <v>2935</v>
      </c>
      <c r="C1440" s="16" t="str">
        <f t="shared" ca="1" si="110"/>
        <v>Vuda</v>
      </c>
      <c r="D1440" s="6" t="s">
        <v>226</v>
      </c>
      <c r="E1440" s="16" t="str">
        <f t="shared" ca="1" si="111"/>
        <v>Ba</v>
      </c>
      <c r="F1440" s="16" t="str">
        <f t="shared" ca="1" si="112"/>
        <v>FJ0401</v>
      </c>
      <c r="G1440" s="16" t="str">
        <f t="shared" ca="1" si="113"/>
        <v>FJ04</v>
      </c>
      <c r="H1440" s="16" t="str">
        <f t="shared" ca="1" si="114"/>
        <v>WESTERN</v>
      </c>
      <c r="I1440" s="2"/>
      <c r="J1440" s="2">
        <v>3</v>
      </c>
      <c r="K1440" s="2"/>
    </row>
    <row r="1441" spans="1:11">
      <c r="A1441" s="6" t="s">
        <v>2585</v>
      </c>
      <c r="B1441" s="6" t="s">
        <v>2936</v>
      </c>
      <c r="C1441" s="16" t="str">
        <f t="shared" ca="1" si="110"/>
        <v>Ba</v>
      </c>
      <c r="D1441" s="6" t="s">
        <v>220</v>
      </c>
      <c r="E1441" s="16" t="str">
        <f t="shared" ca="1" si="111"/>
        <v>Ba</v>
      </c>
      <c r="F1441" s="16" t="str">
        <f t="shared" ca="1" si="112"/>
        <v>FJ0401</v>
      </c>
      <c r="G1441" s="16" t="str">
        <f t="shared" ca="1" si="113"/>
        <v>FJ04</v>
      </c>
      <c r="H1441" s="16" t="str">
        <f t="shared" ca="1" si="114"/>
        <v>WESTERN</v>
      </c>
      <c r="I1441" s="2"/>
      <c r="J1441" s="2">
        <v>0</v>
      </c>
      <c r="K1441" s="2"/>
    </row>
    <row r="1442" spans="1:11">
      <c r="A1442" s="6" t="s">
        <v>2586</v>
      </c>
      <c r="B1442" s="6" t="s">
        <v>2937</v>
      </c>
      <c r="C1442" s="16" t="str">
        <f t="shared" ca="1" si="110"/>
        <v>Ba</v>
      </c>
      <c r="D1442" s="6" t="s">
        <v>220</v>
      </c>
      <c r="E1442" s="16" t="str">
        <f t="shared" ca="1" si="111"/>
        <v>Ba</v>
      </c>
      <c r="F1442" s="16" t="str">
        <f t="shared" ca="1" si="112"/>
        <v>FJ0401</v>
      </c>
      <c r="G1442" s="16" t="str">
        <f t="shared" ca="1" si="113"/>
        <v>FJ04</v>
      </c>
      <c r="H1442" s="16" t="str">
        <f t="shared" ca="1" si="114"/>
        <v>WESTERN</v>
      </c>
      <c r="I1442" s="2"/>
      <c r="J1442" s="2">
        <v>0</v>
      </c>
      <c r="K1442" s="2"/>
    </row>
    <row r="1443" spans="1:11">
      <c r="A1443" s="6" t="s">
        <v>2587</v>
      </c>
      <c r="B1443" s="6" t="s">
        <v>2938</v>
      </c>
      <c r="C1443" s="16" t="str">
        <f t="shared" ca="1" si="110"/>
        <v>Malomalo</v>
      </c>
      <c r="D1443" s="6" t="s">
        <v>231</v>
      </c>
      <c r="E1443" s="16" t="str">
        <f t="shared" ca="1" si="111"/>
        <v>Nadroga</v>
      </c>
      <c r="F1443" s="16" t="str">
        <f t="shared" ca="1" si="112"/>
        <v>FJ0402</v>
      </c>
      <c r="G1443" s="16" t="str">
        <f t="shared" ca="1" si="113"/>
        <v>FJ04</v>
      </c>
      <c r="H1443" s="16" t="str">
        <f t="shared" ca="1" si="114"/>
        <v>WESTERN</v>
      </c>
      <c r="I1443" s="2"/>
      <c r="J1443" s="2">
        <v>0</v>
      </c>
      <c r="K1443" s="2"/>
    </row>
    <row r="1444" spans="1:11">
      <c r="A1444" s="6" t="s">
        <v>2588</v>
      </c>
      <c r="B1444" s="6" t="s">
        <v>2939</v>
      </c>
      <c r="C1444" s="16" t="str">
        <f t="shared" ca="1" si="110"/>
        <v>Ruwailevu</v>
      </c>
      <c r="D1444" s="6" t="s">
        <v>234</v>
      </c>
      <c r="E1444" s="16" t="str">
        <f t="shared" ca="1" si="111"/>
        <v>Nadroga</v>
      </c>
      <c r="F1444" s="16" t="str">
        <f t="shared" ca="1" si="112"/>
        <v>FJ0402</v>
      </c>
      <c r="G1444" s="16" t="str">
        <f t="shared" ca="1" si="113"/>
        <v>FJ04</v>
      </c>
      <c r="H1444" s="16" t="str">
        <f t="shared" ca="1" si="114"/>
        <v>WESTERN</v>
      </c>
      <c r="I1444" s="2"/>
      <c r="J1444" s="2">
        <v>0</v>
      </c>
      <c r="K1444" s="2"/>
    </row>
    <row r="1445" spans="1:11">
      <c r="A1445" s="6" t="s">
        <v>2589</v>
      </c>
      <c r="B1445" s="6" t="s">
        <v>2940</v>
      </c>
      <c r="C1445" s="16" t="str">
        <f t="shared" ca="1" si="110"/>
        <v>Vuda</v>
      </c>
      <c r="D1445" s="6" t="s">
        <v>226</v>
      </c>
      <c r="E1445" s="16" t="str">
        <f t="shared" ca="1" si="111"/>
        <v>Ba</v>
      </c>
      <c r="F1445" s="16" t="str">
        <f t="shared" ca="1" si="112"/>
        <v>FJ0401</v>
      </c>
      <c r="G1445" s="16" t="str">
        <f t="shared" ca="1" si="113"/>
        <v>FJ04</v>
      </c>
      <c r="H1445" s="16" t="str">
        <f t="shared" ca="1" si="114"/>
        <v>WESTERN</v>
      </c>
      <c r="I1445" s="2"/>
      <c r="J1445" s="2">
        <v>0</v>
      </c>
      <c r="K1445" s="2"/>
    </row>
    <row r="1446" spans="1:11">
      <c r="A1446" s="6" t="s">
        <v>2590</v>
      </c>
      <c r="B1446" s="6" t="s">
        <v>2941</v>
      </c>
      <c r="C1446" s="16" t="str">
        <f t="shared" ca="1" si="110"/>
        <v>Vuda</v>
      </c>
      <c r="D1446" s="6" t="s">
        <v>226</v>
      </c>
      <c r="E1446" s="16" t="str">
        <f t="shared" ca="1" si="111"/>
        <v>Ba</v>
      </c>
      <c r="F1446" s="16" t="str">
        <f t="shared" ca="1" si="112"/>
        <v>FJ0401</v>
      </c>
      <c r="G1446" s="16" t="str">
        <f t="shared" ca="1" si="113"/>
        <v>FJ04</v>
      </c>
      <c r="H1446" s="16" t="str">
        <f t="shared" ca="1" si="114"/>
        <v>WESTERN</v>
      </c>
      <c r="I1446" s="2"/>
      <c r="J1446" s="2">
        <v>0</v>
      </c>
      <c r="K1446" s="2"/>
    </row>
    <row r="1447" spans="1:11">
      <c r="A1447" s="6" t="s">
        <v>205</v>
      </c>
      <c r="B1447" s="6" t="s">
        <v>2942</v>
      </c>
      <c r="C1447" s="16" t="str">
        <f t="shared" ca="1" si="110"/>
        <v>Tavua</v>
      </c>
      <c r="D1447" s="6" t="s">
        <v>225</v>
      </c>
      <c r="E1447" s="16" t="str">
        <f t="shared" ca="1" si="111"/>
        <v>Ba</v>
      </c>
      <c r="F1447" s="16" t="str">
        <f t="shared" ca="1" si="112"/>
        <v>FJ0401</v>
      </c>
      <c r="G1447" s="16" t="str">
        <f t="shared" ca="1" si="113"/>
        <v>FJ04</v>
      </c>
      <c r="H1447" s="16" t="str">
        <f t="shared" ca="1" si="114"/>
        <v>WESTERN</v>
      </c>
      <c r="I1447" s="2"/>
      <c r="J1447" s="2">
        <v>0</v>
      </c>
      <c r="K1447" s="2"/>
    </row>
    <row r="1448" spans="1:11">
      <c r="A1448" s="6" t="s">
        <v>2591</v>
      </c>
      <c r="B1448" s="6" t="s">
        <v>2943</v>
      </c>
      <c r="C1448" s="16" t="str">
        <f t="shared" ca="1" si="110"/>
        <v>Ruwailevu</v>
      </c>
      <c r="D1448" s="6" t="s">
        <v>234</v>
      </c>
      <c r="E1448" s="16" t="str">
        <f t="shared" ca="1" si="111"/>
        <v>Nadroga</v>
      </c>
      <c r="F1448" s="16" t="str">
        <f t="shared" ca="1" si="112"/>
        <v>FJ0402</v>
      </c>
      <c r="G1448" s="16" t="str">
        <f t="shared" ca="1" si="113"/>
        <v>FJ04</v>
      </c>
      <c r="H1448" s="16" t="str">
        <f t="shared" ca="1" si="114"/>
        <v>WESTERN</v>
      </c>
      <c r="I1448" s="2"/>
      <c r="J1448" s="2">
        <v>0</v>
      </c>
      <c r="K1448" s="2"/>
    </row>
    <row r="1449" spans="1:11">
      <c r="A1449" s="6" t="s">
        <v>2592</v>
      </c>
      <c r="B1449" s="6" t="s">
        <v>2944</v>
      </c>
      <c r="C1449" s="16" t="str">
        <f t="shared" ca="1" si="110"/>
        <v>Nasigatoka</v>
      </c>
      <c r="D1449" s="6" t="s">
        <v>232</v>
      </c>
      <c r="E1449" s="16" t="str">
        <f t="shared" ca="1" si="111"/>
        <v>Nadroga</v>
      </c>
      <c r="F1449" s="16" t="str">
        <f t="shared" ca="1" si="112"/>
        <v>FJ0402</v>
      </c>
      <c r="G1449" s="16" t="str">
        <f t="shared" ca="1" si="113"/>
        <v>FJ04</v>
      </c>
      <c r="H1449" s="16" t="str">
        <f t="shared" ca="1" si="114"/>
        <v>WESTERN</v>
      </c>
      <c r="I1449" s="2"/>
      <c r="J1449" s="2">
        <v>0</v>
      </c>
      <c r="K1449" s="2"/>
    </row>
    <row r="1450" spans="1:11">
      <c r="A1450" s="6" t="s">
        <v>2593</v>
      </c>
      <c r="B1450" s="6" t="s">
        <v>2945</v>
      </c>
      <c r="C1450" s="16" t="str">
        <f t="shared" ca="1" si="110"/>
        <v>Nalawa</v>
      </c>
      <c r="D1450" s="6" t="s">
        <v>237</v>
      </c>
      <c r="E1450" s="16" t="str">
        <f t="shared" ca="1" si="111"/>
        <v>Ra</v>
      </c>
      <c r="F1450" s="16" t="str">
        <f t="shared" ca="1" si="112"/>
        <v>FJ0403</v>
      </c>
      <c r="G1450" s="16" t="str">
        <f t="shared" ca="1" si="113"/>
        <v>FJ04</v>
      </c>
      <c r="H1450" s="16" t="str">
        <f t="shared" ca="1" si="114"/>
        <v>WESTERN</v>
      </c>
      <c r="I1450" s="2"/>
      <c r="J1450" s="2">
        <v>0</v>
      </c>
      <c r="K1450" s="2"/>
    </row>
    <row r="1451" spans="1:11">
      <c r="A1451" s="6" t="s">
        <v>16</v>
      </c>
      <c r="B1451" s="6" t="s">
        <v>2946</v>
      </c>
      <c r="C1451" s="16" t="str">
        <f t="shared" ca="1" si="110"/>
        <v>Ruwailevu</v>
      </c>
      <c r="D1451" s="6" t="s">
        <v>234</v>
      </c>
      <c r="E1451" s="16" t="str">
        <f t="shared" ca="1" si="111"/>
        <v>Nadroga</v>
      </c>
      <c r="F1451" s="16" t="str">
        <f t="shared" ca="1" si="112"/>
        <v>FJ0402</v>
      </c>
      <c r="G1451" s="16" t="str">
        <f t="shared" ca="1" si="113"/>
        <v>FJ04</v>
      </c>
      <c r="H1451" s="16" t="str">
        <f t="shared" ca="1" si="114"/>
        <v>WESTERN</v>
      </c>
      <c r="I1451" s="2"/>
      <c r="J1451" s="2">
        <v>0</v>
      </c>
      <c r="K1451" s="2"/>
    </row>
    <row r="1452" spans="1:11">
      <c r="A1452" s="6" t="s">
        <v>2594</v>
      </c>
      <c r="B1452" s="6" t="s">
        <v>2947</v>
      </c>
      <c r="C1452" s="16" t="str">
        <f t="shared" ca="1" si="110"/>
        <v>Malomalo</v>
      </c>
      <c r="D1452" s="6" t="s">
        <v>231</v>
      </c>
      <c r="E1452" s="16" t="str">
        <f t="shared" ca="1" si="111"/>
        <v>Nadroga</v>
      </c>
      <c r="F1452" s="16" t="str">
        <f t="shared" ca="1" si="112"/>
        <v>FJ0402</v>
      </c>
      <c r="G1452" s="16" t="str">
        <f t="shared" ca="1" si="113"/>
        <v>FJ04</v>
      </c>
      <c r="H1452" s="16" t="str">
        <f t="shared" ca="1" si="114"/>
        <v>WESTERN</v>
      </c>
      <c r="I1452" s="2"/>
      <c r="J1452" s="2">
        <v>0</v>
      </c>
      <c r="K1452" s="2"/>
    </row>
    <row r="1453" spans="1:11">
      <c r="A1453" s="6" t="s">
        <v>526</v>
      </c>
      <c r="B1453" s="6" t="s">
        <v>2948</v>
      </c>
      <c r="C1453" s="16" t="str">
        <f t="shared" ca="1" si="110"/>
        <v>Ba</v>
      </c>
      <c r="D1453" s="6" t="s">
        <v>220</v>
      </c>
      <c r="E1453" s="16" t="str">
        <f t="shared" ca="1" si="111"/>
        <v>Ba</v>
      </c>
      <c r="F1453" s="16" t="str">
        <f t="shared" ca="1" si="112"/>
        <v>FJ0401</v>
      </c>
      <c r="G1453" s="16" t="str">
        <f t="shared" ca="1" si="113"/>
        <v>FJ04</v>
      </c>
      <c r="H1453" s="16" t="str">
        <f t="shared" ca="1" si="114"/>
        <v>WESTERN</v>
      </c>
      <c r="I1453" s="2"/>
      <c r="J1453" s="2">
        <v>0</v>
      </c>
      <c r="K1453" s="2"/>
    </row>
    <row r="1454" spans="1:11">
      <c r="A1454" s="6" t="s">
        <v>2595</v>
      </c>
      <c r="B1454" s="6" t="s">
        <v>2949</v>
      </c>
      <c r="C1454" s="16" t="str">
        <f t="shared" ca="1" si="110"/>
        <v>Magodro</v>
      </c>
      <c r="D1454" s="6" t="s">
        <v>221</v>
      </c>
      <c r="E1454" s="16" t="str">
        <f t="shared" ca="1" si="111"/>
        <v>Ba</v>
      </c>
      <c r="F1454" s="16" t="str">
        <f t="shared" ca="1" si="112"/>
        <v>FJ0401</v>
      </c>
      <c r="G1454" s="16" t="str">
        <f t="shared" ca="1" si="113"/>
        <v>FJ04</v>
      </c>
      <c r="H1454" s="16" t="str">
        <f t="shared" ca="1" si="114"/>
        <v>WESTERN</v>
      </c>
      <c r="I1454" s="2"/>
      <c r="J1454" s="2">
        <v>0</v>
      </c>
      <c r="K1454" s="2"/>
    </row>
    <row r="1455" spans="1:11">
      <c r="A1455" s="6" t="s">
        <v>1749</v>
      </c>
      <c r="B1455" s="6" t="s">
        <v>2950</v>
      </c>
      <c r="C1455" s="16" t="str">
        <f t="shared" ca="1" si="110"/>
        <v>Nadi</v>
      </c>
      <c r="D1455" s="6" t="s">
        <v>222</v>
      </c>
      <c r="E1455" s="16" t="str">
        <f t="shared" ca="1" si="111"/>
        <v>Ba</v>
      </c>
      <c r="F1455" s="16" t="str">
        <f t="shared" ca="1" si="112"/>
        <v>FJ0401</v>
      </c>
      <c r="G1455" s="16" t="str">
        <f t="shared" ca="1" si="113"/>
        <v>FJ04</v>
      </c>
      <c r="H1455" s="16" t="str">
        <f t="shared" ca="1" si="114"/>
        <v>WESTERN</v>
      </c>
      <c r="I1455" s="2"/>
      <c r="J1455" s="2">
        <v>2</v>
      </c>
      <c r="K1455" s="2"/>
    </row>
    <row r="1456" spans="1:11">
      <c r="A1456" s="6" t="s">
        <v>2596</v>
      </c>
      <c r="B1456" s="6" t="s">
        <v>2951</v>
      </c>
      <c r="C1456" s="16" t="str">
        <f t="shared" ca="1" si="110"/>
        <v>Cuvu</v>
      </c>
      <c r="D1456" s="6" t="s">
        <v>229</v>
      </c>
      <c r="E1456" s="16" t="str">
        <f t="shared" ca="1" si="111"/>
        <v>Nadroga</v>
      </c>
      <c r="F1456" s="16" t="str">
        <f t="shared" ca="1" si="112"/>
        <v>FJ0402</v>
      </c>
      <c r="G1456" s="16" t="str">
        <f t="shared" ca="1" si="113"/>
        <v>FJ04</v>
      </c>
      <c r="H1456" s="16" t="str">
        <f t="shared" ca="1" si="114"/>
        <v>WESTERN</v>
      </c>
      <c r="I1456" s="2"/>
      <c r="J1456" s="2">
        <v>0</v>
      </c>
      <c r="K1456" s="2"/>
    </row>
    <row r="1457" spans="1:11">
      <c r="A1457" s="6" t="s">
        <v>2597</v>
      </c>
      <c r="B1457" s="6" t="s">
        <v>2952</v>
      </c>
      <c r="C1457" s="16" t="str">
        <f t="shared" ca="1" si="110"/>
        <v>Saivou</v>
      </c>
      <c r="D1457" s="6" t="s">
        <v>239</v>
      </c>
      <c r="E1457" s="16" t="str">
        <f t="shared" ca="1" si="111"/>
        <v>Ra</v>
      </c>
      <c r="F1457" s="16" t="str">
        <f t="shared" ca="1" si="112"/>
        <v>FJ0403</v>
      </c>
      <c r="G1457" s="16" t="str">
        <f t="shared" ca="1" si="113"/>
        <v>FJ04</v>
      </c>
      <c r="H1457" s="16" t="str">
        <f t="shared" ca="1" si="114"/>
        <v>WESTERN</v>
      </c>
      <c r="I1457" s="2"/>
      <c r="J1457" s="2">
        <v>0</v>
      </c>
      <c r="K1457" s="2"/>
    </row>
    <row r="1458" spans="1:11">
      <c r="A1458" s="6" t="s">
        <v>2598</v>
      </c>
      <c r="B1458" s="6" t="s">
        <v>2953</v>
      </c>
      <c r="C1458" s="16" t="str">
        <f t="shared" ca="1" si="110"/>
        <v>Nawaka</v>
      </c>
      <c r="D1458" s="6" t="s">
        <v>224</v>
      </c>
      <c r="E1458" s="16" t="str">
        <f t="shared" ca="1" si="111"/>
        <v>Ba</v>
      </c>
      <c r="F1458" s="16" t="str">
        <f t="shared" ca="1" si="112"/>
        <v>FJ0401</v>
      </c>
      <c r="G1458" s="16" t="str">
        <f t="shared" ca="1" si="113"/>
        <v>FJ04</v>
      </c>
      <c r="H1458" s="16" t="str">
        <f t="shared" ca="1" si="114"/>
        <v>WESTERN</v>
      </c>
      <c r="I1458" s="2"/>
      <c r="J1458" s="2">
        <v>0</v>
      </c>
      <c r="K1458" s="2"/>
    </row>
    <row r="1459" spans="1:11">
      <c r="A1459" s="6" t="s">
        <v>2599</v>
      </c>
      <c r="B1459" s="6" t="s">
        <v>2954</v>
      </c>
      <c r="C1459" s="16" t="str">
        <f t="shared" ca="1" si="110"/>
        <v>Vuda</v>
      </c>
      <c r="D1459" s="6" t="s">
        <v>226</v>
      </c>
      <c r="E1459" s="16" t="str">
        <f t="shared" ca="1" si="111"/>
        <v>Ba</v>
      </c>
      <c r="F1459" s="16" t="str">
        <f t="shared" ca="1" si="112"/>
        <v>FJ0401</v>
      </c>
      <c r="G1459" s="16" t="str">
        <f t="shared" ca="1" si="113"/>
        <v>FJ04</v>
      </c>
      <c r="H1459" s="16" t="str">
        <f t="shared" ca="1" si="114"/>
        <v>WESTERN</v>
      </c>
      <c r="I1459" s="2"/>
      <c r="J1459" s="2">
        <v>0</v>
      </c>
      <c r="K1459" s="2"/>
    </row>
    <row r="1460" spans="1:11">
      <c r="A1460" s="6" t="s">
        <v>2600</v>
      </c>
      <c r="B1460" s="6" t="s">
        <v>2955</v>
      </c>
      <c r="C1460" s="16" t="str">
        <f t="shared" ca="1" si="110"/>
        <v>Ruwailevu</v>
      </c>
      <c r="D1460" s="6" t="s">
        <v>234</v>
      </c>
      <c r="E1460" s="16" t="str">
        <f t="shared" ca="1" si="111"/>
        <v>Nadroga</v>
      </c>
      <c r="F1460" s="16" t="str">
        <f t="shared" ca="1" si="112"/>
        <v>FJ0402</v>
      </c>
      <c r="G1460" s="16" t="str">
        <f t="shared" ca="1" si="113"/>
        <v>FJ04</v>
      </c>
      <c r="H1460" s="16" t="str">
        <f t="shared" ca="1" si="114"/>
        <v>WESTERN</v>
      </c>
      <c r="I1460" s="2"/>
      <c r="J1460" s="2">
        <v>0</v>
      </c>
      <c r="K1460" s="2"/>
    </row>
    <row r="1461" spans="1:11">
      <c r="A1461" s="6" t="s">
        <v>2601</v>
      </c>
      <c r="B1461" s="6" t="s">
        <v>2956</v>
      </c>
      <c r="C1461" s="16" t="str">
        <f t="shared" ca="1" si="110"/>
        <v>Cuvu</v>
      </c>
      <c r="D1461" s="6" t="s">
        <v>229</v>
      </c>
      <c r="E1461" s="16" t="str">
        <f t="shared" ca="1" si="111"/>
        <v>Nadroga</v>
      </c>
      <c r="F1461" s="16" t="str">
        <f t="shared" ca="1" si="112"/>
        <v>FJ0402</v>
      </c>
      <c r="G1461" s="16" t="str">
        <f t="shared" ca="1" si="113"/>
        <v>FJ04</v>
      </c>
      <c r="H1461" s="16" t="str">
        <f t="shared" ca="1" si="114"/>
        <v>WESTERN</v>
      </c>
      <c r="I1461" s="2"/>
      <c r="J1461" s="2">
        <v>3</v>
      </c>
      <c r="K1461" s="2"/>
    </row>
    <row r="1462" spans="1:11">
      <c r="A1462" s="6" t="s">
        <v>2602</v>
      </c>
      <c r="B1462" s="6" t="s">
        <v>2957</v>
      </c>
      <c r="C1462" s="16" t="str">
        <f t="shared" ca="1" si="110"/>
        <v>Magodro</v>
      </c>
      <c r="D1462" s="6" t="s">
        <v>221</v>
      </c>
      <c r="E1462" s="16" t="str">
        <f t="shared" ca="1" si="111"/>
        <v>Ba</v>
      </c>
      <c r="F1462" s="16" t="str">
        <f t="shared" ca="1" si="112"/>
        <v>FJ0401</v>
      </c>
      <c r="G1462" s="16" t="str">
        <f t="shared" ca="1" si="113"/>
        <v>FJ04</v>
      </c>
      <c r="H1462" s="16" t="str">
        <f t="shared" ca="1" si="114"/>
        <v>WESTERN</v>
      </c>
      <c r="I1462" s="2"/>
      <c r="J1462" s="2">
        <v>0</v>
      </c>
      <c r="K1462" s="2"/>
    </row>
    <row r="1463" spans="1:11">
      <c r="A1463" s="6" t="s">
        <v>2603</v>
      </c>
      <c r="B1463" s="6" t="s">
        <v>2958</v>
      </c>
      <c r="C1463" s="16" t="str">
        <f t="shared" ca="1" si="110"/>
        <v>Nakorotubu</v>
      </c>
      <c r="D1463" s="6" t="s">
        <v>236</v>
      </c>
      <c r="E1463" s="16" t="str">
        <f t="shared" ca="1" si="111"/>
        <v>Ra</v>
      </c>
      <c r="F1463" s="16" t="str">
        <f t="shared" ca="1" si="112"/>
        <v>FJ0403</v>
      </c>
      <c r="G1463" s="16" t="str">
        <f t="shared" ca="1" si="113"/>
        <v>FJ04</v>
      </c>
      <c r="H1463" s="16" t="str">
        <f t="shared" ca="1" si="114"/>
        <v>WESTERN</v>
      </c>
      <c r="I1463" s="2"/>
      <c r="J1463" s="2">
        <v>0</v>
      </c>
      <c r="K1463" s="2"/>
    </row>
    <row r="1464" spans="1:11">
      <c r="A1464" s="6" t="s">
        <v>2604</v>
      </c>
      <c r="B1464" s="6" t="s">
        <v>2959</v>
      </c>
      <c r="C1464" s="16" t="str">
        <f t="shared" ca="1" si="110"/>
        <v>Vuda</v>
      </c>
      <c r="D1464" s="6" t="s">
        <v>226</v>
      </c>
      <c r="E1464" s="16" t="str">
        <f t="shared" ca="1" si="111"/>
        <v>Ba</v>
      </c>
      <c r="F1464" s="16" t="str">
        <f t="shared" ca="1" si="112"/>
        <v>FJ0401</v>
      </c>
      <c r="G1464" s="16" t="str">
        <f t="shared" ca="1" si="113"/>
        <v>FJ04</v>
      </c>
      <c r="H1464" s="16" t="str">
        <f t="shared" ca="1" si="114"/>
        <v>WESTERN</v>
      </c>
      <c r="I1464" s="2"/>
      <c r="J1464" s="2">
        <v>0</v>
      </c>
      <c r="K1464" s="2"/>
    </row>
    <row r="1465" spans="1:11">
      <c r="A1465" s="6" t="s">
        <v>2605</v>
      </c>
      <c r="B1465" s="6" t="s">
        <v>2960</v>
      </c>
      <c r="C1465" s="16" t="str">
        <f t="shared" ca="1" si="110"/>
        <v>Nawaka</v>
      </c>
      <c r="D1465" s="6" t="s">
        <v>224</v>
      </c>
      <c r="E1465" s="16" t="str">
        <f t="shared" ca="1" si="111"/>
        <v>Ba</v>
      </c>
      <c r="F1465" s="16" t="str">
        <f t="shared" ca="1" si="112"/>
        <v>FJ0401</v>
      </c>
      <c r="G1465" s="16" t="str">
        <f t="shared" ca="1" si="113"/>
        <v>FJ04</v>
      </c>
      <c r="H1465" s="16" t="str">
        <f t="shared" ca="1" si="114"/>
        <v>WESTERN</v>
      </c>
      <c r="I1465" s="2"/>
      <c r="J1465" s="2">
        <v>0</v>
      </c>
      <c r="K1465" s="2"/>
    </row>
    <row r="1466" spans="1:11">
      <c r="A1466" s="6" t="s">
        <v>2605</v>
      </c>
      <c r="B1466" s="6" t="s">
        <v>2961</v>
      </c>
      <c r="C1466" s="16" t="str">
        <f t="shared" ca="1" si="110"/>
        <v>Ruwailevu</v>
      </c>
      <c r="D1466" s="6" t="s">
        <v>234</v>
      </c>
      <c r="E1466" s="16" t="str">
        <f t="shared" ca="1" si="111"/>
        <v>Nadroga</v>
      </c>
      <c r="F1466" s="16" t="str">
        <f t="shared" ca="1" si="112"/>
        <v>FJ0402</v>
      </c>
      <c r="G1466" s="16" t="str">
        <f t="shared" ca="1" si="113"/>
        <v>FJ04</v>
      </c>
      <c r="H1466" s="16" t="str">
        <f t="shared" ca="1" si="114"/>
        <v>WESTERN</v>
      </c>
      <c r="I1466" s="2"/>
      <c r="J1466" s="2">
        <v>0</v>
      </c>
      <c r="K1466" s="2"/>
    </row>
    <row r="1467" spans="1:11">
      <c r="A1467" s="6" t="s">
        <v>2606</v>
      </c>
      <c r="B1467" s="6" t="s">
        <v>2962</v>
      </c>
      <c r="C1467" s="16" t="str">
        <f t="shared" ca="1" si="110"/>
        <v>Navosa</v>
      </c>
      <c r="D1467" s="6" t="s">
        <v>233</v>
      </c>
      <c r="E1467" s="16" t="str">
        <f t="shared" ca="1" si="111"/>
        <v>Nadroga</v>
      </c>
      <c r="F1467" s="16" t="str">
        <f t="shared" ca="1" si="112"/>
        <v>FJ0402</v>
      </c>
      <c r="G1467" s="16" t="str">
        <f t="shared" ca="1" si="113"/>
        <v>FJ04</v>
      </c>
      <c r="H1467" s="16" t="str">
        <f t="shared" ca="1" si="114"/>
        <v>WESTERN</v>
      </c>
      <c r="I1467" s="2"/>
      <c r="J1467" s="2">
        <v>0</v>
      </c>
      <c r="K1467" s="2"/>
    </row>
    <row r="1468" spans="1:11">
      <c r="A1468" s="6" t="s">
        <v>2607</v>
      </c>
      <c r="B1468" s="6" t="s">
        <v>2963</v>
      </c>
      <c r="C1468" s="16" t="str">
        <f t="shared" ca="1" si="110"/>
        <v>Ruwailevu</v>
      </c>
      <c r="D1468" s="6" t="s">
        <v>234</v>
      </c>
      <c r="E1468" s="16" t="str">
        <f t="shared" ca="1" si="111"/>
        <v>Nadroga</v>
      </c>
      <c r="F1468" s="16" t="str">
        <f t="shared" ca="1" si="112"/>
        <v>FJ0402</v>
      </c>
      <c r="G1468" s="16" t="str">
        <f t="shared" ca="1" si="113"/>
        <v>FJ04</v>
      </c>
      <c r="H1468" s="16" t="str">
        <f t="shared" ca="1" si="114"/>
        <v>WESTERN</v>
      </c>
      <c r="I1468" s="2"/>
      <c r="J1468" s="2">
        <v>0</v>
      </c>
      <c r="K1468" s="2"/>
    </row>
    <row r="1469" spans="1:11">
      <c r="A1469" s="6" t="s">
        <v>2608</v>
      </c>
      <c r="B1469" s="6" t="s">
        <v>2964</v>
      </c>
      <c r="C1469" s="16" t="str">
        <f t="shared" ca="1" si="110"/>
        <v>Saivou</v>
      </c>
      <c r="D1469" s="6" t="s">
        <v>239</v>
      </c>
      <c r="E1469" s="16" t="str">
        <f t="shared" ca="1" si="111"/>
        <v>Ra</v>
      </c>
      <c r="F1469" s="16" t="str">
        <f t="shared" ca="1" si="112"/>
        <v>FJ0403</v>
      </c>
      <c r="G1469" s="16" t="str">
        <f t="shared" ca="1" si="113"/>
        <v>FJ04</v>
      </c>
      <c r="H1469" s="16" t="str">
        <f t="shared" ca="1" si="114"/>
        <v>WESTERN</v>
      </c>
      <c r="I1469" s="2"/>
      <c r="J1469" s="2">
        <v>0</v>
      </c>
      <c r="K1469" s="2"/>
    </row>
    <row r="1470" spans="1:11">
      <c r="A1470" s="6" t="s">
        <v>2609</v>
      </c>
      <c r="B1470" s="6" t="s">
        <v>2965</v>
      </c>
      <c r="C1470" s="16" t="str">
        <f t="shared" ca="1" si="110"/>
        <v>Ruwailevu</v>
      </c>
      <c r="D1470" s="6" t="s">
        <v>234</v>
      </c>
      <c r="E1470" s="16" t="str">
        <f t="shared" ca="1" si="111"/>
        <v>Nadroga</v>
      </c>
      <c r="F1470" s="16" t="str">
        <f t="shared" ca="1" si="112"/>
        <v>FJ0402</v>
      </c>
      <c r="G1470" s="16" t="str">
        <f t="shared" ca="1" si="113"/>
        <v>FJ04</v>
      </c>
      <c r="H1470" s="16" t="str">
        <f t="shared" ca="1" si="114"/>
        <v>WESTERN</v>
      </c>
      <c r="I1470" s="2"/>
      <c r="J1470" s="2">
        <v>0</v>
      </c>
      <c r="K1470" s="2"/>
    </row>
    <row r="1471" spans="1:11">
      <c r="A1471" s="6" t="s">
        <v>2610</v>
      </c>
      <c r="B1471" s="6" t="s">
        <v>2966</v>
      </c>
      <c r="C1471" s="16" t="str">
        <f t="shared" ca="1" si="110"/>
        <v>Nawaka</v>
      </c>
      <c r="D1471" s="6" t="s">
        <v>224</v>
      </c>
      <c r="E1471" s="16" t="str">
        <f t="shared" ca="1" si="111"/>
        <v>Ba</v>
      </c>
      <c r="F1471" s="16" t="str">
        <f t="shared" ca="1" si="112"/>
        <v>FJ0401</v>
      </c>
      <c r="G1471" s="16" t="str">
        <f t="shared" ca="1" si="113"/>
        <v>FJ04</v>
      </c>
      <c r="H1471" s="16" t="str">
        <f t="shared" ca="1" si="114"/>
        <v>WESTERN</v>
      </c>
      <c r="I1471" s="2"/>
      <c r="J1471" s="2">
        <v>0</v>
      </c>
      <c r="K1471" s="2"/>
    </row>
    <row r="1472" spans="1:11">
      <c r="A1472" s="6" t="s">
        <v>2611</v>
      </c>
      <c r="B1472" s="6" t="s">
        <v>2967</v>
      </c>
      <c r="C1472" s="16" t="str">
        <f t="shared" ca="1" si="110"/>
        <v>Vuda</v>
      </c>
      <c r="D1472" s="6" t="s">
        <v>226</v>
      </c>
      <c r="E1472" s="16" t="str">
        <f t="shared" ca="1" si="111"/>
        <v>Ba</v>
      </c>
      <c r="F1472" s="16" t="str">
        <f t="shared" ca="1" si="112"/>
        <v>FJ0401</v>
      </c>
      <c r="G1472" s="16" t="str">
        <f t="shared" ca="1" si="113"/>
        <v>FJ04</v>
      </c>
      <c r="H1472" s="16" t="str">
        <f t="shared" ca="1" si="114"/>
        <v>WESTERN</v>
      </c>
      <c r="I1472" s="2"/>
      <c r="J1472" s="2">
        <v>0</v>
      </c>
      <c r="K1472" s="2"/>
    </row>
    <row r="1473" spans="1:11">
      <c r="A1473" s="6" t="s">
        <v>2612</v>
      </c>
      <c r="B1473" s="6" t="s">
        <v>2968</v>
      </c>
      <c r="C1473" s="16" t="str">
        <f t="shared" ca="1" si="110"/>
        <v>Nasigatoka</v>
      </c>
      <c r="D1473" s="6" t="s">
        <v>232</v>
      </c>
      <c r="E1473" s="16" t="str">
        <f t="shared" ca="1" si="111"/>
        <v>Nadroga</v>
      </c>
      <c r="F1473" s="16" t="str">
        <f t="shared" ca="1" si="112"/>
        <v>FJ0402</v>
      </c>
      <c r="G1473" s="16" t="str">
        <f t="shared" ca="1" si="113"/>
        <v>FJ04</v>
      </c>
      <c r="H1473" s="16" t="str">
        <f t="shared" ca="1" si="114"/>
        <v>WESTERN</v>
      </c>
      <c r="I1473" s="2"/>
      <c r="J1473" s="2">
        <v>0</v>
      </c>
      <c r="K1473" s="2"/>
    </row>
    <row r="1474" spans="1:11">
      <c r="A1474" s="6" t="s">
        <v>2613</v>
      </c>
      <c r="B1474" s="6" t="s">
        <v>2969</v>
      </c>
      <c r="C1474" s="16" t="str">
        <f t="shared" ref="C1474:C1537" ca="1" si="115">OFFSET(OffsetRefAdm3,MATCH(D1474,MatchAdm3_Code,0)-1,0)</f>
        <v>Rakiraki</v>
      </c>
      <c r="D1474" s="6" t="s">
        <v>238</v>
      </c>
      <c r="E1474" s="16" t="str">
        <f t="shared" ref="E1474:E1537" ca="1" si="116">OFFSET(OffsetRefAdm3,MATCH(D1474,MatchAdm3_Code,0)-1,2)</f>
        <v>Ra</v>
      </c>
      <c r="F1474" s="16" t="str">
        <f t="shared" ref="F1474:F1537" ca="1" si="117">OFFSET(OffsetRefAdm3,MATCH(D1474,MatchAdm3_Code,0)-1,3)</f>
        <v>FJ0403</v>
      </c>
      <c r="G1474" s="16" t="str">
        <f t="shared" ref="G1474:G1537" ca="1" si="118">OFFSET(OffsetRefAdm3,MATCH(D1474,MatchAdm3_Code,0)-1,5)</f>
        <v>FJ04</v>
      </c>
      <c r="H1474" s="16" t="str">
        <f t="shared" ref="H1474:H1537" ca="1" si="119">OFFSET(OffsetRefAdm3,MATCH(D1474,MatchAdm3_Code,0)-1,4)</f>
        <v>WESTERN</v>
      </c>
      <c r="I1474" s="2"/>
      <c r="J1474" s="2">
        <v>0</v>
      </c>
      <c r="K1474" s="2"/>
    </row>
    <row r="1475" spans="1:11">
      <c r="A1475" s="6" t="s">
        <v>2614</v>
      </c>
      <c r="B1475" s="6" t="s">
        <v>2970</v>
      </c>
      <c r="C1475" s="16" t="str">
        <f t="shared" ca="1" si="115"/>
        <v>Baravi</v>
      </c>
      <c r="D1475" s="6" t="s">
        <v>228</v>
      </c>
      <c r="E1475" s="16" t="str">
        <f t="shared" ca="1" si="116"/>
        <v>Nadroga</v>
      </c>
      <c r="F1475" s="16" t="str">
        <f t="shared" ca="1" si="117"/>
        <v>FJ0402</v>
      </c>
      <c r="G1475" s="16" t="str">
        <f t="shared" ca="1" si="118"/>
        <v>FJ04</v>
      </c>
      <c r="H1475" s="16" t="str">
        <f t="shared" ca="1" si="119"/>
        <v>WESTERN</v>
      </c>
      <c r="I1475" s="2"/>
      <c r="J1475" s="2">
        <v>0</v>
      </c>
      <c r="K1475" s="2"/>
    </row>
    <row r="1476" spans="1:11">
      <c r="A1476" s="6" t="s">
        <v>2615</v>
      </c>
      <c r="B1476" s="6" t="s">
        <v>2971</v>
      </c>
      <c r="C1476" s="16" t="str">
        <f t="shared" ca="1" si="115"/>
        <v>Nalawa</v>
      </c>
      <c r="D1476" s="6" t="s">
        <v>237</v>
      </c>
      <c r="E1476" s="16" t="str">
        <f t="shared" ca="1" si="116"/>
        <v>Ra</v>
      </c>
      <c r="F1476" s="16" t="str">
        <f t="shared" ca="1" si="117"/>
        <v>FJ0403</v>
      </c>
      <c r="G1476" s="16" t="str">
        <f t="shared" ca="1" si="118"/>
        <v>FJ04</v>
      </c>
      <c r="H1476" s="16" t="str">
        <f t="shared" ca="1" si="119"/>
        <v>WESTERN</v>
      </c>
      <c r="I1476" s="2"/>
      <c r="J1476" s="2">
        <v>0</v>
      </c>
      <c r="K1476" s="2"/>
    </row>
    <row r="1477" spans="1:11">
      <c r="A1477" s="6" t="s">
        <v>2616</v>
      </c>
      <c r="B1477" s="6" t="s">
        <v>2972</v>
      </c>
      <c r="C1477" s="16" t="str">
        <f t="shared" ca="1" si="115"/>
        <v>Tavua</v>
      </c>
      <c r="D1477" s="6" t="s">
        <v>225</v>
      </c>
      <c r="E1477" s="16" t="str">
        <f t="shared" ca="1" si="116"/>
        <v>Ba</v>
      </c>
      <c r="F1477" s="16" t="str">
        <f t="shared" ca="1" si="117"/>
        <v>FJ0401</v>
      </c>
      <c r="G1477" s="16" t="str">
        <f t="shared" ca="1" si="118"/>
        <v>FJ04</v>
      </c>
      <c r="H1477" s="16" t="str">
        <f t="shared" ca="1" si="119"/>
        <v>WESTERN</v>
      </c>
      <c r="I1477" s="2"/>
      <c r="J1477" s="2">
        <v>0</v>
      </c>
      <c r="K1477" s="2"/>
    </row>
    <row r="1478" spans="1:11">
      <c r="A1478" s="6" t="s">
        <v>540</v>
      </c>
      <c r="B1478" s="6" t="s">
        <v>2973</v>
      </c>
      <c r="C1478" s="16" t="str">
        <f t="shared" ca="1" si="115"/>
        <v>Navosa</v>
      </c>
      <c r="D1478" s="6" t="s">
        <v>233</v>
      </c>
      <c r="E1478" s="16" t="str">
        <f t="shared" ca="1" si="116"/>
        <v>Nadroga</v>
      </c>
      <c r="F1478" s="16" t="str">
        <f t="shared" ca="1" si="117"/>
        <v>FJ0402</v>
      </c>
      <c r="G1478" s="16" t="str">
        <f t="shared" ca="1" si="118"/>
        <v>FJ04</v>
      </c>
      <c r="H1478" s="16" t="str">
        <f t="shared" ca="1" si="119"/>
        <v>WESTERN</v>
      </c>
      <c r="I1478" s="2"/>
      <c r="J1478" s="2">
        <v>0</v>
      </c>
      <c r="K1478" s="2"/>
    </row>
    <row r="1479" spans="1:11">
      <c r="A1479" s="6" t="s">
        <v>2617</v>
      </c>
      <c r="B1479" s="6" t="s">
        <v>2974</v>
      </c>
      <c r="C1479" s="16" t="str">
        <f t="shared" ca="1" si="115"/>
        <v>Navosa</v>
      </c>
      <c r="D1479" s="6" t="s">
        <v>233</v>
      </c>
      <c r="E1479" s="16" t="str">
        <f t="shared" ca="1" si="116"/>
        <v>Nadroga</v>
      </c>
      <c r="F1479" s="16" t="str">
        <f t="shared" ca="1" si="117"/>
        <v>FJ0402</v>
      </c>
      <c r="G1479" s="16" t="str">
        <f t="shared" ca="1" si="118"/>
        <v>FJ04</v>
      </c>
      <c r="H1479" s="16" t="str">
        <f t="shared" ca="1" si="119"/>
        <v>WESTERN</v>
      </c>
      <c r="I1479" s="2"/>
      <c r="J1479" s="2">
        <v>0</v>
      </c>
      <c r="K1479" s="2"/>
    </row>
    <row r="1480" spans="1:11">
      <c r="A1480" s="6" t="s">
        <v>2618</v>
      </c>
      <c r="B1480" s="6" t="s">
        <v>2975</v>
      </c>
      <c r="C1480" s="16" t="str">
        <f t="shared" ca="1" si="115"/>
        <v>Vuda</v>
      </c>
      <c r="D1480" s="6" t="s">
        <v>226</v>
      </c>
      <c r="E1480" s="16" t="str">
        <f t="shared" ca="1" si="116"/>
        <v>Ba</v>
      </c>
      <c r="F1480" s="16" t="str">
        <f t="shared" ca="1" si="117"/>
        <v>FJ0401</v>
      </c>
      <c r="G1480" s="16" t="str">
        <f t="shared" ca="1" si="118"/>
        <v>FJ04</v>
      </c>
      <c r="H1480" s="16" t="str">
        <f t="shared" ca="1" si="119"/>
        <v>WESTERN</v>
      </c>
      <c r="I1480" s="2"/>
      <c r="J1480" s="2">
        <v>0</v>
      </c>
      <c r="K1480" s="2"/>
    </row>
    <row r="1481" spans="1:11">
      <c r="A1481" s="6" t="s">
        <v>2619</v>
      </c>
      <c r="B1481" s="6" t="s">
        <v>2976</v>
      </c>
      <c r="C1481" s="16" t="str">
        <f t="shared" ca="1" si="115"/>
        <v>Nawaka</v>
      </c>
      <c r="D1481" s="6" t="s">
        <v>224</v>
      </c>
      <c r="E1481" s="16" t="str">
        <f t="shared" ca="1" si="116"/>
        <v>Ba</v>
      </c>
      <c r="F1481" s="16" t="str">
        <f t="shared" ca="1" si="117"/>
        <v>FJ0401</v>
      </c>
      <c r="G1481" s="16" t="str">
        <f t="shared" ca="1" si="118"/>
        <v>FJ04</v>
      </c>
      <c r="H1481" s="16" t="str">
        <f t="shared" ca="1" si="119"/>
        <v>WESTERN</v>
      </c>
      <c r="I1481" s="2"/>
      <c r="J1481" s="2">
        <v>0</v>
      </c>
      <c r="K1481" s="2"/>
    </row>
    <row r="1482" spans="1:11">
      <c r="A1482" s="6" t="s">
        <v>2619</v>
      </c>
      <c r="B1482" s="6" t="s">
        <v>2977</v>
      </c>
      <c r="C1482" s="16" t="str">
        <f t="shared" ca="1" si="115"/>
        <v>Navosa</v>
      </c>
      <c r="D1482" s="6" t="s">
        <v>233</v>
      </c>
      <c r="E1482" s="16" t="str">
        <f t="shared" ca="1" si="116"/>
        <v>Nadroga</v>
      </c>
      <c r="F1482" s="16" t="str">
        <f t="shared" ca="1" si="117"/>
        <v>FJ0402</v>
      </c>
      <c r="G1482" s="16" t="str">
        <f t="shared" ca="1" si="118"/>
        <v>FJ04</v>
      </c>
      <c r="H1482" s="16" t="str">
        <f t="shared" ca="1" si="119"/>
        <v>WESTERN</v>
      </c>
      <c r="I1482" s="2"/>
      <c r="J1482" s="2">
        <v>0</v>
      </c>
      <c r="K1482" s="2"/>
    </row>
    <row r="1483" spans="1:11">
      <c r="A1483" s="6" t="s">
        <v>2619</v>
      </c>
      <c r="B1483" s="6" t="s">
        <v>2978</v>
      </c>
      <c r="C1483" s="16" t="str">
        <f t="shared" ca="1" si="115"/>
        <v>Navosa</v>
      </c>
      <c r="D1483" s="6" t="s">
        <v>233</v>
      </c>
      <c r="E1483" s="16" t="str">
        <f t="shared" ca="1" si="116"/>
        <v>Nadroga</v>
      </c>
      <c r="F1483" s="16" t="str">
        <f t="shared" ca="1" si="117"/>
        <v>FJ0402</v>
      </c>
      <c r="G1483" s="16" t="str">
        <f t="shared" ca="1" si="118"/>
        <v>FJ04</v>
      </c>
      <c r="H1483" s="16" t="str">
        <f t="shared" ca="1" si="119"/>
        <v>WESTERN</v>
      </c>
      <c r="I1483" s="2"/>
      <c r="J1483" s="2">
        <v>0</v>
      </c>
      <c r="K1483" s="2"/>
    </row>
    <row r="1484" spans="1:11">
      <c r="A1484" s="6" t="s">
        <v>2620</v>
      </c>
      <c r="B1484" s="6" t="s">
        <v>2979</v>
      </c>
      <c r="C1484" s="16" t="str">
        <f t="shared" ca="1" si="115"/>
        <v>Tavua</v>
      </c>
      <c r="D1484" s="6" t="s">
        <v>225</v>
      </c>
      <c r="E1484" s="16" t="str">
        <f t="shared" ca="1" si="116"/>
        <v>Ba</v>
      </c>
      <c r="F1484" s="16" t="str">
        <f t="shared" ca="1" si="117"/>
        <v>FJ0401</v>
      </c>
      <c r="G1484" s="16" t="str">
        <f t="shared" ca="1" si="118"/>
        <v>FJ04</v>
      </c>
      <c r="H1484" s="16" t="str">
        <f t="shared" ca="1" si="119"/>
        <v>WESTERN</v>
      </c>
      <c r="I1484" s="2"/>
      <c r="J1484" s="2">
        <v>3</v>
      </c>
      <c r="K1484" s="2"/>
    </row>
    <row r="1485" spans="1:11">
      <c r="A1485" s="6" t="s">
        <v>543</v>
      </c>
      <c r="B1485" s="6" t="s">
        <v>2980</v>
      </c>
      <c r="C1485" s="16" t="str">
        <f t="shared" ca="1" si="115"/>
        <v>Baravi</v>
      </c>
      <c r="D1485" s="6" t="s">
        <v>228</v>
      </c>
      <c r="E1485" s="16" t="str">
        <f t="shared" ca="1" si="116"/>
        <v>Nadroga</v>
      </c>
      <c r="F1485" s="16" t="str">
        <f t="shared" ca="1" si="117"/>
        <v>FJ0402</v>
      </c>
      <c r="G1485" s="16" t="str">
        <f t="shared" ca="1" si="118"/>
        <v>FJ04</v>
      </c>
      <c r="H1485" s="16" t="str">
        <f t="shared" ca="1" si="119"/>
        <v>WESTERN</v>
      </c>
      <c r="I1485" s="2"/>
      <c r="J1485" s="2">
        <v>0</v>
      </c>
      <c r="K1485" s="2"/>
    </row>
    <row r="1486" spans="1:11">
      <c r="A1486" s="6" t="s">
        <v>2621</v>
      </c>
      <c r="B1486" s="6" t="s">
        <v>2981</v>
      </c>
      <c r="C1486" s="16" t="str">
        <f t="shared" ca="1" si="115"/>
        <v>Tavua</v>
      </c>
      <c r="D1486" s="6" t="s">
        <v>225</v>
      </c>
      <c r="E1486" s="16" t="str">
        <f t="shared" ca="1" si="116"/>
        <v>Ba</v>
      </c>
      <c r="F1486" s="16" t="str">
        <f t="shared" ca="1" si="117"/>
        <v>FJ0401</v>
      </c>
      <c r="G1486" s="16" t="str">
        <f t="shared" ca="1" si="118"/>
        <v>FJ04</v>
      </c>
      <c r="H1486" s="16" t="str">
        <f t="shared" ca="1" si="119"/>
        <v>WESTERN</v>
      </c>
      <c r="I1486" s="2"/>
      <c r="J1486" s="2">
        <v>2</v>
      </c>
      <c r="K1486" s="2"/>
    </row>
    <row r="1487" spans="1:11">
      <c r="A1487" s="6" t="s">
        <v>2622</v>
      </c>
      <c r="B1487" s="6" t="s">
        <v>2982</v>
      </c>
      <c r="C1487" s="16" t="str">
        <f t="shared" ca="1" si="115"/>
        <v>Baravi</v>
      </c>
      <c r="D1487" s="6" t="s">
        <v>228</v>
      </c>
      <c r="E1487" s="16" t="str">
        <f t="shared" ca="1" si="116"/>
        <v>Nadroga</v>
      </c>
      <c r="F1487" s="16" t="str">
        <f t="shared" ca="1" si="117"/>
        <v>FJ0402</v>
      </c>
      <c r="G1487" s="16" t="str">
        <f t="shared" ca="1" si="118"/>
        <v>FJ04</v>
      </c>
      <c r="H1487" s="16" t="str">
        <f t="shared" ca="1" si="119"/>
        <v>WESTERN</v>
      </c>
      <c r="I1487" s="2"/>
      <c r="J1487" s="2">
        <v>0</v>
      </c>
      <c r="K1487" s="2"/>
    </row>
    <row r="1488" spans="1:11">
      <c r="A1488" s="6" t="s">
        <v>2622</v>
      </c>
      <c r="B1488" s="6" t="s">
        <v>2983</v>
      </c>
      <c r="C1488" s="16" t="str">
        <f t="shared" ca="1" si="115"/>
        <v>Baravi</v>
      </c>
      <c r="D1488" s="6" t="s">
        <v>228</v>
      </c>
      <c r="E1488" s="16" t="str">
        <f t="shared" ca="1" si="116"/>
        <v>Nadroga</v>
      </c>
      <c r="F1488" s="16" t="str">
        <f t="shared" ca="1" si="117"/>
        <v>FJ0402</v>
      </c>
      <c r="G1488" s="16" t="str">
        <f t="shared" ca="1" si="118"/>
        <v>FJ04</v>
      </c>
      <c r="H1488" s="16" t="str">
        <f t="shared" ca="1" si="119"/>
        <v>WESTERN</v>
      </c>
      <c r="I1488" s="2"/>
      <c r="J1488" s="2">
        <v>0</v>
      </c>
      <c r="K1488" s="2"/>
    </row>
    <row r="1489" spans="1:11">
      <c r="A1489" s="6" t="s">
        <v>2623</v>
      </c>
      <c r="B1489" s="6" t="s">
        <v>2984</v>
      </c>
      <c r="C1489" s="16" t="str">
        <f t="shared" ca="1" si="115"/>
        <v>Rakiraki</v>
      </c>
      <c r="D1489" s="6" t="s">
        <v>238</v>
      </c>
      <c r="E1489" s="16" t="str">
        <f t="shared" ca="1" si="116"/>
        <v>Ra</v>
      </c>
      <c r="F1489" s="16" t="str">
        <f t="shared" ca="1" si="117"/>
        <v>FJ0403</v>
      </c>
      <c r="G1489" s="16" t="str">
        <f t="shared" ca="1" si="118"/>
        <v>FJ04</v>
      </c>
      <c r="H1489" s="16" t="str">
        <f t="shared" ca="1" si="119"/>
        <v>WESTERN</v>
      </c>
      <c r="I1489" s="2"/>
      <c r="J1489" s="2">
        <v>3</v>
      </c>
      <c r="K1489" s="2"/>
    </row>
    <row r="1490" spans="1:11">
      <c r="A1490" s="6" t="s">
        <v>2624</v>
      </c>
      <c r="B1490" s="6" t="s">
        <v>2985</v>
      </c>
      <c r="C1490" s="16" t="str">
        <f t="shared" ca="1" si="115"/>
        <v>Nawaka</v>
      </c>
      <c r="D1490" s="6" t="s">
        <v>224</v>
      </c>
      <c r="E1490" s="16" t="str">
        <f t="shared" ca="1" si="116"/>
        <v>Ba</v>
      </c>
      <c r="F1490" s="16" t="str">
        <f t="shared" ca="1" si="117"/>
        <v>FJ0401</v>
      </c>
      <c r="G1490" s="16" t="str">
        <f t="shared" ca="1" si="118"/>
        <v>FJ04</v>
      </c>
      <c r="H1490" s="16" t="str">
        <f t="shared" ca="1" si="119"/>
        <v>WESTERN</v>
      </c>
      <c r="I1490" s="2"/>
      <c r="J1490" s="2">
        <v>3</v>
      </c>
      <c r="K1490" s="2"/>
    </row>
    <row r="1491" spans="1:11">
      <c r="A1491" s="6" t="s">
        <v>2625</v>
      </c>
      <c r="B1491" s="6" t="s">
        <v>2986</v>
      </c>
      <c r="C1491" s="16" t="str">
        <f t="shared" ca="1" si="115"/>
        <v>Tavua</v>
      </c>
      <c r="D1491" s="6" t="s">
        <v>225</v>
      </c>
      <c r="E1491" s="16" t="str">
        <f t="shared" ca="1" si="116"/>
        <v>Ba</v>
      </c>
      <c r="F1491" s="16" t="str">
        <f t="shared" ca="1" si="117"/>
        <v>FJ0401</v>
      </c>
      <c r="G1491" s="16" t="str">
        <f t="shared" ca="1" si="118"/>
        <v>FJ04</v>
      </c>
      <c r="H1491" s="16" t="str">
        <f t="shared" ca="1" si="119"/>
        <v>WESTERN</v>
      </c>
      <c r="I1491" s="2"/>
      <c r="J1491" s="2">
        <v>0</v>
      </c>
      <c r="K1491" s="2"/>
    </row>
    <row r="1492" spans="1:11">
      <c r="A1492" s="6" t="s">
        <v>2626</v>
      </c>
      <c r="B1492" s="6" t="s">
        <v>2987</v>
      </c>
      <c r="C1492" s="16" t="str">
        <f t="shared" ca="1" si="115"/>
        <v>Tavua</v>
      </c>
      <c r="D1492" s="6" t="s">
        <v>225</v>
      </c>
      <c r="E1492" s="16" t="str">
        <f t="shared" ca="1" si="116"/>
        <v>Ba</v>
      </c>
      <c r="F1492" s="16" t="str">
        <f t="shared" ca="1" si="117"/>
        <v>FJ0401</v>
      </c>
      <c r="G1492" s="16" t="str">
        <f t="shared" ca="1" si="118"/>
        <v>FJ04</v>
      </c>
      <c r="H1492" s="16" t="str">
        <f t="shared" ca="1" si="119"/>
        <v>WESTERN</v>
      </c>
      <c r="I1492" s="2"/>
      <c r="J1492" s="2">
        <v>0</v>
      </c>
      <c r="K1492" s="2"/>
    </row>
    <row r="1493" spans="1:11">
      <c r="A1493" s="6" t="s">
        <v>2627</v>
      </c>
      <c r="B1493" s="6" t="s">
        <v>2988</v>
      </c>
      <c r="C1493" s="16" t="str">
        <f t="shared" ca="1" si="115"/>
        <v>Nawaka</v>
      </c>
      <c r="D1493" s="6" t="s">
        <v>224</v>
      </c>
      <c r="E1493" s="16" t="str">
        <f t="shared" ca="1" si="116"/>
        <v>Ba</v>
      </c>
      <c r="F1493" s="16" t="str">
        <f t="shared" ca="1" si="117"/>
        <v>FJ0401</v>
      </c>
      <c r="G1493" s="16" t="str">
        <f t="shared" ca="1" si="118"/>
        <v>FJ04</v>
      </c>
      <c r="H1493" s="16" t="str">
        <f t="shared" ca="1" si="119"/>
        <v>WESTERN</v>
      </c>
      <c r="I1493" s="2"/>
      <c r="J1493" s="2">
        <v>0</v>
      </c>
      <c r="K1493" s="2"/>
    </row>
    <row r="1494" spans="1:11">
      <c r="A1494" s="6" t="s">
        <v>2628</v>
      </c>
      <c r="B1494" s="6" t="s">
        <v>2989</v>
      </c>
      <c r="C1494" s="16" t="str">
        <f t="shared" ca="1" si="115"/>
        <v>Navosa</v>
      </c>
      <c r="D1494" s="6" t="s">
        <v>233</v>
      </c>
      <c r="E1494" s="16" t="str">
        <f t="shared" ca="1" si="116"/>
        <v>Nadroga</v>
      </c>
      <c r="F1494" s="16" t="str">
        <f t="shared" ca="1" si="117"/>
        <v>FJ0402</v>
      </c>
      <c r="G1494" s="16" t="str">
        <f t="shared" ca="1" si="118"/>
        <v>FJ04</v>
      </c>
      <c r="H1494" s="16" t="str">
        <f t="shared" ca="1" si="119"/>
        <v>WESTERN</v>
      </c>
      <c r="I1494" s="2"/>
      <c r="J1494" s="2">
        <v>0</v>
      </c>
      <c r="K1494" s="2"/>
    </row>
    <row r="1495" spans="1:11">
      <c r="A1495" s="6" t="s">
        <v>2629</v>
      </c>
      <c r="B1495" s="6" t="s">
        <v>2990</v>
      </c>
      <c r="C1495" s="16" t="str">
        <f t="shared" ca="1" si="115"/>
        <v>Baravi</v>
      </c>
      <c r="D1495" s="6" t="s">
        <v>228</v>
      </c>
      <c r="E1495" s="16" t="str">
        <f t="shared" ca="1" si="116"/>
        <v>Nadroga</v>
      </c>
      <c r="F1495" s="16" t="str">
        <f t="shared" ca="1" si="117"/>
        <v>FJ0402</v>
      </c>
      <c r="G1495" s="16" t="str">
        <f t="shared" ca="1" si="118"/>
        <v>FJ04</v>
      </c>
      <c r="H1495" s="16" t="str">
        <f t="shared" ca="1" si="119"/>
        <v>WESTERN</v>
      </c>
      <c r="I1495" s="2"/>
      <c r="J1495" s="2">
        <v>0</v>
      </c>
      <c r="K1495" s="2"/>
    </row>
    <row r="1496" spans="1:11">
      <c r="A1496" s="6" t="s">
        <v>2629</v>
      </c>
      <c r="B1496" s="6" t="s">
        <v>2991</v>
      </c>
      <c r="C1496" s="16" t="str">
        <f t="shared" ca="1" si="115"/>
        <v>Baravi</v>
      </c>
      <c r="D1496" s="6" t="s">
        <v>228</v>
      </c>
      <c r="E1496" s="16" t="str">
        <f t="shared" ca="1" si="116"/>
        <v>Nadroga</v>
      </c>
      <c r="F1496" s="16" t="str">
        <f t="shared" ca="1" si="117"/>
        <v>FJ0402</v>
      </c>
      <c r="G1496" s="16" t="str">
        <f t="shared" ca="1" si="118"/>
        <v>FJ04</v>
      </c>
      <c r="H1496" s="16" t="str">
        <f t="shared" ca="1" si="119"/>
        <v>WESTERN</v>
      </c>
      <c r="I1496" s="2"/>
      <c r="J1496" s="2">
        <v>0</v>
      </c>
      <c r="K1496" s="2"/>
    </row>
    <row r="1497" spans="1:11">
      <c r="A1497" s="6" t="s">
        <v>2630</v>
      </c>
      <c r="B1497" s="6" t="s">
        <v>2992</v>
      </c>
      <c r="C1497" s="16" t="str">
        <f t="shared" ca="1" si="115"/>
        <v>Tavua</v>
      </c>
      <c r="D1497" s="6" t="s">
        <v>225</v>
      </c>
      <c r="E1497" s="16" t="str">
        <f t="shared" ca="1" si="116"/>
        <v>Ba</v>
      </c>
      <c r="F1497" s="16" t="str">
        <f t="shared" ca="1" si="117"/>
        <v>FJ0401</v>
      </c>
      <c r="G1497" s="16" t="str">
        <f t="shared" ca="1" si="118"/>
        <v>FJ04</v>
      </c>
      <c r="H1497" s="16" t="str">
        <f t="shared" ca="1" si="119"/>
        <v>WESTERN</v>
      </c>
      <c r="I1497" s="2"/>
      <c r="J1497" s="2">
        <v>0</v>
      </c>
      <c r="K1497" s="2"/>
    </row>
    <row r="1498" spans="1:11">
      <c r="A1498" s="6" t="s">
        <v>2631</v>
      </c>
      <c r="B1498" s="6" t="s">
        <v>2993</v>
      </c>
      <c r="C1498" s="16" t="str">
        <f t="shared" ca="1" si="115"/>
        <v>Malomalo</v>
      </c>
      <c r="D1498" s="6" t="s">
        <v>231</v>
      </c>
      <c r="E1498" s="16" t="str">
        <f t="shared" ca="1" si="116"/>
        <v>Nadroga</v>
      </c>
      <c r="F1498" s="16" t="str">
        <f t="shared" ca="1" si="117"/>
        <v>FJ0402</v>
      </c>
      <c r="G1498" s="16" t="str">
        <f t="shared" ca="1" si="118"/>
        <v>FJ04</v>
      </c>
      <c r="H1498" s="16" t="str">
        <f t="shared" ca="1" si="119"/>
        <v>WESTERN</v>
      </c>
      <c r="I1498" s="2"/>
      <c r="J1498" s="2">
        <v>0</v>
      </c>
      <c r="K1498" s="2"/>
    </row>
    <row r="1499" spans="1:11">
      <c r="A1499" s="6" t="s">
        <v>2632</v>
      </c>
      <c r="B1499" s="6" t="s">
        <v>2994</v>
      </c>
      <c r="C1499" s="16" t="str">
        <f t="shared" ca="1" si="115"/>
        <v>Vuda</v>
      </c>
      <c r="D1499" s="6" t="s">
        <v>226</v>
      </c>
      <c r="E1499" s="16" t="str">
        <f t="shared" ca="1" si="116"/>
        <v>Ba</v>
      </c>
      <c r="F1499" s="16" t="str">
        <f t="shared" ca="1" si="117"/>
        <v>FJ0401</v>
      </c>
      <c r="G1499" s="16" t="str">
        <f t="shared" ca="1" si="118"/>
        <v>FJ04</v>
      </c>
      <c r="H1499" s="16" t="str">
        <f t="shared" ca="1" si="119"/>
        <v>WESTERN</v>
      </c>
      <c r="I1499" s="2"/>
      <c r="J1499" s="2">
        <v>0</v>
      </c>
      <c r="K1499" s="2"/>
    </row>
    <row r="1500" spans="1:11">
      <c r="A1500" s="6" t="s">
        <v>2633</v>
      </c>
      <c r="B1500" s="6" t="s">
        <v>2995</v>
      </c>
      <c r="C1500" s="16" t="str">
        <f t="shared" ca="1" si="115"/>
        <v>Nakorotubu</v>
      </c>
      <c r="D1500" s="6" t="s">
        <v>236</v>
      </c>
      <c r="E1500" s="16" t="str">
        <f t="shared" ca="1" si="116"/>
        <v>Ra</v>
      </c>
      <c r="F1500" s="16" t="str">
        <f t="shared" ca="1" si="117"/>
        <v>FJ0403</v>
      </c>
      <c r="G1500" s="16" t="str">
        <f t="shared" ca="1" si="118"/>
        <v>FJ04</v>
      </c>
      <c r="H1500" s="16" t="str">
        <f t="shared" ca="1" si="119"/>
        <v>WESTERN</v>
      </c>
      <c r="I1500" s="2"/>
      <c r="J1500" s="2">
        <v>0</v>
      </c>
      <c r="K1500" s="2"/>
    </row>
    <row r="1501" spans="1:11">
      <c r="A1501" s="6" t="s">
        <v>2634</v>
      </c>
      <c r="B1501" s="6" t="s">
        <v>2996</v>
      </c>
      <c r="C1501" s="16" t="str">
        <f t="shared" ca="1" si="115"/>
        <v>Magodro</v>
      </c>
      <c r="D1501" s="6" t="s">
        <v>221</v>
      </c>
      <c r="E1501" s="16" t="str">
        <f t="shared" ca="1" si="116"/>
        <v>Ba</v>
      </c>
      <c r="F1501" s="16" t="str">
        <f t="shared" ca="1" si="117"/>
        <v>FJ0401</v>
      </c>
      <c r="G1501" s="16" t="str">
        <f t="shared" ca="1" si="118"/>
        <v>FJ04</v>
      </c>
      <c r="H1501" s="16" t="str">
        <f t="shared" ca="1" si="119"/>
        <v>WESTERN</v>
      </c>
      <c r="I1501" s="2"/>
      <c r="J1501" s="2">
        <v>0</v>
      </c>
      <c r="K1501" s="2"/>
    </row>
    <row r="1502" spans="1:11">
      <c r="A1502" s="6" t="s">
        <v>2634</v>
      </c>
      <c r="B1502" s="6" t="s">
        <v>2997</v>
      </c>
      <c r="C1502" s="16" t="str">
        <f t="shared" ca="1" si="115"/>
        <v>Baravi</v>
      </c>
      <c r="D1502" s="6" t="s">
        <v>228</v>
      </c>
      <c r="E1502" s="16" t="str">
        <f t="shared" ca="1" si="116"/>
        <v>Nadroga</v>
      </c>
      <c r="F1502" s="16" t="str">
        <f t="shared" ca="1" si="117"/>
        <v>FJ0402</v>
      </c>
      <c r="G1502" s="16" t="str">
        <f t="shared" ca="1" si="118"/>
        <v>FJ04</v>
      </c>
      <c r="H1502" s="16" t="str">
        <f t="shared" ca="1" si="119"/>
        <v>WESTERN</v>
      </c>
      <c r="I1502" s="2"/>
      <c r="J1502" s="2">
        <v>1</v>
      </c>
      <c r="K1502" s="2">
        <v>2</v>
      </c>
    </row>
    <row r="1503" spans="1:11">
      <c r="A1503" s="6" t="s">
        <v>2634</v>
      </c>
      <c r="B1503" s="6" t="s">
        <v>2998</v>
      </c>
      <c r="C1503" s="16" t="str">
        <f t="shared" ca="1" si="115"/>
        <v>Baravi</v>
      </c>
      <c r="D1503" s="6" t="s">
        <v>228</v>
      </c>
      <c r="E1503" s="16" t="str">
        <f t="shared" ca="1" si="116"/>
        <v>Nadroga</v>
      </c>
      <c r="F1503" s="16" t="str">
        <f t="shared" ca="1" si="117"/>
        <v>FJ0402</v>
      </c>
      <c r="G1503" s="16" t="str">
        <f t="shared" ca="1" si="118"/>
        <v>FJ04</v>
      </c>
      <c r="H1503" s="16" t="str">
        <f t="shared" ca="1" si="119"/>
        <v>WESTERN</v>
      </c>
      <c r="I1503" s="2"/>
      <c r="J1503" s="2">
        <v>0</v>
      </c>
      <c r="K1503" s="2"/>
    </row>
    <row r="1504" spans="1:11">
      <c r="A1504" s="6" t="s">
        <v>2635</v>
      </c>
      <c r="B1504" s="6" t="s">
        <v>2999</v>
      </c>
      <c r="C1504" s="16" t="str">
        <f t="shared" ca="1" si="115"/>
        <v>Malolo</v>
      </c>
      <c r="D1504" s="6" t="s">
        <v>230</v>
      </c>
      <c r="E1504" s="16" t="str">
        <f t="shared" ca="1" si="116"/>
        <v>Nadroga</v>
      </c>
      <c r="F1504" s="16" t="str">
        <f t="shared" ca="1" si="117"/>
        <v>FJ0402</v>
      </c>
      <c r="G1504" s="16" t="str">
        <f t="shared" ca="1" si="118"/>
        <v>FJ04</v>
      </c>
      <c r="H1504" s="16" t="str">
        <f t="shared" ca="1" si="119"/>
        <v>WESTERN</v>
      </c>
      <c r="I1504" s="2"/>
      <c r="J1504" s="2">
        <v>0</v>
      </c>
      <c r="K1504" s="2"/>
    </row>
    <row r="1505" spans="1:11">
      <c r="A1505" s="6" t="s">
        <v>2636</v>
      </c>
      <c r="B1505" s="6" t="s">
        <v>3000</v>
      </c>
      <c r="C1505" s="16" t="str">
        <f t="shared" ca="1" si="115"/>
        <v>Ba</v>
      </c>
      <c r="D1505" s="6" t="s">
        <v>220</v>
      </c>
      <c r="E1505" s="16" t="str">
        <f t="shared" ca="1" si="116"/>
        <v>Ba</v>
      </c>
      <c r="F1505" s="16" t="str">
        <f t="shared" ca="1" si="117"/>
        <v>FJ0401</v>
      </c>
      <c r="G1505" s="16" t="str">
        <f t="shared" ca="1" si="118"/>
        <v>FJ04</v>
      </c>
      <c r="H1505" s="16" t="str">
        <f t="shared" ca="1" si="119"/>
        <v>WESTERN</v>
      </c>
      <c r="I1505" s="2"/>
      <c r="J1505" s="2">
        <v>0</v>
      </c>
      <c r="K1505" s="2"/>
    </row>
    <row r="1506" spans="1:11">
      <c r="A1506" s="6" t="s">
        <v>2636</v>
      </c>
      <c r="B1506" s="6" t="s">
        <v>3001</v>
      </c>
      <c r="C1506" s="16" t="str">
        <f t="shared" ca="1" si="115"/>
        <v>Baravi</v>
      </c>
      <c r="D1506" s="6" t="s">
        <v>228</v>
      </c>
      <c r="E1506" s="16" t="str">
        <f t="shared" ca="1" si="116"/>
        <v>Nadroga</v>
      </c>
      <c r="F1506" s="16" t="str">
        <f t="shared" ca="1" si="117"/>
        <v>FJ0402</v>
      </c>
      <c r="G1506" s="16" t="str">
        <f t="shared" ca="1" si="118"/>
        <v>FJ04</v>
      </c>
      <c r="H1506" s="16" t="str">
        <f t="shared" ca="1" si="119"/>
        <v>WESTERN</v>
      </c>
      <c r="I1506" s="2"/>
      <c r="J1506" s="2">
        <v>0</v>
      </c>
      <c r="K1506" s="2"/>
    </row>
    <row r="1507" spans="1:11">
      <c r="A1507" s="6" t="s">
        <v>2637</v>
      </c>
      <c r="B1507" s="6" t="s">
        <v>3002</v>
      </c>
      <c r="C1507" s="16" t="str">
        <f t="shared" ca="1" si="115"/>
        <v>Baravi</v>
      </c>
      <c r="D1507" s="6" t="s">
        <v>228</v>
      </c>
      <c r="E1507" s="16" t="str">
        <f t="shared" ca="1" si="116"/>
        <v>Nadroga</v>
      </c>
      <c r="F1507" s="16" t="str">
        <f t="shared" ca="1" si="117"/>
        <v>FJ0402</v>
      </c>
      <c r="G1507" s="16" t="str">
        <f t="shared" ca="1" si="118"/>
        <v>FJ04</v>
      </c>
      <c r="H1507" s="16" t="str">
        <f t="shared" ca="1" si="119"/>
        <v>WESTERN</v>
      </c>
      <c r="I1507" s="2"/>
      <c r="J1507" s="2">
        <v>0</v>
      </c>
      <c r="K1507" s="2"/>
    </row>
    <row r="1508" spans="1:11">
      <c r="A1508" s="6" t="s">
        <v>2638</v>
      </c>
      <c r="B1508" s="6" t="s">
        <v>3003</v>
      </c>
      <c r="C1508" s="16" t="str">
        <f t="shared" ca="1" si="115"/>
        <v>Cuvu</v>
      </c>
      <c r="D1508" s="6" t="s">
        <v>229</v>
      </c>
      <c r="E1508" s="16" t="str">
        <f t="shared" ca="1" si="116"/>
        <v>Nadroga</v>
      </c>
      <c r="F1508" s="16" t="str">
        <f t="shared" ca="1" si="117"/>
        <v>FJ0402</v>
      </c>
      <c r="G1508" s="16" t="str">
        <f t="shared" ca="1" si="118"/>
        <v>FJ04</v>
      </c>
      <c r="H1508" s="16" t="str">
        <f t="shared" ca="1" si="119"/>
        <v>WESTERN</v>
      </c>
      <c r="I1508" s="2"/>
      <c r="J1508" s="2">
        <v>0</v>
      </c>
      <c r="K1508" s="2"/>
    </row>
    <row r="1509" spans="1:11">
      <c r="A1509" s="6" t="s">
        <v>2639</v>
      </c>
      <c r="B1509" s="6" t="s">
        <v>3004</v>
      </c>
      <c r="C1509" s="16" t="str">
        <f t="shared" ca="1" si="115"/>
        <v>Nakorotubu</v>
      </c>
      <c r="D1509" s="6" t="s">
        <v>236</v>
      </c>
      <c r="E1509" s="16" t="str">
        <f t="shared" ca="1" si="116"/>
        <v>Ra</v>
      </c>
      <c r="F1509" s="16" t="str">
        <f t="shared" ca="1" si="117"/>
        <v>FJ0403</v>
      </c>
      <c r="G1509" s="16" t="str">
        <f t="shared" ca="1" si="118"/>
        <v>FJ04</v>
      </c>
      <c r="H1509" s="16" t="str">
        <f t="shared" ca="1" si="119"/>
        <v>WESTERN</v>
      </c>
      <c r="I1509" s="2"/>
      <c r="J1509" s="2">
        <v>0</v>
      </c>
      <c r="K1509" s="2"/>
    </row>
    <row r="1510" spans="1:11">
      <c r="A1510" s="6" t="s">
        <v>2640</v>
      </c>
      <c r="B1510" s="6" t="s">
        <v>3005</v>
      </c>
      <c r="C1510" s="16" t="str">
        <f t="shared" ca="1" si="115"/>
        <v>Navosa</v>
      </c>
      <c r="D1510" s="6" t="s">
        <v>233</v>
      </c>
      <c r="E1510" s="16" t="str">
        <f t="shared" ca="1" si="116"/>
        <v>Nadroga</v>
      </c>
      <c r="F1510" s="16" t="str">
        <f t="shared" ca="1" si="117"/>
        <v>FJ0402</v>
      </c>
      <c r="G1510" s="16" t="str">
        <f t="shared" ca="1" si="118"/>
        <v>FJ04</v>
      </c>
      <c r="H1510" s="16" t="str">
        <f t="shared" ca="1" si="119"/>
        <v>WESTERN</v>
      </c>
      <c r="I1510" s="2"/>
      <c r="J1510" s="2">
        <v>0</v>
      </c>
      <c r="K1510" s="2"/>
    </row>
    <row r="1511" spans="1:11">
      <c r="A1511" s="6" t="s">
        <v>2641</v>
      </c>
      <c r="B1511" s="6" t="s">
        <v>3006</v>
      </c>
      <c r="C1511" s="16" t="str">
        <f t="shared" ca="1" si="115"/>
        <v>Cuvu</v>
      </c>
      <c r="D1511" s="6" t="s">
        <v>229</v>
      </c>
      <c r="E1511" s="16" t="str">
        <f t="shared" ca="1" si="116"/>
        <v>Nadroga</v>
      </c>
      <c r="F1511" s="16" t="str">
        <f t="shared" ca="1" si="117"/>
        <v>FJ0402</v>
      </c>
      <c r="G1511" s="16" t="str">
        <f t="shared" ca="1" si="118"/>
        <v>FJ04</v>
      </c>
      <c r="H1511" s="16" t="str">
        <f t="shared" ca="1" si="119"/>
        <v>WESTERN</v>
      </c>
      <c r="I1511" s="2"/>
      <c r="J1511" s="2">
        <v>0</v>
      </c>
      <c r="K1511" s="2"/>
    </row>
    <row r="1512" spans="1:11">
      <c r="A1512" s="6" t="s">
        <v>2642</v>
      </c>
      <c r="B1512" s="6" t="s">
        <v>3007</v>
      </c>
      <c r="C1512" s="16" t="str">
        <f t="shared" ca="1" si="115"/>
        <v>Ruwailevu</v>
      </c>
      <c r="D1512" s="6" t="s">
        <v>234</v>
      </c>
      <c r="E1512" s="16" t="str">
        <f t="shared" ca="1" si="116"/>
        <v>Nadroga</v>
      </c>
      <c r="F1512" s="16" t="str">
        <f t="shared" ca="1" si="117"/>
        <v>FJ0402</v>
      </c>
      <c r="G1512" s="16" t="str">
        <f t="shared" ca="1" si="118"/>
        <v>FJ04</v>
      </c>
      <c r="H1512" s="16" t="str">
        <f t="shared" ca="1" si="119"/>
        <v>WESTERN</v>
      </c>
      <c r="I1512" s="2"/>
      <c r="J1512" s="2">
        <v>0</v>
      </c>
      <c r="K1512" s="2"/>
    </row>
    <row r="1513" spans="1:11">
      <c r="A1513" s="6" t="s">
        <v>2643</v>
      </c>
      <c r="B1513" s="6" t="s">
        <v>3008</v>
      </c>
      <c r="C1513" s="16" t="str">
        <f t="shared" ca="1" si="115"/>
        <v>Ruwailevu</v>
      </c>
      <c r="D1513" s="6" t="s">
        <v>234</v>
      </c>
      <c r="E1513" s="16" t="str">
        <f t="shared" ca="1" si="116"/>
        <v>Nadroga</v>
      </c>
      <c r="F1513" s="16" t="str">
        <f t="shared" ca="1" si="117"/>
        <v>FJ0402</v>
      </c>
      <c r="G1513" s="16" t="str">
        <f t="shared" ca="1" si="118"/>
        <v>FJ04</v>
      </c>
      <c r="H1513" s="16" t="str">
        <f t="shared" ca="1" si="119"/>
        <v>WESTERN</v>
      </c>
      <c r="I1513" s="2"/>
      <c r="J1513" s="2">
        <v>0</v>
      </c>
      <c r="K1513" s="2"/>
    </row>
    <row r="1514" spans="1:11">
      <c r="A1514" s="6" t="s">
        <v>2644</v>
      </c>
      <c r="B1514" s="6" t="s">
        <v>3009</v>
      </c>
      <c r="C1514" s="16" t="str">
        <f t="shared" ca="1" si="115"/>
        <v>Navosa</v>
      </c>
      <c r="D1514" s="6" t="s">
        <v>233</v>
      </c>
      <c r="E1514" s="16" t="str">
        <f t="shared" ca="1" si="116"/>
        <v>Nadroga</v>
      </c>
      <c r="F1514" s="16" t="str">
        <f t="shared" ca="1" si="117"/>
        <v>FJ0402</v>
      </c>
      <c r="G1514" s="16" t="str">
        <f t="shared" ca="1" si="118"/>
        <v>FJ04</v>
      </c>
      <c r="H1514" s="16" t="str">
        <f t="shared" ca="1" si="119"/>
        <v>WESTERN</v>
      </c>
      <c r="I1514" s="2"/>
      <c r="J1514" s="2">
        <v>0</v>
      </c>
      <c r="K1514" s="2"/>
    </row>
    <row r="1515" spans="1:11">
      <c r="A1515" s="6" t="s">
        <v>28</v>
      </c>
      <c r="B1515" s="6" t="s">
        <v>3010</v>
      </c>
      <c r="C1515" s="16" t="str">
        <f t="shared" ca="1" si="115"/>
        <v>Vuda</v>
      </c>
      <c r="D1515" s="6" t="s">
        <v>226</v>
      </c>
      <c r="E1515" s="16" t="str">
        <f t="shared" ca="1" si="116"/>
        <v>Ba</v>
      </c>
      <c r="F1515" s="16" t="str">
        <f t="shared" ca="1" si="117"/>
        <v>FJ0401</v>
      </c>
      <c r="G1515" s="16" t="str">
        <f t="shared" ca="1" si="118"/>
        <v>FJ04</v>
      </c>
      <c r="H1515" s="16" t="str">
        <f t="shared" ca="1" si="119"/>
        <v>WESTERN</v>
      </c>
      <c r="I1515" s="2"/>
      <c r="J1515" s="2">
        <v>0</v>
      </c>
      <c r="K1515" s="2"/>
    </row>
    <row r="1516" spans="1:11">
      <c r="A1516" s="6" t="s">
        <v>2645</v>
      </c>
      <c r="B1516" s="6" t="s">
        <v>3011</v>
      </c>
      <c r="C1516" s="16" t="str">
        <f t="shared" ca="1" si="115"/>
        <v>Magodro</v>
      </c>
      <c r="D1516" s="6" t="s">
        <v>221</v>
      </c>
      <c r="E1516" s="16" t="str">
        <f t="shared" ca="1" si="116"/>
        <v>Ba</v>
      </c>
      <c r="F1516" s="16" t="str">
        <f t="shared" ca="1" si="117"/>
        <v>FJ0401</v>
      </c>
      <c r="G1516" s="16" t="str">
        <f t="shared" ca="1" si="118"/>
        <v>FJ04</v>
      </c>
      <c r="H1516" s="16" t="str">
        <f t="shared" ca="1" si="119"/>
        <v>WESTERN</v>
      </c>
      <c r="I1516" s="2"/>
      <c r="J1516" s="2">
        <v>0</v>
      </c>
      <c r="K1516" s="2"/>
    </row>
    <row r="1517" spans="1:11">
      <c r="A1517" s="6" t="s">
        <v>2646</v>
      </c>
      <c r="B1517" s="6" t="s">
        <v>3012</v>
      </c>
      <c r="C1517" s="16" t="str">
        <f t="shared" ca="1" si="115"/>
        <v>Nasigatoka</v>
      </c>
      <c r="D1517" s="6" t="s">
        <v>232</v>
      </c>
      <c r="E1517" s="16" t="str">
        <f t="shared" ca="1" si="116"/>
        <v>Nadroga</v>
      </c>
      <c r="F1517" s="16" t="str">
        <f t="shared" ca="1" si="117"/>
        <v>FJ0402</v>
      </c>
      <c r="G1517" s="16" t="str">
        <f t="shared" ca="1" si="118"/>
        <v>FJ04</v>
      </c>
      <c r="H1517" s="16" t="str">
        <f t="shared" ca="1" si="119"/>
        <v>WESTERN</v>
      </c>
      <c r="I1517" s="2"/>
      <c r="J1517" s="2">
        <v>0</v>
      </c>
      <c r="K1517" s="2"/>
    </row>
    <row r="1518" spans="1:11">
      <c r="A1518" s="6" t="s">
        <v>2647</v>
      </c>
      <c r="B1518" s="6" t="s">
        <v>3013</v>
      </c>
      <c r="C1518" s="16" t="str">
        <f t="shared" ca="1" si="115"/>
        <v>Navosa</v>
      </c>
      <c r="D1518" s="6" t="s">
        <v>233</v>
      </c>
      <c r="E1518" s="16" t="str">
        <f t="shared" ca="1" si="116"/>
        <v>Nadroga</v>
      </c>
      <c r="F1518" s="16" t="str">
        <f t="shared" ca="1" si="117"/>
        <v>FJ0402</v>
      </c>
      <c r="G1518" s="16" t="str">
        <f t="shared" ca="1" si="118"/>
        <v>FJ04</v>
      </c>
      <c r="H1518" s="16" t="str">
        <f t="shared" ca="1" si="119"/>
        <v>WESTERN</v>
      </c>
      <c r="I1518" s="2"/>
      <c r="J1518" s="2">
        <v>0</v>
      </c>
      <c r="K1518" s="2"/>
    </row>
    <row r="1519" spans="1:11">
      <c r="A1519" s="6" t="s">
        <v>2648</v>
      </c>
      <c r="B1519" s="6" t="s">
        <v>3014</v>
      </c>
      <c r="C1519" s="16" t="str">
        <f t="shared" ca="1" si="115"/>
        <v>Nasigatoka</v>
      </c>
      <c r="D1519" s="6" t="s">
        <v>232</v>
      </c>
      <c r="E1519" s="16" t="str">
        <f t="shared" ca="1" si="116"/>
        <v>Nadroga</v>
      </c>
      <c r="F1519" s="16" t="str">
        <f t="shared" ca="1" si="117"/>
        <v>FJ0402</v>
      </c>
      <c r="G1519" s="16" t="str">
        <f t="shared" ca="1" si="118"/>
        <v>FJ04</v>
      </c>
      <c r="H1519" s="16" t="str">
        <f t="shared" ca="1" si="119"/>
        <v>WESTERN</v>
      </c>
      <c r="I1519" s="2"/>
      <c r="J1519" s="2">
        <v>0</v>
      </c>
      <c r="K1519" s="2"/>
    </row>
    <row r="1520" spans="1:11">
      <c r="A1520" s="6" t="s">
        <v>2649</v>
      </c>
      <c r="B1520" s="6" t="s">
        <v>3015</v>
      </c>
      <c r="C1520" s="16" t="str">
        <f t="shared" ca="1" si="115"/>
        <v>Nadi</v>
      </c>
      <c r="D1520" s="6" t="s">
        <v>222</v>
      </c>
      <c r="E1520" s="16" t="str">
        <f t="shared" ca="1" si="116"/>
        <v>Ba</v>
      </c>
      <c r="F1520" s="16" t="str">
        <f t="shared" ca="1" si="117"/>
        <v>FJ0401</v>
      </c>
      <c r="G1520" s="16" t="str">
        <f t="shared" ca="1" si="118"/>
        <v>FJ04</v>
      </c>
      <c r="H1520" s="16" t="str">
        <f t="shared" ca="1" si="119"/>
        <v>WESTERN</v>
      </c>
      <c r="I1520" s="2"/>
      <c r="J1520" s="2">
        <v>0</v>
      </c>
      <c r="K1520" s="2"/>
    </row>
    <row r="1521" spans="1:11">
      <c r="A1521" s="6" t="s">
        <v>2650</v>
      </c>
      <c r="B1521" s="6" t="s">
        <v>3016</v>
      </c>
      <c r="C1521" s="16" t="str">
        <f t="shared" ca="1" si="115"/>
        <v>Baravi</v>
      </c>
      <c r="D1521" s="6" t="s">
        <v>228</v>
      </c>
      <c r="E1521" s="16" t="str">
        <f t="shared" ca="1" si="116"/>
        <v>Nadroga</v>
      </c>
      <c r="F1521" s="16" t="str">
        <f t="shared" ca="1" si="117"/>
        <v>FJ0402</v>
      </c>
      <c r="G1521" s="16" t="str">
        <f t="shared" ca="1" si="118"/>
        <v>FJ04</v>
      </c>
      <c r="H1521" s="16" t="str">
        <f t="shared" ca="1" si="119"/>
        <v>WESTERN</v>
      </c>
      <c r="I1521" s="2"/>
      <c r="J1521" s="2">
        <v>0</v>
      </c>
      <c r="K1521" s="2"/>
    </row>
    <row r="1522" spans="1:11">
      <c r="A1522" s="6" t="s">
        <v>2650</v>
      </c>
      <c r="B1522" s="6" t="s">
        <v>3017</v>
      </c>
      <c r="C1522" s="16" t="str">
        <f t="shared" ca="1" si="115"/>
        <v>Baravi</v>
      </c>
      <c r="D1522" s="6" t="s">
        <v>228</v>
      </c>
      <c r="E1522" s="16" t="str">
        <f t="shared" ca="1" si="116"/>
        <v>Nadroga</v>
      </c>
      <c r="F1522" s="16" t="str">
        <f t="shared" ca="1" si="117"/>
        <v>FJ0402</v>
      </c>
      <c r="G1522" s="16" t="str">
        <f t="shared" ca="1" si="118"/>
        <v>FJ04</v>
      </c>
      <c r="H1522" s="16" t="str">
        <f t="shared" ca="1" si="119"/>
        <v>WESTERN</v>
      </c>
      <c r="I1522" s="2"/>
      <c r="J1522" s="2">
        <v>0</v>
      </c>
      <c r="K1522" s="2"/>
    </row>
    <row r="1523" spans="1:11">
      <c r="A1523" s="6" t="s">
        <v>1815</v>
      </c>
      <c r="B1523" s="6" t="s">
        <v>3018</v>
      </c>
      <c r="C1523" s="16" t="str">
        <f t="shared" ca="1" si="115"/>
        <v>Baravi</v>
      </c>
      <c r="D1523" s="6" t="s">
        <v>228</v>
      </c>
      <c r="E1523" s="16" t="str">
        <f t="shared" ca="1" si="116"/>
        <v>Nadroga</v>
      </c>
      <c r="F1523" s="16" t="str">
        <f t="shared" ca="1" si="117"/>
        <v>FJ0402</v>
      </c>
      <c r="G1523" s="16" t="str">
        <f t="shared" ca="1" si="118"/>
        <v>FJ04</v>
      </c>
      <c r="H1523" s="16" t="str">
        <f t="shared" ca="1" si="119"/>
        <v>WESTERN</v>
      </c>
      <c r="I1523" s="2"/>
      <c r="J1523" s="2">
        <v>0</v>
      </c>
      <c r="K1523" s="2"/>
    </row>
    <row r="1524" spans="1:11">
      <c r="A1524" s="6" t="s">
        <v>2651</v>
      </c>
      <c r="B1524" s="6" t="s">
        <v>3019</v>
      </c>
      <c r="C1524" s="16" t="str">
        <f t="shared" ca="1" si="115"/>
        <v>Saivou</v>
      </c>
      <c r="D1524" s="6" t="s">
        <v>239</v>
      </c>
      <c r="E1524" s="16" t="str">
        <f t="shared" ca="1" si="116"/>
        <v>Ra</v>
      </c>
      <c r="F1524" s="16" t="str">
        <f t="shared" ca="1" si="117"/>
        <v>FJ0403</v>
      </c>
      <c r="G1524" s="16" t="str">
        <f t="shared" ca="1" si="118"/>
        <v>FJ04</v>
      </c>
      <c r="H1524" s="16" t="str">
        <f t="shared" ca="1" si="119"/>
        <v>WESTERN</v>
      </c>
      <c r="I1524" s="2"/>
      <c r="J1524" s="2">
        <v>0</v>
      </c>
      <c r="K1524" s="2"/>
    </row>
    <row r="1525" spans="1:11">
      <c r="A1525" s="6" t="s">
        <v>2652</v>
      </c>
      <c r="B1525" s="6" t="s">
        <v>3020</v>
      </c>
      <c r="C1525" s="16" t="str">
        <f t="shared" ca="1" si="115"/>
        <v>Malomalo</v>
      </c>
      <c r="D1525" s="6" t="s">
        <v>231</v>
      </c>
      <c r="E1525" s="16" t="str">
        <f t="shared" ca="1" si="116"/>
        <v>Nadroga</v>
      </c>
      <c r="F1525" s="16" t="str">
        <f t="shared" ca="1" si="117"/>
        <v>FJ0402</v>
      </c>
      <c r="G1525" s="16" t="str">
        <f t="shared" ca="1" si="118"/>
        <v>FJ04</v>
      </c>
      <c r="H1525" s="16" t="str">
        <f t="shared" ca="1" si="119"/>
        <v>WESTERN</v>
      </c>
      <c r="I1525" s="2"/>
      <c r="J1525" s="2">
        <v>0</v>
      </c>
      <c r="K1525" s="2"/>
    </row>
    <row r="1526" spans="1:11">
      <c r="A1526" s="6" t="s">
        <v>2653</v>
      </c>
      <c r="B1526" s="6" t="s">
        <v>3021</v>
      </c>
      <c r="C1526" s="16" t="str">
        <f t="shared" ca="1" si="115"/>
        <v>Naviti</v>
      </c>
      <c r="D1526" s="6" t="s">
        <v>223</v>
      </c>
      <c r="E1526" s="16" t="str">
        <f t="shared" ca="1" si="116"/>
        <v>Ba</v>
      </c>
      <c r="F1526" s="16" t="str">
        <f t="shared" ca="1" si="117"/>
        <v>FJ0401</v>
      </c>
      <c r="G1526" s="16" t="str">
        <f t="shared" ca="1" si="118"/>
        <v>FJ04</v>
      </c>
      <c r="H1526" s="16" t="str">
        <f t="shared" ca="1" si="119"/>
        <v>WESTERN</v>
      </c>
      <c r="I1526" s="2"/>
      <c r="J1526" s="2">
        <v>0</v>
      </c>
      <c r="K1526" s="2"/>
    </row>
    <row r="1527" spans="1:11">
      <c r="A1527" s="6" t="s">
        <v>576</v>
      </c>
      <c r="B1527" s="6" t="s">
        <v>3022</v>
      </c>
      <c r="C1527" s="16" t="str">
        <f t="shared" ca="1" si="115"/>
        <v>Ruwailevu</v>
      </c>
      <c r="D1527" s="6" t="s">
        <v>234</v>
      </c>
      <c r="E1527" s="16" t="str">
        <f t="shared" ca="1" si="116"/>
        <v>Nadroga</v>
      </c>
      <c r="F1527" s="16" t="str">
        <f t="shared" ca="1" si="117"/>
        <v>FJ0402</v>
      </c>
      <c r="G1527" s="16" t="str">
        <f t="shared" ca="1" si="118"/>
        <v>FJ04</v>
      </c>
      <c r="H1527" s="16" t="str">
        <f t="shared" ca="1" si="119"/>
        <v>WESTERN</v>
      </c>
      <c r="I1527" s="2"/>
      <c r="J1527" s="2">
        <v>0</v>
      </c>
      <c r="K1527" s="2"/>
    </row>
    <row r="1528" spans="1:11">
      <c r="A1528" s="6" t="s">
        <v>2654</v>
      </c>
      <c r="B1528" s="6" t="s">
        <v>3023</v>
      </c>
      <c r="C1528" s="16" t="str">
        <f t="shared" ca="1" si="115"/>
        <v>Nawaka</v>
      </c>
      <c r="D1528" s="6" t="s">
        <v>224</v>
      </c>
      <c r="E1528" s="16" t="str">
        <f t="shared" ca="1" si="116"/>
        <v>Ba</v>
      </c>
      <c r="F1528" s="16" t="str">
        <f t="shared" ca="1" si="117"/>
        <v>FJ0401</v>
      </c>
      <c r="G1528" s="16" t="str">
        <f t="shared" ca="1" si="118"/>
        <v>FJ04</v>
      </c>
      <c r="H1528" s="16" t="str">
        <f t="shared" ca="1" si="119"/>
        <v>WESTERN</v>
      </c>
      <c r="I1528" s="2"/>
      <c r="J1528" s="2">
        <v>0</v>
      </c>
      <c r="K1528" s="2"/>
    </row>
    <row r="1529" spans="1:11">
      <c r="A1529" s="6" t="s">
        <v>577</v>
      </c>
      <c r="B1529" s="6" t="s">
        <v>3024</v>
      </c>
      <c r="C1529" s="16" t="str">
        <f t="shared" ca="1" si="115"/>
        <v>Cuvu</v>
      </c>
      <c r="D1529" s="6" t="s">
        <v>229</v>
      </c>
      <c r="E1529" s="16" t="str">
        <f t="shared" ca="1" si="116"/>
        <v>Nadroga</v>
      </c>
      <c r="F1529" s="16" t="str">
        <f t="shared" ca="1" si="117"/>
        <v>FJ0402</v>
      </c>
      <c r="G1529" s="16" t="str">
        <f t="shared" ca="1" si="118"/>
        <v>FJ04</v>
      </c>
      <c r="H1529" s="16" t="str">
        <f t="shared" ca="1" si="119"/>
        <v>WESTERN</v>
      </c>
      <c r="I1529" s="2"/>
      <c r="J1529" s="2">
        <v>0</v>
      </c>
      <c r="K1529" s="2"/>
    </row>
    <row r="1530" spans="1:11">
      <c r="A1530" s="6" t="s">
        <v>2655</v>
      </c>
      <c r="B1530" s="6" t="s">
        <v>3025</v>
      </c>
      <c r="C1530" s="16" t="str">
        <f t="shared" ca="1" si="115"/>
        <v>Nakorotubu</v>
      </c>
      <c r="D1530" s="6" t="s">
        <v>236</v>
      </c>
      <c r="E1530" s="16" t="str">
        <f t="shared" ca="1" si="116"/>
        <v>Ra</v>
      </c>
      <c r="F1530" s="16" t="str">
        <f t="shared" ca="1" si="117"/>
        <v>FJ0403</v>
      </c>
      <c r="G1530" s="16" t="str">
        <f t="shared" ca="1" si="118"/>
        <v>FJ04</v>
      </c>
      <c r="H1530" s="16" t="str">
        <f t="shared" ca="1" si="119"/>
        <v>WESTERN</v>
      </c>
      <c r="I1530" s="2"/>
      <c r="J1530" s="2">
        <v>0</v>
      </c>
      <c r="K1530" s="2"/>
    </row>
    <row r="1531" spans="1:11">
      <c r="A1531" s="6" t="s">
        <v>2656</v>
      </c>
      <c r="B1531" s="6" t="s">
        <v>3026</v>
      </c>
      <c r="C1531" s="16" t="str">
        <f t="shared" ca="1" si="115"/>
        <v>Tavua</v>
      </c>
      <c r="D1531" s="6" t="s">
        <v>225</v>
      </c>
      <c r="E1531" s="16" t="str">
        <f t="shared" ca="1" si="116"/>
        <v>Ba</v>
      </c>
      <c r="F1531" s="16" t="str">
        <f t="shared" ca="1" si="117"/>
        <v>FJ0401</v>
      </c>
      <c r="G1531" s="16" t="str">
        <f t="shared" ca="1" si="118"/>
        <v>FJ04</v>
      </c>
      <c r="H1531" s="16" t="str">
        <f t="shared" ca="1" si="119"/>
        <v>WESTERN</v>
      </c>
      <c r="I1531" s="2"/>
      <c r="J1531" s="2">
        <v>0</v>
      </c>
      <c r="K1531" s="2"/>
    </row>
    <row r="1532" spans="1:11">
      <c r="A1532" s="6" t="s">
        <v>165</v>
      </c>
      <c r="B1532" s="6" t="s">
        <v>3027</v>
      </c>
      <c r="C1532" s="16" t="str">
        <f t="shared" ca="1" si="115"/>
        <v>Nalawa</v>
      </c>
      <c r="D1532" s="6" t="s">
        <v>237</v>
      </c>
      <c r="E1532" s="16" t="str">
        <f t="shared" ca="1" si="116"/>
        <v>Ra</v>
      </c>
      <c r="F1532" s="16" t="str">
        <f t="shared" ca="1" si="117"/>
        <v>FJ0403</v>
      </c>
      <c r="G1532" s="16" t="str">
        <f t="shared" ca="1" si="118"/>
        <v>FJ04</v>
      </c>
      <c r="H1532" s="16" t="str">
        <f t="shared" ca="1" si="119"/>
        <v>WESTERN</v>
      </c>
      <c r="I1532" s="2"/>
      <c r="J1532" s="2">
        <v>0</v>
      </c>
      <c r="K1532" s="2"/>
    </row>
    <row r="1533" spans="1:11">
      <c r="A1533" s="6" t="s">
        <v>165</v>
      </c>
      <c r="B1533" s="6" t="s">
        <v>3028</v>
      </c>
      <c r="C1533" s="16" t="str">
        <f t="shared" ca="1" si="115"/>
        <v>Saivou</v>
      </c>
      <c r="D1533" s="6" t="s">
        <v>239</v>
      </c>
      <c r="E1533" s="16" t="str">
        <f t="shared" ca="1" si="116"/>
        <v>Ra</v>
      </c>
      <c r="F1533" s="16" t="str">
        <f t="shared" ca="1" si="117"/>
        <v>FJ0403</v>
      </c>
      <c r="G1533" s="16" t="str">
        <f t="shared" ca="1" si="118"/>
        <v>FJ04</v>
      </c>
      <c r="H1533" s="16" t="str">
        <f t="shared" ca="1" si="119"/>
        <v>WESTERN</v>
      </c>
      <c r="I1533" s="2"/>
      <c r="J1533" s="2">
        <v>0</v>
      </c>
      <c r="K1533" s="2"/>
    </row>
    <row r="1534" spans="1:11">
      <c r="A1534" s="6" t="s">
        <v>2657</v>
      </c>
      <c r="B1534" s="6" t="s">
        <v>3029</v>
      </c>
      <c r="C1534" s="16" t="str">
        <f t="shared" ca="1" si="115"/>
        <v>Rakiraki</v>
      </c>
      <c r="D1534" s="6" t="s">
        <v>238</v>
      </c>
      <c r="E1534" s="16" t="str">
        <f t="shared" ca="1" si="116"/>
        <v>Ra</v>
      </c>
      <c r="F1534" s="16" t="str">
        <f t="shared" ca="1" si="117"/>
        <v>FJ0403</v>
      </c>
      <c r="G1534" s="16" t="str">
        <f t="shared" ca="1" si="118"/>
        <v>FJ04</v>
      </c>
      <c r="H1534" s="16" t="str">
        <f t="shared" ca="1" si="119"/>
        <v>WESTERN</v>
      </c>
      <c r="I1534" s="2"/>
      <c r="J1534" s="2">
        <v>0</v>
      </c>
      <c r="K1534" s="2"/>
    </row>
    <row r="1535" spans="1:11">
      <c r="A1535" s="6" t="s">
        <v>2658</v>
      </c>
      <c r="B1535" s="6" t="s">
        <v>3030</v>
      </c>
      <c r="C1535" s="16" t="str">
        <f t="shared" ca="1" si="115"/>
        <v>Nawaka</v>
      </c>
      <c r="D1535" s="6" t="s">
        <v>224</v>
      </c>
      <c r="E1535" s="16" t="str">
        <f t="shared" ca="1" si="116"/>
        <v>Ba</v>
      </c>
      <c r="F1535" s="16" t="str">
        <f t="shared" ca="1" si="117"/>
        <v>FJ0401</v>
      </c>
      <c r="G1535" s="16" t="str">
        <f t="shared" ca="1" si="118"/>
        <v>FJ04</v>
      </c>
      <c r="H1535" s="16" t="str">
        <f t="shared" ca="1" si="119"/>
        <v>WESTERN</v>
      </c>
      <c r="I1535" s="2"/>
      <c r="J1535" s="2">
        <v>0</v>
      </c>
      <c r="K1535" s="2"/>
    </row>
    <row r="1536" spans="1:11">
      <c r="A1536" s="6" t="s">
        <v>2659</v>
      </c>
      <c r="B1536" s="6" t="s">
        <v>3031</v>
      </c>
      <c r="C1536" s="16" t="str">
        <f t="shared" ca="1" si="115"/>
        <v>Navosa</v>
      </c>
      <c r="D1536" s="6" t="s">
        <v>233</v>
      </c>
      <c r="E1536" s="16" t="str">
        <f t="shared" ca="1" si="116"/>
        <v>Nadroga</v>
      </c>
      <c r="F1536" s="16" t="str">
        <f t="shared" ca="1" si="117"/>
        <v>FJ0402</v>
      </c>
      <c r="G1536" s="16" t="str">
        <f t="shared" ca="1" si="118"/>
        <v>FJ04</v>
      </c>
      <c r="H1536" s="16" t="str">
        <f t="shared" ca="1" si="119"/>
        <v>WESTERN</v>
      </c>
      <c r="I1536" s="2"/>
      <c r="J1536" s="2">
        <v>0</v>
      </c>
      <c r="K1536" s="2"/>
    </row>
    <row r="1537" spans="1:11">
      <c r="A1537" s="6" t="s">
        <v>2660</v>
      </c>
      <c r="B1537" s="6" t="s">
        <v>3032</v>
      </c>
      <c r="C1537" s="16" t="str">
        <f t="shared" ca="1" si="115"/>
        <v>Ruwailevu</v>
      </c>
      <c r="D1537" s="6" t="s">
        <v>234</v>
      </c>
      <c r="E1537" s="16" t="str">
        <f t="shared" ca="1" si="116"/>
        <v>Nadroga</v>
      </c>
      <c r="F1537" s="16" t="str">
        <f t="shared" ca="1" si="117"/>
        <v>FJ0402</v>
      </c>
      <c r="G1537" s="16" t="str">
        <f t="shared" ca="1" si="118"/>
        <v>FJ04</v>
      </c>
      <c r="H1537" s="16" t="str">
        <f t="shared" ca="1" si="119"/>
        <v>WESTERN</v>
      </c>
      <c r="I1537" s="2"/>
      <c r="J1537" s="2">
        <v>0</v>
      </c>
      <c r="K1537" s="2"/>
    </row>
    <row r="1538" spans="1:11">
      <c r="A1538" s="6" t="s">
        <v>2661</v>
      </c>
      <c r="B1538" s="6" t="s">
        <v>3033</v>
      </c>
      <c r="C1538" s="16" t="str">
        <f t="shared" ref="C1538:C1549" ca="1" si="120">OFFSET(OffsetRefAdm3,MATCH(D1538,MatchAdm3_Code,0)-1,0)</f>
        <v>Naviti</v>
      </c>
      <c r="D1538" s="6" t="s">
        <v>223</v>
      </c>
      <c r="E1538" s="16" t="str">
        <f t="shared" ref="E1538:E1549" ca="1" si="121">OFFSET(OffsetRefAdm3,MATCH(D1538,MatchAdm3_Code,0)-1,2)</f>
        <v>Ba</v>
      </c>
      <c r="F1538" s="16" t="str">
        <f t="shared" ref="F1538:F1549" ca="1" si="122">OFFSET(OffsetRefAdm3,MATCH(D1538,MatchAdm3_Code,0)-1,3)</f>
        <v>FJ0401</v>
      </c>
      <c r="G1538" s="16" t="str">
        <f t="shared" ref="G1538:G1549" ca="1" si="123">OFFSET(OffsetRefAdm3,MATCH(D1538,MatchAdm3_Code,0)-1,5)</f>
        <v>FJ04</v>
      </c>
      <c r="H1538" s="16" t="str">
        <f t="shared" ref="H1538:H1549" ca="1" si="124">OFFSET(OffsetRefAdm3,MATCH(D1538,MatchAdm3_Code,0)-1,4)</f>
        <v>WESTERN</v>
      </c>
      <c r="I1538" s="2"/>
      <c r="J1538" s="2">
        <v>0</v>
      </c>
      <c r="K1538" s="2"/>
    </row>
    <row r="1539" spans="1:11">
      <c r="A1539" s="6" t="s">
        <v>2662</v>
      </c>
      <c r="B1539" s="6" t="s">
        <v>3034</v>
      </c>
      <c r="C1539" s="16" t="str">
        <f t="shared" ca="1" si="120"/>
        <v>Navosa</v>
      </c>
      <c r="D1539" s="6" t="s">
        <v>233</v>
      </c>
      <c r="E1539" s="16" t="str">
        <f t="shared" ca="1" si="121"/>
        <v>Nadroga</v>
      </c>
      <c r="F1539" s="16" t="str">
        <f t="shared" ca="1" si="122"/>
        <v>FJ0402</v>
      </c>
      <c r="G1539" s="16" t="str">
        <f t="shared" ca="1" si="123"/>
        <v>FJ04</v>
      </c>
      <c r="H1539" s="16" t="str">
        <f t="shared" ca="1" si="124"/>
        <v>WESTERN</v>
      </c>
      <c r="I1539" s="2"/>
      <c r="J1539" s="2">
        <v>0</v>
      </c>
      <c r="K1539" s="2"/>
    </row>
    <row r="1540" spans="1:11">
      <c r="A1540" s="6" t="s">
        <v>1212</v>
      </c>
      <c r="B1540" s="6" t="s">
        <v>3035</v>
      </c>
      <c r="C1540" s="16" t="str">
        <f t="shared" ca="1" si="120"/>
        <v>Cuvu</v>
      </c>
      <c r="D1540" s="6" t="s">
        <v>229</v>
      </c>
      <c r="E1540" s="16" t="str">
        <f t="shared" ca="1" si="121"/>
        <v>Nadroga</v>
      </c>
      <c r="F1540" s="16" t="str">
        <f t="shared" ca="1" si="122"/>
        <v>FJ0402</v>
      </c>
      <c r="G1540" s="16" t="str">
        <f t="shared" ca="1" si="123"/>
        <v>FJ04</v>
      </c>
      <c r="H1540" s="16" t="str">
        <f t="shared" ca="1" si="124"/>
        <v>WESTERN</v>
      </c>
      <c r="I1540" s="2"/>
      <c r="J1540" s="2">
        <v>0</v>
      </c>
      <c r="K1540" s="2"/>
    </row>
    <row r="1541" spans="1:11">
      <c r="A1541" s="6" t="s">
        <v>1212</v>
      </c>
      <c r="B1541" s="6" t="s">
        <v>3036</v>
      </c>
      <c r="C1541" s="16" t="str">
        <f t="shared" ca="1" si="120"/>
        <v>Nasigatoka</v>
      </c>
      <c r="D1541" s="6" t="s">
        <v>232</v>
      </c>
      <c r="E1541" s="16" t="str">
        <f t="shared" ca="1" si="121"/>
        <v>Nadroga</v>
      </c>
      <c r="F1541" s="16" t="str">
        <f t="shared" ca="1" si="122"/>
        <v>FJ0402</v>
      </c>
      <c r="G1541" s="16" t="str">
        <f t="shared" ca="1" si="123"/>
        <v>FJ04</v>
      </c>
      <c r="H1541" s="16" t="str">
        <f t="shared" ca="1" si="124"/>
        <v>WESTERN</v>
      </c>
      <c r="I1541" s="2"/>
      <c r="J1541" s="2">
        <v>0</v>
      </c>
      <c r="K1541" s="2"/>
    </row>
    <row r="1542" spans="1:11">
      <c r="A1542" s="6" t="s">
        <v>2663</v>
      </c>
      <c r="B1542" s="6" t="s">
        <v>3037</v>
      </c>
      <c r="C1542" s="16" t="str">
        <f t="shared" ca="1" si="120"/>
        <v>Malomalo</v>
      </c>
      <c r="D1542" s="6" t="s">
        <v>231</v>
      </c>
      <c r="E1542" s="16" t="str">
        <f t="shared" ca="1" si="121"/>
        <v>Nadroga</v>
      </c>
      <c r="F1542" s="16" t="str">
        <f t="shared" ca="1" si="122"/>
        <v>FJ0402</v>
      </c>
      <c r="G1542" s="16" t="str">
        <f t="shared" ca="1" si="123"/>
        <v>FJ04</v>
      </c>
      <c r="H1542" s="16" t="str">
        <f t="shared" ca="1" si="124"/>
        <v>WESTERN</v>
      </c>
      <c r="I1542" s="2"/>
      <c r="J1542" s="2">
        <v>0</v>
      </c>
      <c r="K1542" s="2"/>
    </row>
    <row r="1543" spans="1:11">
      <c r="A1543" s="6" t="s">
        <v>2664</v>
      </c>
      <c r="B1543" s="6" t="s">
        <v>3038</v>
      </c>
      <c r="C1543" s="16" t="str">
        <f t="shared" ca="1" si="120"/>
        <v>Tavua</v>
      </c>
      <c r="D1543" s="6" t="s">
        <v>225</v>
      </c>
      <c r="E1543" s="16" t="str">
        <f t="shared" ca="1" si="121"/>
        <v>Ba</v>
      </c>
      <c r="F1543" s="16" t="str">
        <f t="shared" ca="1" si="122"/>
        <v>FJ0401</v>
      </c>
      <c r="G1543" s="16" t="str">
        <f t="shared" ca="1" si="123"/>
        <v>FJ04</v>
      </c>
      <c r="H1543" s="16" t="str">
        <f t="shared" ca="1" si="124"/>
        <v>WESTERN</v>
      </c>
      <c r="I1543" s="2"/>
      <c r="J1543" s="2">
        <v>0</v>
      </c>
      <c r="K1543" s="2"/>
    </row>
    <row r="1544" spans="1:11">
      <c r="A1544" s="6" t="s">
        <v>2665</v>
      </c>
      <c r="B1544" s="6" t="s">
        <v>3039</v>
      </c>
      <c r="C1544" s="16" t="str">
        <f t="shared" ca="1" si="120"/>
        <v>Ba</v>
      </c>
      <c r="D1544" s="6" t="s">
        <v>220</v>
      </c>
      <c r="E1544" s="16" t="str">
        <f t="shared" ca="1" si="121"/>
        <v>Ba</v>
      </c>
      <c r="F1544" s="16" t="str">
        <f t="shared" ca="1" si="122"/>
        <v>FJ0401</v>
      </c>
      <c r="G1544" s="16" t="str">
        <f t="shared" ca="1" si="123"/>
        <v>FJ04</v>
      </c>
      <c r="H1544" s="16" t="str">
        <f t="shared" ca="1" si="124"/>
        <v>WESTERN</v>
      </c>
      <c r="I1544" s="2"/>
      <c r="J1544" s="2">
        <v>0</v>
      </c>
      <c r="K1544" s="2"/>
    </row>
    <row r="1545" spans="1:11">
      <c r="A1545" s="6" t="s">
        <v>2666</v>
      </c>
      <c r="B1545" s="6" t="s">
        <v>3040</v>
      </c>
      <c r="C1545" s="16" t="str">
        <f t="shared" ca="1" si="120"/>
        <v>Ruwailevu</v>
      </c>
      <c r="D1545" s="6" t="s">
        <v>234</v>
      </c>
      <c r="E1545" s="16" t="str">
        <f t="shared" ca="1" si="121"/>
        <v>Nadroga</v>
      </c>
      <c r="F1545" s="16" t="str">
        <f t="shared" ca="1" si="122"/>
        <v>FJ0402</v>
      </c>
      <c r="G1545" s="16" t="str">
        <f t="shared" ca="1" si="123"/>
        <v>FJ04</v>
      </c>
      <c r="H1545" s="16" t="str">
        <f t="shared" ca="1" si="124"/>
        <v>WESTERN</v>
      </c>
      <c r="I1545" s="2"/>
      <c r="J1545" s="2">
        <v>0</v>
      </c>
      <c r="K1545" s="2"/>
    </row>
    <row r="1546" spans="1:11">
      <c r="A1546" s="6" t="s">
        <v>2667</v>
      </c>
      <c r="B1546" s="6" t="s">
        <v>3041</v>
      </c>
      <c r="C1546" s="16" t="str">
        <f t="shared" ca="1" si="120"/>
        <v>Naviti</v>
      </c>
      <c r="D1546" s="6" t="s">
        <v>223</v>
      </c>
      <c r="E1546" s="16" t="str">
        <f t="shared" ca="1" si="121"/>
        <v>Ba</v>
      </c>
      <c r="F1546" s="16" t="str">
        <f t="shared" ca="1" si="122"/>
        <v>FJ0401</v>
      </c>
      <c r="G1546" s="16" t="str">
        <f t="shared" ca="1" si="123"/>
        <v>FJ04</v>
      </c>
      <c r="H1546" s="16" t="str">
        <f t="shared" ca="1" si="124"/>
        <v>WESTERN</v>
      </c>
      <c r="I1546" s="2"/>
      <c r="J1546" s="2">
        <v>3</v>
      </c>
      <c r="K1546" s="2"/>
    </row>
    <row r="1547" spans="1:11">
      <c r="A1547" s="6" t="s">
        <v>2668</v>
      </c>
      <c r="B1547" s="6" t="s">
        <v>3042</v>
      </c>
      <c r="C1547" s="16" t="str">
        <f t="shared" ca="1" si="120"/>
        <v>Vuda</v>
      </c>
      <c r="D1547" s="6" t="s">
        <v>226</v>
      </c>
      <c r="E1547" s="16" t="str">
        <f t="shared" ca="1" si="121"/>
        <v>Ba</v>
      </c>
      <c r="F1547" s="16" t="str">
        <f t="shared" ca="1" si="122"/>
        <v>FJ0401</v>
      </c>
      <c r="G1547" s="16" t="str">
        <f t="shared" ca="1" si="123"/>
        <v>FJ04</v>
      </c>
      <c r="H1547" s="16" t="str">
        <f t="shared" ca="1" si="124"/>
        <v>WESTERN</v>
      </c>
      <c r="I1547" s="2"/>
      <c r="J1547" s="2">
        <v>0</v>
      </c>
      <c r="K1547" s="2"/>
    </row>
    <row r="1548" spans="1:11">
      <c r="A1548" s="6" t="s">
        <v>2669</v>
      </c>
      <c r="B1548" s="6" t="s">
        <v>3043</v>
      </c>
      <c r="C1548" s="16" t="str">
        <f t="shared" ca="1" si="120"/>
        <v>Navosa</v>
      </c>
      <c r="D1548" s="6" t="s">
        <v>233</v>
      </c>
      <c r="E1548" s="16" t="str">
        <f t="shared" ca="1" si="121"/>
        <v>Nadroga</v>
      </c>
      <c r="F1548" s="16" t="str">
        <f t="shared" ca="1" si="122"/>
        <v>FJ0402</v>
      </c>
      <c r="G1548" s="16" t="str">
        <f t="shared" ca="1" si="123"/>
        <v>FJ04</v>
      </c>
      <c r="H1548" s="16" t="str">
        <f t="shared" ca="1" si="124"/>
        <v>WESTERN</v>
      </c>
      <c r="I1548" s="2"/>
      <c r="J1548" s="2">
        <v>0</v>
      </c>
      <c r="K1548" s="2"/>
    </row>
    <row r="1549" spans="1:11">
      <c r="A1549" s="6" t="s">
        <v>2670</v>
      </c>
      <c r="B1549" s="6" t="s">
        <v>3044</v>
      </c>
      <c r="C1549" s="16" t="str">
        <f t="shared" ca="1" si="120"/>
        <v>Nawaka</v>
      </c>
      <c r="D1549" s="6" t="s">
        <v>224</v>
      </c>
      <c r="E1549" s="16" t="str">
        <f t="shared" ca="1" si="121"/>
        <v>Ba</v>
      </c>
      <c r="F1549" s="16" t="str">
        <f t="shared" ca="1" si="122"/>
        <v>FJ0401</v>
      </c>
      <c r="G1549" s="16" t="str">
        <f t="shared" ca="1" si="123"/>
        <v>FJ04</v>
      </c>
      <c r="H1549" s="16" t="str">
        <f t="shared" ca="1" si="124"/>
        <v>WESTERN</v>
      </c>
      <c r="I1549" s="2"/>
      <c r="J1549" s="2">
        <v>0</v>
      </c>
      <c r="K1549" s="2"/>
    </row>
    <row r="1550" spans="1:11">
      <c r="A1550" s="6"/>
      <c r="B1550" s="6"/>
      <c r="C1550" s="16"/>
      <c r="D1550" s="6"/>
      <c r="E1550" s="16"/>
      <c r="F1550" s="16"/>
      <c r="G1550" s="16"/>
      <c r="H1550" s="16"/>
      <c r="I1550" s="2"/>
      <c r="J1550" s="2">
        <v>0</v>
      </c>
      <c r="K1550" s="2"/>
    </row>
    <row r="1551" spans="1:11">
      <c r="A1551" s="6"/>
      <c r="B1551" s="6"/>
      <c r="C1551" s="16"/>
      <c r="D1551" s="6"/>
      <c r="E1551" s="16"/>
      <c r="F1551" s="16"/>
      <c r="G1551" s="16"/>
      <c r="H1551" s="16"/>
      <c r="I1551" s="2"/>
      <c r="J1551" s="2">
        <v>0</v>
      </c>
      <c r="K1551" s="2"/>
    </row>
    <row r="1552" spans="1:11">
      <c r="A1552" s="6"/>
      <c r="B1552" s="6"/>
      <c r="C1552" s="16"/>
      <c r="D1552" s="6"/>
      <c r="E1552" s="16"/>
      <c r="F1552" s="16"/>
      <c r="G1552" s="16"/>
      <c r="H1552" s="16"/>
      <c r="I1552" s="2"/>
      <c r="J1552" s="2">
        <v>0</v>
      </c>
      <c r="K1552" s="2"/>
    </row>
    <row r="1553" spans="1:11">
      <c r="A1553" s="6"/>
      <c r="B1553" s="6"/>
      <c r="C1553" s="16"/>
      <c r="D1553" s="6"/>
      <c r="E1553" s="16"/>
      <c r="F1553" s="16"/>
      <c r="G1553" s="16"/>
      <c r="H1553" s="16"/>
      <c r="I1553" s="2"/>
      <c r="J1553" s="2">
        <v>0</v>
      </c>
      <c r="K1553" s="2"/>
    </row>
    <row r="1554" spans="1:11">
      <c r="A1554" s="6"/>
      <c r="B1554" s="6"/>
      <c r="C1554" s="16"/>
      <c r="D1554" s="6"/>
      <c r="E1554" s="16"/>
      <c r="F1554" s="16"/>
      <c r="G1554" s="16"/>
      <c r="H1554" s="16"/>
      <c r="I1554" s="2"/>
      <c r="J1554" s="2">
        <v>0</v>
      </c>
      <c r="K1554" s="2"/>
    </row>
    <row r="1555" spans="1:11">
      <c r="A1555" s="6"/>
      <c r="B1555" s="6"/>
      <c r="C1555" s="16"/>
      <c r="D1555" s="6"/>
      <c r="E1555" s="16"/>
      <c r="F1555" s="16"/>
      <c r="G1555" s="16"/>
      <c r="H1555" s="16"/>
      <c r="I1555" s="2"/>
      <c r="J1555" s="2">
        <v>0</v>
      </c>
      <c r="K1555" s="2"/>
    </row>
    <row r="1556" spans="1:11">
      <c r="A1556" s="6"/>
      <c r="B1556" s="6"/>
      <c r="C1556" s="16"/>
      <c r="D1556" s="6"/>
      <c r="E1556" s="16"/>
      <c r="F1556" s="16"/>
      <c r="G1556" s="16"/>
      <c r="H1556" s="16"/>
      <c r="I1556" s="2"/>
      <c r="J1556" s="2">
        <v>0</v>
      </c>
      <c r="K1556" s="2"/>
    </row>
    <row r="1557" spans="1:11">
      <c r="A1557" s="6"/>
      <c r="B1557" s="6"/>
      <c r="C1557" s="16"/>
      <c r="D1557" s="6"/>
      <c r="E1557" s="16"/>
      <c r="F1557" s="16"/>
      <c r="G1557" s="16"/>
      <c r="H1557" s="16"/>
      <c r="I1557" s="2"/>
      <c r="J1557" s="2">
        <v>0</v>
      </c>
      <c r="K1557" s="2"/>
    </row>
    <row r="1558" spans="1:11">
      <c r="A1558" s="6"/>
      <c r="B1558" s="6"/>
      <c r="C1558" s="16"/>
      <c r="D1558" s="6"/>
      <c r="E1558" s="16"/>
      <c r="F1558" s="16"/>
      <c r="G1558" s="16"/>
      <c r="H1558" s="16"/>
      <c r="I1558" s="2"/>
      <c r="J1558" s="2">
        <v>0</v>
      </c>
      <c r="K1558" s="2"/>
    </row>
    <row r="1559" spans="1:11">
      <c r="A1559" s="6"/>
      <c r="B1559" s="6"/>
      <c r="C1559" s="16"/>
      <c r="D1559" s="6"/>
      <c r="E1559" s="16"/>
      <c r="F1559" s="16"/>
      <c r="G1559" s="16"/>
      <c r="H1559" s="16"/>
      <c r="I1559" s="2"/>
      <c r="J1559" s="2">
        <v>0</v>
      </c>
      <c r="K1559" s="2"/>
    </row>
    <row r="1560" spans="1:11">
      <c r="A1560" s="6"/>
      <c r="B1560" s="6"/>
      <c r="C1560" s="16"/>
      <c r="D1560" s="6"/>
      <c r="E1560" s="16"/>
      <c r="F1560" s="16"/>
      <c r="G1560" s="16"/>
      <c r="H1560" s="16"/>
      <c r="I1560" s="2"/>
      <c r="J1560" s="2">
        <v>0</v>
      </c>
      <c r="K1560" s="2"/>
    </row>
    <row r="1561" spans="1:11">
      <c r="A1561" s="6"/>
      <c r="B1561" s="6"/>
      <c r="C1561" s="16"/>
      <c r="D1561" s="6"/>
      <c r="E1561" s="16"/>
      <c r="F1561" s="16"/>
      <c r="G1561" s="16"/>
      <c r="H1561" s="16"/>
      <c r="I1561" s="2"/>
      <c r="J1561" s="2">
        <v>3</v>
      </c>
      <c r="K1561" s="2"/>
    </row>
    <row r="1562" spans="1:11">
      <c r="A1562" s="6"/>
      <c r="B1562" s="6"/>
      <c r="C1562" s="16"/>
      <c r="D1562" s="6"/>
      <c r="E1562" s="16"/>
      <c r="F1562" s="16"/>
      <c r="G1562" s="16"/>
      <c r="H1562" s="16"/>
      <c r="I1562" s="2"/>
      <c r="J1562" s="2">
        <v>0</v>
      </c>
      <c r="K1562" s="2"/>
    </row>
    <row r="1563" spans="1:11">
      <c r="A1563" s="6"/>
      <c r="B1563" s="6"/>
      <c r="C1563" s="16"/>
      <c r="D1563" s="6"/>
      <c r="E1563" s="16"/>
      <c r="F1563" s="16"/>
      <c r="G1563" s="16"/>
      <c r="H1563" s="16"/>
      <c r="I1563" s="2"/>
      <c r="J1563" s="2">
        <v>0</v>
      </c>
      <c r="K1563" s="2"/>
    </row>
    <row r="1564" spans="1:11">
      <c r="A1564" s="6"/>
      <c r="B1564" s="6"/>
      <c r="C1564" s="16"/>
      <c r="D1564" s="6"/>
      <c r="E1564" s="16"/>
      <c r="F1564" s="16"/>
      <c r="G1564" s="16"/>
      <c r="H1564" s="16"/>
      <c r="I1564" s="2"/>
      <c r="J1564" s="2">
        <v>0</v>
      </c>
      <c r="K1564" s="2"/>
    </row>
    <row r="1565" spans="1:11">
      <c r="A1565" s="6"/>
      <c r="B1565" s="6"/>
      <c r="C1565" s="16"/>
      <c r="D1565" s="6"/>
      <c r="E1565" s="16"/>
      <c r="F1565" s="16"/>
      <c r="G1565" s="16"/>
      <c r="H1565" s="16"/>
      <c r="I1565" s="2"/>
      <c r="J1565" s="2">
        <v>0</v>
      </c>
      <c r="K1565" s="2"/>
    </row>
    <row r="1566" spans="1:11">
      <c r="A1566" s="6"/>
      <c r="B1566" s="6"/>
      <c r="C1566" s="16"/>
      <c r="D1566" s="6"/>
      <c r="E1566" s="16"/>
      <c r="F1566" s="16"/>
      <c r="G1566" s="16"/>
      <c r="H1566" s="16"/>
      <c r="I1566" s="2"/>
      <c r="J1566" s="2">
        <v>0</v>
      </c>
      <c r="K1566" s="2"/>
    </row>
    <row r="1567" spans="1:11">
      <c r="A1567" s="6"/>
      <c r="B1567" s="6"/>
      <c r="C1567" s="16"/>
      <c r="D1567" s="6"/>
      <c r="E1567" s="16"/>
      <c r="F1567" s="16"/>
      <c r="G1567" s="16"/>
      <c r="H1567" s="16"/>
      <c r="I1567" s="2"/>
      <c r="J1567" s="2">
        <v>0</v>
      </c>
      <c r="K1567" s="2"/>
    </row>
    <row r="1568" spans="1:11">
      <c r="A1568" s="6"/>
      <c r="B1568" s="6"/>
      <c r="C1568" s="16"/>
      <c r="D1568" s="6"/>
      <c r="E1568" s="16"/>
      <c r="F1568" s="16"/>
      <c r="G1568" s="16"/>
      <c r="H1568" s="16"/>
      <c r="I1568" s="2"/>
      <c r="J1568" s="2">
        <v>0</v>
      </c>
      <c r="K1568" s="2"/>
    </row>
    <row r="1569" spans="1:11">
      <c r="A1569" s="6"/>
      <c r="B1569" s="6"/>
      <c r="C1569" s="16"/>
      <c r="D1569" s="6"/>
      <c r="E1569" s="16"/>
      <c r="F1569" s="16"/>
      <c r="G1569" s="16"/>
      <c r="H1569" s="16"/>
      <c r="I1569" s="2"/>
      <c r="J1569" s="2">
        <v>0</v>
      </c>
      <c r="K1569" s="2"/>
    </row>
    <row r="1570" spans="1:11">
      <c r="A1570" s="6"/>
      <c r="B1570" s="6"/>
      <c r="C1570" s="16"/>
      <c r="D1570" s="6"/>
      <c r="E1570" s="16"/>
      <c r="F1570" s="16"/>
      <c r="G1570" s="16"/>
      <c r="H1570" s="16"/>
      <c r="I1570" s="2"/>
      <c r="J1570" s="2">
        <v>0</v>
      </c>
      <c r="K1570" s="2"/>
    </row>
    <row r="1571" spans="1:11">
      <c r="A1571" s="6"/>
      <c r="B1571" s="6"/>
      <c r="C1571" s="16"/>
      <c r="D1571" s="6"/>
      <c r="E1571" s="16"/>
      <c r="F1571" s="16"/>
      <c r="G1571" s="16"/>
      <c r="H1571" s="16"/>
      <c r="I1571" s="2"/>
      <c r="J1571" s="2">
        <v>0</v>
      </c>
      <c r="K1571" s="2"/>
    </row>
    <row r="1572" spans="1:11">
      <c r="A1572" s="6"/>
      <c r="B1572" s="6"/>
      <c r="C1572" s="16"/>
      <c r="D1572" s="6"/>
      <c r="E1572" s="16"/>
      <c r="F1572" s="16"/>
      <c r="G1572" s="16"/>
      <c r="H1572" s="16"/>
      <c r="I1572" s="2"/>
      <c r="J1572" s="2">
        <v>0</v>
      </c>
      <c r="K1572" s="2"/>
    </row>
    <row r="1573" spans="1:11">
      <c r="A1573" s="6"/>
      <c r="B1573" s="6"/>
      <c r="C1573" s="16"/>
      <c r="D1573" s="6"/>
      <c r="E1573" s="16"/>
      <c r="F1573" s="16"/>
      <c r="G1573" s="16"/>
      <c r="H1573" s="16"/>
      <c r="I1573" s="2"/>
      <c r="J1573" s="2">
        <v>0</v>
      </c>
      <c r="K1573" s="2"/>
    </row>
    <row r="1574" spans="1:11">
      <c r="A1574" s="6"/>
      <c r="B1574" s="6"/>
      <c r="C1574" s="16"/>
      <c r="D1574" s="6"/>
      <c r="E1574" s="16"/>
      <c r="F1574" s="16"/>
      <c r="G1574" s="16"/>
      <c r="H1574" s="16"/>
      <c r="I1574" s="2"/>
      <c r="J1574" s="2">
        <v>0</v>
      </c>
      <c r="K1574" s="2"/>
    </row>
    <row r="1575" spans="1:11">
      <c r="A1575" s="6"/>
      <c r="B1575" s="6"/>
      <c r="C1575" s="16"/>
      <c r="D1575" s="6"/>
      <c r="E1575" s="16"/>
      <c r="F1575" s="16"/>
      <c r="G1575" s="16"/>
      <c r="H1575" s="16"/>
      <c r="I1575" s="2"/>
      <c r="J1575" s="2">
        <v>0</v>
      </c>
      <c r="K1575" s="2"/>
    </row>
    <row r="1576" spans="1:11">
      <c r="A1576" s="6"/>
      <c r="B1576" s="6"/>
      <c r="C1576" s="16"/>
      <c r="D1576" s="6"/>
      <c r="E1576" s="16"/>
      <c r="F1576" s="16"/>
      <c r="G1576" s="16"/>
      <c r="H1576" s="16"/>
      <c r="I1576" s="2"/>
      <c r="J1576" s="2">
        <v>0</v>
      </c>
      <c r="K1576" s="2"/>
    </row>
    <row r="1577" spans="1:11">
      <c r="A1577" s="6"/>
      <c r="B1577" s="6"/>
      <c r="C1577" s="16"/>
      <c r="D1577" s="6"/>
      <c r="E1577" s="16"/>
      <c r="F1577" s="16"/>
      <c r="G1577" s="16"/>
      <c r="H1577" s="16"/>
      <c r="I1577" s="2"/>
      <c r="J1577" s="2">
        <v>0</v>
      </c>
      <c r="K1577" s="2"/>
    </row>
    <row r="1578" spans="1:11">
      <c r="A1578" s="6"/>
      <c r="B1578" s="6"/>
      <c r="C1578" s="16"/>
      <c r="D1578" s="6"/>
      <c r="E1578" s="16"/>
      <c r="F1578" s="16"/>
      <c r="G1578" s="16"/>
      <c r="H1578" s="16"/>
      <c r="I1578" s="2"/>
      <c r="J1578" s="2">
        <v>0</v>
      </c>
      <c r="K1578" s="2"/>
    </row>
    <row r="1579" spans="1:11">
      <c r="A1579" s="6"/>
      <c r="B1579" s="6"/>
      <c r="C1579" s="16"/>
      <c r="D1579" s="6"/>
      <c r="E1579" s="16"/>
      <c r="F1579" s="16"/>
      <c r="G1579" s="16"/>
      <c r="H1579" s="16"/>
      <c r="I1579" s="2"/>
      <c r="J1579" s="2">
        <v>0</v>
      </c>
      <c r="K1579" s="2"/>
    </row>
    <row r="1580" spans="1:11">
      <c r="A1580" s="6"/>
      <c r="B1580" s="6"/>
      <c r="C1580" s="16"/>
      <c r="D1580" s="6"/>
      <c r="E1580" s="16"/>
      <c r="F1580" s="16"/>
      <c r="G1580" s="16"/>
      <c r="H1580" s="16"/>
      <c r="I1580" s="2"/>
      <c r="J1580" s="2">
        <v>0</v>
      </c>
      <c r="K1580" s="2"/>
    </row>
    <row r="1581" spans="1:11">
      <c r="A1581" s="6"/>
      <c r="B1581" s="6"/>
      <c r="C1581" s="16"/>
      <c r="D1581" s="6"/>
      <c r="E1581" s="16"/>
      <c r="F1581" s="16"/>
      <c r="G1581" s="16"/>
      <c r="H1581" s="16"/>
      <c r="I1581" s="2"/>
      <c r="J1581" s="2">
        <v>0</v>
      </c>
      <c r="K1581" s="2"/>
    </row>
    <row r="1582" spans="1:11">
      <c r="A1582" s="6"/>
      <c r="B1582" s="6"/>
      <c r="C1582" s="16"/>
      <c r="D1582" s="6"/>
      <c r="E1582" s="16"/>
      <c r="F1582" s="16"/>
      <c r="G1582" s="16"/>
      <c r="H1582" s="16"/>
      <c r="I1582" s="2"/>
      <c r="J1582" s="2">
        <v>0</v>
      </c>
      <c r="K1582" s="2"/>
    </row>
    <row r="1583" spans="1:11">
      <c r="A1583" s="6"/>
      <c r="B1583" s="6"/>
      <c r="C1583" s="16"/>
      <c r="D1583" s="6"/>
      <c r="E1583" s="16"/>
      <c r="F1583" s="16"/>
      <c r="G1583" s="16"/>
      <c r="H1583" s="16"/>
      <c r="I1583" s="2"/>
      <c r="J1583" s="2">
        <v>0</v>
      </c>
      <c r="K1583" s="2"/>
    </row>
    <row r="1584" spans="1:11">
      <c r="A1584" s="6"/>
      <c r="B1584" s="6"/>
      <c r="C1584" s="16"/>
      <c r="D1584" s="6"/>
      <c r="E1584" s="16"/>
      <c r="F1584" s="16"/>
      <c r="G1584" s="16"/>
      <c r="H1584" s="16"/>
      <c r="I1584" s="2"/>
      <c r="J1584" s="2">
        <v>0</v>
      </c>
      <c r="K1584" s="2"/>
    </row>
    <row r="1585" spans="1:11">
      <c r="A1585" s="6"/>
      <c r="B1585" s="6"/>
      <c r="C1585" s="16"/>
      <c r="D1585" s="6"/>
      <c r="E1585" s="16"/>
      <c r="F1585" s="16"/>
      <c r="G1585" s="16"/>
      <c r="H1585" s="16"/>
      <c r="I1585" s="2"/>
      <c r="J1585" s="2">
        <v>0</v>
      </c>
      <c r="K1585" s="2"/>
    </row>
    <row r="1586" spans="1:11">
      <c r="A1586" s="6"/>
      <c r="B1586" s="6"/>
      <c r="C1586" s="16"/>
      <c r="D1586" s="6"/>
      <c r="E1586" s="16"/>
      <c r="F1586" s="16"/>
      <c r="G1586" s="16"/>
      <c r="H1586" s="16"/>
      <c r="I1586" s="2"/>
      <c r="J1586" s="2">
        <v>0</v>
      </c>
      <c r="K1586" s="2"/>
    </row>
    <row r="1587" spans="1:11">
      <c r="A1587" s="6"/>
      <c r="B1587" s="6"/>
      <c r="C1587" s="16"/>
      <c r="D1587" s="6"/>
      <c r="E1587" s="16"/>
      <c r="F1587" s="16"/>
      <c r="G1587" s="16"/>
      <c r="H1587" s="16"/>
      <c r="I1587" s="2"/>
      <c r="J1587" s="2">
        <v>0</v>
      </c>
      <c r="K1587" s="2"/>
    </row>
    <row r="1588" spans="1:11">
      <c r="A1588" s="6"/>
      <c r="B1588" s="6"/>
      <c r="C1588" s="16"/>
      <c r="D1588" s="6"/>
      <c r="E1588" s="16"/>
      <c r="F1588" s="16"/>
      <c r="G1588" s="16"/>
      <c r="H1588" s="16"/>
      <c r="I1588" s="2"/>
      <c r="J1588" s="2">
        <v>0</v>
      </c>
      <c r="K1588" s="2"/>
    </row>
    <row r="1589" spans="1:11">
      <c r="A1589" s="6"/>
      <c r="B1589" s="6"/>
      <c r="C1589" s="16"/>
      <c r="D1589" s="6"/>
      <c r="E1589" s="16"/>
      <c r="F1589" s="16"/>
      <c r="G1589" s="16"/>
      <c r="H1589" s="16"/>
      <c r="I1589" s="2"/>
      <c r="J1589" s="2">
        <v>0</v>
      </c>
      <c r="K1589" s="2"/>
    </row>
    <row r="1590" spans="1:11">
      <c r="A1590" s="6"/>
      <c r="B1590" s="6"/>
      <c r="C1590" s="16"/>
      <c r="D1590" s="6"/>
      <c r="E1590" s="16"/>
      <c r="F1590" s="16"/>
      <c r="G1590" s="16"/>
      <c r="H1590" s="16"/>
      <c r="I1590" s="2"/>
      <c r="J1590" s="2">
        <v>3</v>
      </c>
      <c r="K1590" s="2"/>
    </row>
    <row r="1591" spans="1:11">
      <c r="A1591" s="6"/>
      <c r="B1591" s="6"/>
      <c r="C1591" s="16"/>
      <c r="D1591" s="6"/>
      <c r="E1591" s="16"/>
      <c r="F1591" s="16"/>
      <c r="G1591" s="16"/>
      <c r="H1591" s="16"/>
      <c r="I1591" s="2"/>
      <c r="J1591" s="2">
        <v>0</v>
      </c>
      <c r="K1591" s="2"/>
    </row>
    <row r="1592" spans="1:11">
      <c r="A1592" s="6"/>
      <c r="B1592" s="6"/>
      <c r="C1592" s="16"/>
      <c r="D1592" s="6"/>
      <c r="E1592" s="16"/>
      <c r="F1592" s="16"/>
      <c r="G1592" s="16"/>
      <c r="H1592" s="16"/>
      <c r="I1592" s="2"/>
      <c r="J1592" s="2">
        <v>0</v>
      </c>
      <c r="K1592" s="2"/>
    </row>
    <row r="1593" spans="1:11">
      <c r="A1593" s="6"/>
      <c r="B1593" s="6"/>
      <c r="C1593" s="16"/>
      <c r="D1593" s="6"/>
      <c r="E1593" s="16"/>
      <c r="F1593" s="16"/>
      <c r="G1593" s="16"/>
      <c r="H1593" s="16"/>
      <c r="I1593" s="2"/>
      <c r="J1593" s="2">
        <v>0</v>
      </c>
      <c r="K1593" s="2"/>
    </row>
    <row r="1594" spans="1:11">
      <c r="A1594" s="6"/>
      <c r="B1594" s="6"/>
      <c r="C1594" s="16"/>
      <c r="D1594" s="6"/>
      <c r="E1594" s="16"/>
      <c r="F1594" s="16"/>
      <c r="G1594" s="16"/>
      <c r="H1594" s="16"/>
      <c r="I1594" s="2"/>
      <c r="J1594" s="2">
        <v>0</v>
      </c>
      <c r="K1594" s="2"/>
    </row>
    <row r="1595" spans="1:11">
      <c r="A1595" s="6"/>
      <c r="B1595" s="6"/>
      <c r="C1595" s="16"/>
      <c r="D1595" s="6"/>
      <c r="E1595" s="16"/>
      <c r="F1595" s="16"/>
      <c r="G1595" s="16"/>
      <c r="H1595" s="16"/>
      <c r="I1595" s="2"/>
      <c r="J1595" s="2">
        <v>0</v>
      </c>
      <c r="K1595" s="2"/>
    </row>
    <row r="1596" spans="1:11">
      <c r="A1596" s="6"/>
      <c r="B1596" s="6"/>
      <c r="C1596" s="16"/>
      <c r="D1596" s="6"/>
      <c r="E1596" s="16"/>
      <c r="F1596" s="16"/>
      <c r="G1596" s="16"/>
      <c r="H1596" s="16"/>
      <c r="I1596" s="2"/>
      <c r="J1596" s="2">
        <v>0</v>
      </c>
      <c r="K1596" s="2"/>
    </row>
    <row r="1597" spans="1:11">
      <c r="A1597" s="6"/>
      <c r="B1597" s="6"/>
      <c r="C1597" s="16"/>
      <c r="D1597" s="6"/>
      <c r="E1597" s="16"/>
      <c r="F1597" s="16"/>
      <c r="G1597" s="16"/>
      <c r="H1597" s="16"/>
      <c r="I1597" s="2"/>
      <c r="J1597" s="2">
        <v>0</v>
      </c>
      <c r="K1597" s="2"/>
    </row>
    <row r="1598" spans="1:11">
      <c r="A1598" s="6"/>
      <c r="B1598" s="6"/>
      <c r="C1598" s="16"/>
      <c r="D1598" s="6"/>
      <c r="E1598" s="16"/>
      <c r="F1598" s="16"/>
      <c r="G1598" s="16"/>
      <c r="H1598" s="16"/>
      <c r="I1598" s="2"/>
      <c r="J1598" s="2">
        <v>0</v>
      </c>
      <c r="K1598" s="2"/>
    </row>
    <row r="1599" spans="1:11">
      <c r="A1599" s="6"/>
      <c r="B1599" s="6"/>
      <c r="C1599" s="16"/>
      <c r="D1599" s="6"/>
      <c r="E1599" s="16"/>
      <c r="F1599" s="16"/>
      <c r="G1599" s="16"/>
      <c r="H1599" s="16"/>
      <c r="I1599" s="2"/>
      <c r="J1599" s="2">
        <v>0</v>
      </c>
      <c r="K1599" s="2"/>
    </row>
    <row r="1600" spans="1:11">
      <c r="A1600" s="6"/>
      <c r="B1600" s="6"/>
      <c r="C1600" s="16"/>
      <c r="D1600" s="6"/>
      <c r="E1600" s="16"/>
      <c r="F1600" s="16"/>
      <c r="G1600" s="16"/>
      <c r="H1600" s="16"/>
      <c r="I1600" s="2"/>
      <c r="J1600" s="2">
        <v>0</v>
      </c>
      <c r="K1600" s="2"/>
    </row>
    <row r="1601" spans="1:11">
      <c r="A1601" s="6"/>
      <c r="B1601" s="6"/>
      <c r="C1601" s="16"/>
      <c r="D1601" s="6"/>
      <c r="E1601" s="16"/>
      <c r="F1601" s="16"/>
      <c r="G1601" s="16"/>
      <c r="H1601" s="16"/>
      <c r="I1601" s="2"/>
      <c r="J1601" s="2">
        <v>0</v>
      </c>
      <c r="K1601" s="2"/>
    </row>
    <row r="1602" spans="1:11">
      <c r="A1602" s="6"/>
      <c r="B1602" s="6"/>
      <c r="C1602" s="16"/>
      <c r="D1602" s="6"/>
      <c r="E1602" s="16"/>
      <c r="F1602" s="16"/>
      <c r="G1602" s="16"/>
      <c r="H1602" s="16"/>
      <c r="I1602" s="2"/>
      <c r="J1602" s="2">
        <v>0</v>
      </c>
      <c r="K1602" s="2"/>
    </row>
    <row r="1603" spans="1:11">
      <c r="A1603" s="6"/>
      <c r="B1603" s="6"/>
      <c r="C1603" s="16"/>
      <c r="D1603" s="6"/>
      <c r="E1603" s="16"/>
      <c r="F1603" s="16"/>
      <c r="G1603" s="16"/>
      <c r="H1603" s="16"/>
      <c r="I1603" s="2"/>
      <c r="J1603" s="2">
        <v>0</v>
      </c>
      <c r="K1603" s="2"/>
    </row>
    <row r="1604" spans="1:11">
      <c r="A1604" s="6"/>
      <c r="B1604" s="6"/>
      <c r="C1604" s="16"/>
      <c r="D1604" s="6"/>
      <c r="E1604" s="16"/>
      <c r="F1604" s="16"/>
      <c r="G1604" s="16"/>
      <c r="H1604" s="16"/>
      <c r="I1604" s="2"/>
      <c r="J1604" s="2">
        <v>0</v>
      </c>
      <c r="K1604" s="2"/>
    </row>
    <row r="1605" spans="1:11">
      <c r="A1605" s="6"/>
      <c r="B1605" s="6"/>
      <c r="C1605" s="16"/>
      <c r="D1605" s="6"/>
      <c r="E1605" s="16"/>
      <c r="F1605" s="16"/>
      <c r="G1605" s="16"/>
      <c r="H1605" s="16"/>
      <c r="I1605" s="2"/>
      <c r="J1605" s="2">
        <v>0</v>
      </c>
      <c r="K1605" s="2"/>
    </row>
    <row r="1606" spans="1:11">
      <c r="A1606" s="6"/>
      <c r="B1606" s="6"/>
      <c r="C1606" s="16"/>
      <c r="D1606" s="6"/>
      <c r="E1606" s="16"/>
      <c r="F1606" s="16"/>
      <c r="G1606" s="16"/>
      <c r="H1606" s="16"/>
      <c r="I1606" s="2"/>
      <c r="J1606" s="2">
        <v>0</v>
      </c>
      <c r="K1606" s="2"/>
    </row>
    <row r="1607" spans="1:11">
      <c r="A1607" s="6"/>
      <c r="B1607" s="6"/>
      <c r="C1607" s="16"/>
      <c r="D1607" s="6"/>
      <c r="E1607" s="16"/>
      <c r="F1607" s="16"/>
      <c r="G1607" s="16"/>
      <c r="H1607" s="16"/>
      <c r="I1607" s="2"/>
      <c r="J1607" s="2">
        <v>0</v>
      </c>
      <c r="K1607" s="2"/>
    </row>
    <row r="1608" spans="1:11">
      <c r="A1608" s="6"/>
      <c r="B1608" s="6"/>
      <c r="C1608" s="16"/>
      <c r="D1608" s="6"/>
      <c r="E1608" s="16"/>
      <c r="F1608" s="16"/>
      <c r="G1608" s="16"/>
      <c r="H1608" s="16"/>
      <c r="I1608" s="2"/>
      <c r="J1608" s="2">
        <v>3</v>
      </c>
      <c r="K1608" s="2"/>
    </row>
    <row r="1609" spans="1:11">
      <c r="A1609" s="6"/>
      <c r="B1609" s="6"/>
      <c r="C1609" s="16"/>
      <c r="D1609" s="6"/>
      <c r="E1609" s="16"/>
      <c r="F1609" s="16"/>
      <c r="G1609" s="16"/>
      <c r="H1609" s="16"/>
      <c r="I1609" s="2"/>
      <c r="J1609" s="2">
        <v>0</v>
      </c>
      <c r="K1609" s="2"/>
    </row>
    <row r="1610" spans="1:11">
      <c r="A1610" s="6"/>
      <c r="B1610" s="6"/>
      <c r="C1610" s="16"/>
      <c r="D1610" s="6"/>
      <c r="E1610" s="16"/>
      <c r="F1610" s="16"/>
      <c r="G1610" s="16"/>
      <c r="H1610" s="16"/>
      <c r="I1610" s="2"/>
      <c r="J1610" s="2">
        <v>0</v>
      </c>
      <c r="K1610" s="2"/>
    </row>
    <row r="1611" spans="1:11">
      <c r="A1611" s="6"/>
      <c r="B1611" s="6"/>
      <c r="C1611" s="16"/>
      <c r="D1611" s="6"/>
      <c r="E1611" s="16"/>
      <c r="F1611" s="16"/>
      <c r="G1611" s="16"/>
      <c r="H1611" s="16"/>
      <c r="I1611" s="2"/>
      <c r="J1611" s="2">
        <v>0</v>
      </c>
      <c r="K1611" s="2"/>
    </row>
    <row r="1612" spans="1:11">
      <c r="A1612" s="6"/>
      <c r="B1612" s="6"/>
      <c r="C1612" s="16"/>
      <c r="D1612" s="6"/>
      <c r="E1612" s="16"/>
      <c r="F1612" s="16"/>
      <c r="G1612" s="16"/>
      <c r="H1612" s="16"/>
      <c r="I1612" s="2"/>
      <c r="J1612" s="2">
        <v>0</v>
      </c>
      <c r="K1612" s="2"/>
    </row>
    <row r="1613" spans="1:11">
      <c r="A1613" s="6"/>
      <c r="B1613" s="6"/>
      <c r="C1613" s="16"/>
      <c r="D1613" s="6"/>
      <c r="E1613" s="16"/>
      <c r="F1613" s="16"/>
      <c r="G1613" s="16"/>
      <c r="H1613" s="16"/>
      <c r="I1613" s="2"/>
      <c r="J1613" s="2">
        <v>0</v>
      </c>
      <c r="K1613" s="2"/>
    </row>
    <row r="1614" spans="1:11">
      <c r="A1614" s="6"/>
      <c r="B1614" s="6"/>
      <c r="C1614" s="16"/>
      <c r="D1614" s="6"/>
      <c r="E1614" s="16"/>
      <c r="F1614" s="16"/>
      <c r="G1614" s="16"/>
      <c r="H1614" s="16"/>
      <c r="I1614" s="2"/>
      <c r="J1614" s="2">
        <v>0</v>
      </c>
      <c r="K1614" s="2"/>
    </row>
    <row r="1615" spans="1:11">
      <c r="A1615" s="6"/>
      <c r="B1615" s="6"/>
      <c r="C1615" s="16"/>
      <c r="D1615" s="6"/>
      <c r="E1615" s="16"/>
      <c r="F1615" s="16"/>
      <c r="G1615" s="16"/>
      <c r="H1615" s="16"/>
      <c r="I1615" s="2"/>
      <c r="J1615" s="2">
        <v>0</v>
      </c>
      <c r="K1615" s="2"/>
    </row>
    <row r="1616" spans="1:11">
      <c r="A1616" s="6"/>
      <c r="B1616" s="6"/>
      <c r="C1616" s="16"/>
      <c r="D1616" s="6"/>
      <c r="E1616" s="16"/>
      <c r="F1616" s="16"/>
      <c r="G1616" s="16"/>
      <c r="H1616" s="16"/>
      <c r="I1616" s="2"/>
      <c r="J1616" s="2">
        <v>0</v>
      </c>
      <c r="K1616" s="2"/>
    </row>
    <row r="1617" spans="1:11">
      <c r="A1617" s="6"/>
      <c r="B1617" s="6"/>
      <c r="C1617" s="16"/>
      <c r="D1617" s="6"/>
      <c r="E1617" s="16"/>
      <c r="F1617" s="16"/>
      <c r="G1617" s="16"/>
      <c r="H1617" s="16"/>
      <c r="I1617" s="2"/>
      <c r="J1617" s="2">
        <v>0</v>
      </c>
      <c r="K1617" s="2"/>
    </row>
    <row r="1618" spans="1:11">
      <c r="A1618" s="6"/>
      <c r="B1618" s="6"/>
      <c r="C1618" s="16"/>
      <c r="D1618" s="6"/>
      <c r="E1618" s="16"/>
      <c r="F1618" s="16"/>
      <c r="G1618" s="16"/>
      <c r="H1618" s="16"/>
      <c r="I1618" s="2"/>
      <c r="J1618" s="2">
        <v>0</v>
      </c>
      <c r="K1618" s="2"/>
    </row>
    <row r="1619" spans="1:11">
      <c r="A1619" s="6"/>
      <c r="B1619" s="6"/>
      <c r="C1619" s="16"/>
      <c r="D1619" s="6"/>
      <c r="E1619" s="16"/>
      <c r="F1619" s="16"/>
      <c r="G1619" s="16"/>
      <c r="H1619" s="16"/>
      <c r="I1619" s="2"/>
      <c r="J1619" s="2">
        <v>0</v>
      </c>
      <c r="K1619" s="2"/>
    </row>
    <row r="1620" spans="1:11">
      <c r="A1620" s="6"/>
      <c r="B1620" s="6"/>
      <c r="C1620" s="16"/>
      <c r="D1620" s="6"/>
      <c r="E1620" s="16"/>
      <c r="F1620" s="16"/>
      <c r="G1620" s="16"/>
      <c r="H1620" s="16"/>
      <c r="I1620" s="2"/>
      <c r="J1620" s="2">
        <v>0</v>
      </c>
      <c r="K1620" s="2"/>
    </row>
    <row r="1621" spans="1:11">
      <c r="A1621" s="6"/>
      <c r="B1621" s="6"/>
      <c r="C1621" s="16"/>
      <c r="D1621" s="6"/>
      <c r="E1621" s="16"/>
      <c r="F1621" s="16"/>
      <c r="G1621" s="16"/>
      <c r="H1621" s="16"/>
      <c r="I1621" s="2"/>
      <c r="J1621" s="2">
        <v>0</v>
      </c>
      <c r="K1621" s="2"/>
    </row>
    <row r="1622" spans="1:11">
      <c r="A1622" s="6"/>
      <c r="B1622" s="6"/>
      <c r="C1622" s="16"/>
      <c r="D1622" s="6"/>
      <c r="E1622" s="16"/>
      <c r="F1622" s="16"/>
      <c r="G1622" s="16"/>
      <c r="H1622" s="16"/>
      <c r="I1622" s="2"/>
      <c r="J1622" s="2">
        <v>0</v>
      </c>
      <c r="K1622" s="2"/>
    </row>
    <row r="1623" spans="1:11">
      <c r="A1623" s="6"/>
      <c r="B1623" s="6"/>
      <c r="C1623" s="16"/>
      <c r="D1623" s="6"/>
      <c r="E1623" s="16"/>
      <c r="F1623" s="16"/>
      <c r="G1623" s="16"/>
      <c r="H1623" s="16"/>
      <c r="I1623" s="2"/>
      <c r="J1623" s="2">
        <v>0</v>
      </c>
      <c r="K1623" s="2"/>
    </row>
    <row r="1624" spans="1:11">
      <c r="A1624" s="6"/>
      <c r="B1624" s="6"/>
      <c r="C1624" s="16"/>
      <c r="D1624" s="6"/>
      <c r="E1624" s="16"/>
      <c r="F1624" s="16"/>
      <c r="G1624" s="16"/>
      <c r="H1624" s="16"/>
      <c r="I1624" s="2"/>
      <c r="J1624" s="2">
        <v>0</v>
      </c>
      <c r="K1624" s="2"/>
    </row>
    <row r="1625" spans="1:11">
      <c r="A1625" s="6"/>
      <c r="B1625" s="6"/>
      <c r="C1625" s="16"/>
      <c r="D1625" s="6"/>
      <c r="E1625" s="16"/>
      <c r="F1625" s="16"/>
      <c r="G1625" s="16"/>
      <c r="H1625" s="16"/>
      <c r="I1625" s="2"/>
      <c r="J1625" s="2">
        <v>0</v>
      </c>
      <c r="K1625" s="2"/>
    </row>
    <row r="1626" spans="1:11">
      <c r="A1626" s="6"/>
      <c r="B1626" s="6"/>
      <c r="C1626" s="16"/>
      <c r="D1626" s="6"/>
      <c r="E1626" s="16"/>
      <c r="F1626" s="16"/>
      <c r="G1626" s="16"/>
      <c r="H1626" s="16"/>
      <c r="I1626" s="2"/>
      <c r="J1626" s="2">
        <v>0</v>
      </c>
      <c r="K1626" s="2"/>
    </row>
    <row r="1627" spans="1:11">
      <c r="A1627" s="6"/>
      <c r="B1627" s="6"/>
      <c r="C1627" s="16"/>
      <c r="D1627" s="6"/>
      <c r="E1627" s="16"/>
      <c r="F1627" s="16"/>
      <c r="G1627" s="16"/>
      <c r="H1627" s="16"/>
      <c r="I1627" s="2"/>
      <c r="J1627" s="2">
        <v>0</v>
      </c>
      <c r="K1627" s="2"/>
    </row>
    <row r="1628" spans="1:11">
      <c r="A1628" s="6"/>
      <c r="B1628" s="6"/>
      <c r="C1628" s="16"/>
      <c r="D1628" s="6"/>
      <c r="E1628" s="16"/>
      <c r="F1628" s="16"/>
      <c r="G1628" s="16"/>
      <c r="H1628" s="16"/>
      <c r="I1628" s="2"/>
      <c r="J1628" s="2">
        <v>0</v>
      </c>
      <c r="K1628" s="2"/>
    </row>
    <row r="1629" spans="1:11">
      <c r="A1629" s="6"/>
      <c r="B1629" s="6"/>
      <c r="C1629" s="16"/>
      <c r="D1629" s="6"/>
      <c r="E1629" s="16"/>
      <c r="F1629" s="16"/>
      <c r="G1629" s="16"/>
      <c r="H1629" s="16"/>
      <c r="I1629" s="2"/>
      <c r="J1629" s="2">
        <v>0</v>
      </c>
      <c r="K1629" s="2"/>
    </row>
    <row r="1630" spans="1:11">
      <c r="A1630" s="6"/>
      <c r="B1630" s="6"/>
      <c r="C1630" s="16"/>
      <c r="D1630" s="6"/>
      <c r="E1630" s="16"/>
      <c r="F1630" s="16"/>
      <c r="G1630" s="16"/>
      <c r="H1630" s="16"/>
      <c r="I1630" s="2"/>
      <c r="J1630" s="2">
        <v>0</v>
      </c>
      <c r="K1630" s="2"/>
    </row>
    <row r="1631" spans="1:11">
      <c r="A1631" s="6"/>
      <c r="B1631" s="6"/>
      <c r="C1631" s="16"/>
      <c r="D1631" s="6"/>
      <c r="E1631" s="16"/>
      <c r="F1631" s="16"/>
      <c r="G1631" s="16"/>
      <c r="H1631" s="16"/>
      <c r="I1631" s="2"/>
      <c r="J1631" s="2">
        <v>0</v>
      </c>
      <c r="K1631" s="2"/>
    </row>
    <row r="1632" spans="1:11">
      <c r="A1632" s="6"/>
      <c r="B1632" s="6"/>
      <c r="C1632" s="16"/>
      <c r="D1632" s="6"/>
      <c r="E1632" s="16"/>
      <c r="F1632" s="16"/>
      <c r="G1632" s="16"/>
      <c r="H1632" s="16"/>
      <c r="I1632" s="2"/>
      <c r="J1632" s="2">
        <v>0</v>
      </c>
      <c r="K1632" s="2"/>
    </row>
    <row r="1633" spans="1:11">
      <c r="A1633" s="6"/>
      <c r="B1633" s="6"/>
      <c r="C1633" s="16"/>
      <c r="D1633" s="6"/>
      <c r="E1633" s="16"/>
      <c r="F1633" s="16"/>
      <c r="G1633" s="16"/>
      <c r="H1633" s="16"/>
      <c r="I1633" s="2"/>
      <c r="J1633" s="2">
        <v>0</v>
      </c>
      <c r="K1633" s="2"/>
    </row>
    <row r="1634" spans="1:11">
      <c r="A1634" s="6"/>
      <c r="B1634" s="6"/>
      <c r="C1634" s="16"/>
      <c r="D1634" s="6"/>
      <c r="E1634" s="16"/>
      <c r="F1634" s="16"/>
      <c r="G1634" s="16"/>
      <c r="H1634" s="16"/>
      <c r="I1634" s="2"/>
      <c r="J1634" s="2">
        <v>0</v>
      </c>
      <c r="K1634" s="2"/>
    </row>
    <row r="1635" spans="1:11">
      <c r="A1635" s="6"/>
      <c r="B1635" s="6"/>
      <c r="C1635" s="16"/>
      <c r="D1635" s="6"/>
      <c r="E1635" s="16"/>
      <c r="F1635" s="16"/>
      <c r="G1635" s="16"/>
      <c r="H1635" s="16"/>
      <c r="I1635" s="2"/>
      <c r="J1635" s="2">
        <v>0</v>
      </c>
      <c r="K1635" s="2"/>
    </row>
    <row r="1636" spans="1:11">
      <c r="A1636" s="6"/>
      <c r="B1636" s="6"/>
      <c r="C1636" s="16"/>
      <c r="D1636" s="6"/>
      <c r="E1636" s="16"/>
      <c r="F1636" s="16"/>
      <c r="G1636" s="16"/>
      <c r="H1636" s="16"/>
      <c r="I1636" s="2"/>
      <c r="J1636" s="2">
        <v>0</v>
      </c>
      <c r="K1636" s="2"/>
    </row>
    <row r="1637" spans="1:11">
      <c r="A1637" s="6"/>
      <c r="B1637" s="6"/>
      <c r="C1637" s="16"/>
      <c r="D1637" s="6"/>
      <c r="E1637" s="16"/>
      <c r="F1637" s="16"/>
      <c r="G1637" s="16"/>
      <c r="H1637" s="16"/>
      <c r="I1637" s="2"/>
      <c r="J1637" s="2">
        <v>0</v>
      </c>
      <c r="K1637" s="2"/>
    </row>
    <row r="1638" spans="1:11">
      <c r="A1638" s="6"/>
      <c r="B1638" s="6"/>
      <c r="C1638" s="16"/>
      <c r="D1638" s="6"/>
      <c r="E1638" s="16"/>
      <c r="F1638" s="16"/>
      <c r="G1638" s="16"/>
      <c r="H1638" s="16"/>
      <c r="I1638" s="2"/>
      <c r="J1638" s="2">
        <v>0</v>
      </c>
      <c r="K1638" s="2"/>
    </row>
    <row r="1639" spans="1:11">
      <c r="A1639" s="6"/>
      <c r="B1639" s="6"/>
      <c r="C1639" s="16"/>
      <c r="D1639" s="6"/>
      <c r="E1639" s="16"/>
      <c r="F1639" s="16"/>
      <c r="G1639" s="16"/>
      <c r="H1639" s="16"/>
      <c r="I1639" s="2"/>
      <c r="J1639" s="2">
        <v>0</v>
      </c>
      <c r="K1639" s="2"/>
    </row>
    <row r="1640" spans="1:11">
      <c r="A1640" s="6"/>
      <c r="B1640" s="6"/>
      <c r="C1640" s="16"/>
      <c r="D1640" s="6"/>
      <c r="E1640" s="16"/>
      <c r="F1640" s="16"/>
      <c r="G1640" s="16"/>
      <c r="H1640" s="16"/>
      <c r="I1640" s="2"/>
      <c r="J1640" s="2">
        <v>0</v>
      </c>
      <c r="K1640" s="2"/>
    </row>
    <row r="1641" spans="1:11">
      <c r="A1641" s="6"/>
      <c r="B1641" s="6"/>
      <c r="C1641" s="16"/>
      <c r="D1641" s="6"/>
      <c r="E1641" s="16"/>
      <c r="F1641" s="16"/>
      <c r="G1641" s="16"/>
      <c r="H1641" s="16"/>
      <c r="I1641" s="2"/>
      <c r="J1641" s="2">
        <v>0</v>
      </c>
      <c r="K1641" s="2"/>
    </row>
    <row r="1642" spans="1:11">
      <c r="A1642" s="6"/>
      <c r="B1642" s="6"/>
      <c r="C1642" s="16"/>
      <c r="D1642" s="6"/>
      <c r="E1642" s="16"/>
      <c r="F1642" s="16"/>
      <c r="G1642" s="16"/>
      <c r="H1642" s="16"/>
      <c r="I1642" s="2"/>
      <c r="J1642" s="2">
        <v>0</v>
      </c>
      <c r="K1642" s="2"/>
    </row>
    <row r="1643" spans="1:11">
      <c r="A1643" s="6"/>
      <c r="B1643" s="6"/>
      <c r="C1643" s="16"/>
      <c r="D1643" s="6"/>
      <c r="E1643" s="16"/>
      <c r="F1643" s="16"/>
      <c r="G1643" s="16"/>
      <c r="H1643" s="16"/>
      <c r="I1643" s="2"/>
      <c r="J1643" s="2">
        <v>3</v>
      </c>
      <c r="K1643" s="2"/>
    </row>
    <row r="1644" spans="1:11">
      <c r="A1644" s="6"/>
      <c r="B1644" s="6"/>
      <c r="C1644" s="16"/>
      <c r="D1644" s="6"/>
      <c r="E1644" s="16"/>
      <c r="F1644" s="16"/>
      <c r="G1644" s="16"/>
      <c r="H1644" s="16"/>
      <c r="I1644" s="2"/>
      <c r="J1644" s="2">
        <v>0</v>
      </c>
      <c r="K1644" s="2"/>
    </row>
    <row r="1645" spans="1:11">
      <c r="A1645" s="6"/>
      <c r="B1645" s="6"/>
      <c r="C1645" s="16"/>
      <c r="D1645" s="6"/>
      <c r="E1645" s="16"/>
      <c r="F1645" s="16"/>
      <c r="G1645" s="16"/>
      <c r="H1645" s="16"/>
      <c r="I1645" s="2"/>
      <c r="J1645" s="2">
        <v>0</v>
      </c>
      <c r="K1645" s="2"/>
    </row>
    <row r="1646" spans="1:11">
      <c r="A1646" s="6"/>
      <c r="B1646" s="6"/>
      <c r="C1646" s="16"/>
      <c r="D1646" s="6"/>
      <c r="E1646" s="16"/>
      <c r="F1646" s="16"/>
      <c r="G1646" s="16"/>
      <c r="H1646" s="16"/>
      <c r="I1646" s="2"/>
      <c r="J1646" s="2">
        <v>0</v>
      </c>
      <c r="K1646" s="2"/>
    </row>
    <row r="1647" spans="1:11">
      <c r="A1647" s="6"/>
      <c r="B1647" s="6"/>
      <c r="C1647" s="16"/>
      <c r="D1647" s="6"/>
      <c r="E1647" s="16"/>
      <c r="F1647" s="16"/>
      <c r="G1647" s="16"/>
      <c r="H1647" s="16"/>
      <c r="I1647" s="2"/>
      <c r="J1647" s="2">
        <v>0</v>
      </c>
      <c r="K1647" s="2"/>
    </row>
    <row r="1648" spans="1:11">
      <c r="A1648" s="6"/>
      <c r="B1648" s="6"/>
      <c r="C1648" s="16"/>
      <c r="D1648" s="6"/>
      <c r="E1648" s="16"/>
      <c r="F1648" s="16"/>
      <c r="G1648" s="16"/>
      <c r="H1648" s="16"/>
      <c r="I1648" s="2"/>
      <c r="J1648" s="2">
        <v>0</v>
      </c>
      <c r="K1648" s="2"/>
    </row>
    <row r="1649" spans="1:11">
      <c r="A1649" s="6"/>
      <c r="B1649" s="6"/>
      <c r="C1649" s="16"/>
      <c r="D1649" s="6"/>
      <c r="E1649" s="16"/>
      <c r="F1649" s="16"/>
      <c r="G1649" s="16"/>
      <c r="H1649" s="16"/>
      <c r="I1649" s="2"/>
      <c r="J1649" s="2">
        <v>0</v>
      </c>
      <c r="K1649" s="2"/>
    </row>
    <row r="1650" spans="1:11">
      <c r="A1650" s="6"/>
      <c r="B1650" s="6"/>
      <c r="C1650" s="16"/>
      <c r="D1650" s="6"/>
      <c r="E1650" s="16"/>
      <c r="F1650" s="16"/>
      <c r="G1650" s="16"/>
      <c r="H1650" s="16"/>
      <c r="I1650" s="2"/>
      <c r="J1650" s="2">
        <v>0</v>
      </c>
      <c r="K1650" s="2"/>
    </row>
    <row r="1651" spans="1:11">
      <c r="A1651" s="6"/>
      <c r="B1651" s="6"/>
      <c r="C1651" s="16"/>
      <c r="D1651" s="6"/>
      <c r="E1651" s="16"/>
      <c r="F1651" s="16"/>
      <c r="G1651" s="16"/>
      <c r="H1651" s="16"/>
      <c r="I1651" s="2"/>
      <c r="J1651" s="2">
        <v>0</v>
      </c>
      <c r="K1651" s="2"/>
    </row>
    <row r="1652" spans="1:11">
      <c r="A1652" s="6"/>
      <c r="B1652" s="6"/>
      <c r="C1652" s="16"/>
      <c r="D1652" s="6"/>
      <c r="E1652" s="16"/>
      <c r="F1652" s="16"/>
      <c r="G1652" s="16"/>
      <c r="H1652" s="16"/>
      <c r="I1652" s="2"/>
      <c r="J1652" s="2">
        <v>0</v>
      </c>
      <c r="K1652" s="2"/>
    </row>
    <row r="1653" spans="1:11">
      <c r="A1653" s="6"/>
      <c r="B1653" s="6"/>
      <c r="C1653" s="16"/>
      <c r="D1653" s="6"/>
      <c r="E1653" s="16"/>
      <c r="F1653" s="16"/>
      <c r="G1653" s="16"/>
      <c r="H1653" s="16"/>
      <c r="I1653" s="2"/>
      <c r="J1653" s="2">
        <v>3</v>
      </c>
      <c r="K1653" s="2"/>
    </row>
    <row r="1654" spans="1:11">
      <c r="A1654" s="6"/>
      <c r="B1654" s="6"/>
      <c r="C1654" s="16"/>
      <c r="D1654" s="6"/>
      <c r="E1654" s="16"/>
      <c r="F1654" s="16"/>
      <c r="G1654" s="16"/>
      <c r="H1654" s="16"/>
      <c r="I1654" s="2"/>
      <c r="J1654" s="2">
        <v>0</v>
      </c>
      <c r="K1654" s="2"/>
    </row>
    <row r="1655" spans="1:11">
      <c r="A1655" s="6"/>
      <c r="B1655" s="6"/>
      <c r="C1655" s="16"/>
      <c r="D1655" s="6"/>
      <c r="E1655" s="16"/>
      <c r="F1655" s="16"/>
      <c r="G1655" s="16"/>
      <c r="H1655" s="16"/>
      <c r="I1655" s="2"/>
      <c r="J1655" s="2">
        <v>0</v>
      </c>
      <c r="K1655" s="2"/>
    </row>
    <row r="1656" spans="1:11">
      <c r="A1656" s="6"/>
      <c r="B1656" s="6"/>
      <c r="C1656" s="16"/>
      <c r="D1656" s="6"/>
      <c r="E1656" s="16"/>
      <c r="F1656" s="16"/>
      <c r="G1656" s="16"/>
      <c r="H1656" s="16"/>
      <c r="I1656" s="2"/>
      <c r="J1656" s="2">
        <v>0</v>
      </c>
      <c r="K1656" s="2"/>
    </row>
    <row r="1657" spans="1:11">
      <c r="A1657" s="6"/>
      <c r="B1657" s="6"/>
      <c r="C1657" s="16"/>
      <c r="D1657" s="6"/>
      <c r="E1657" s="16"/>
      <c r="F1657" s="16"/>
      <c r="G1657" s="16"/>
      <c r="H1657" s="16"/>
      <c r="I1657" s="2"/>
      <c r="J1657" s="2">
        <v>0</v>
      </c>
      <c r="K1657" s="2"/>
    </row>
    <row r="1658" spans="1:11">
      <c r="A1658" s="6"/>
      <c r="B1658" s="6"/>
      <c r="C1658" s="16"/>
      <c r="D1658" s="6"/>
      <c r="E1658" s="16"/>
      <c r="F1658" s="16"/>
      <c r="G1658" s="16"/>
      <c r="H1658" s="16"/>
      <c r="I1658" s="2"/>
      <c r="J1658" s="2">
        <v>3</v>
      </c>
      <c r="K1658" s="2"/>
    </row>
    <row r="1659" spans="1:11">
      <c r="A1659" s="6"/>
      <c r="B1659" s="6"/>
      <c r="C1659" s="16"/>
      <c r="D1659" s="6"/>
      <c r="E1659" s="16"/>
      <c r="F1659" s="16"/>
      <c r="G1659" s="16"/>
      <c r="H1659" s="16"/>
      <c r="I1659" s="2"/>
      <c r="J1659" s="2">
        <v>0</v>
      </c>
      <c r="K1659" s="2"/>
    </row>
    <row r="1660" spans="1:11">
      <c r="A1660" s="6"/>
      <c r="B1660" s="6"/>
      <c r="C1660" s="16"/>
      <c r="D1660" s="6"/>
      <c r="E1660" s="16"/>
      <c r="F1660" s="16"/>
      <c r="G1660" s="16"/>
      <c r="H1660" s="16"/>
      <c r="I1660" s="2"/>
      <c r="J1660" s="2">
        <v>0</v>
      </c>
      <c r="K1660" s="2"/>
    </row>
    <row r="1661" spans="1:11">
      <c r="A1661" s="6"/>
      <c r="B1661" s="6"/>
      <c r="C1661" s="16"/>
      <c r="D1661" s="6"/>
      <c r="E1661" s="16"/>
      <c r="F1661" s="16"/>
      <c r="G1661" s="16"/>
      <c r="H1661" s="16"/>
      <c r="I1661" s="2"/>
      <c r="J1661" s="2">
        <v>0</v>
      </c>
      <c r="K1661" s="2"/>
    </row>
    <row r="1662" spans="1:11">
      <c r="A1662" s="6"/>
      <c r="B1662" s="6"/>
      <c r="C1662" s="16"/>
      <c r="D1662" s="6"/>
      <c r="E1662" s="16"/>
      <c r="F1662" s="16"/>
      <c r="G1662" s="16"/>
      <c r="H1662" s="16"/>
      <c r="I1662" s="2"/>
      <c r="J1662" s="2">
        <v>0</v>
      </c>
      <c r="K1662" s="2"/>
    </row>
    <row r="1663" spans="1:11">
      <c r="A1663" s="6"/>
      <c r="B1663" s="6"/>
      <c r="C1663" s="16"/>
      <c r="D1663" s="6"/>
      <c r="E1663" s="16"/>
      <c r="F1663" s="16"/>
      <c r="G1663" s="16"/>
      <c r="H1663" s="16"/>
      <c r="I1663" s="2"/>
      <c r="J1663" s="2">
        <v>0</v>
      </c>
      <c r="K1663" s="2"/>
    </row>
    <row r="1664" spans="1:11">
      <c r="A1664" s="6"/>
      <c r="B1664" s="6"/>
      <c r="C1664" s="16"/>
      <c r="D1664" s="6"/>
      <c r="E1664" s="16"/>
      <c r="F1664" s="16"/>
      <c r="G1664" s="16"/>
      <c r="H1664" s="16"/>
      <c r="I1664" s="2"/>
      <c r="J1664" s="2">
        <v>3</v>
      </c>
      <c r="K1664" s="2"/>
    </row>
    <row r="1665" spans="1:11">
      <c r="A1665" s="6"/>
      <c r="B1665" s="6"/>
      <c r="C1665" s="16"/>
      <c r="D1665" s="6"/>
      <c r="E1665" s="16"/>
      <c r="F1665" s="16"/>
      <c r="G1665" s="16"/>
      <c r="H1665" s="16"/>
      <c r="I1665" s="2"/>
      <c r="J1665" s="2">
        <v>0</v>
      </c>
      <c r="K1665" s="2"/>
    </row>
    <row r="1666" spans="1:11">
      <c r="A1666" s="6"/>
      <c r="B1666" s="6"/>
      <c r="C1666" s="16"/>
      <c r="D1666" s="6"/>
      <c r="E1666" s="16"/>
      <c r="F1666" s="16"/>
      <c r="G1666" s="16"/>
      <c r="H1666" s="16"/>
      <c r="I1666" s="2"/>
      <c r="J1666" s="2">
        <v>0</v>
      </c>
      <c r="K1666" s="2"/>
    </row>
    <row r="1667" spans="1:11">
      <c r="A1667" s="6"/>
      <c r="B1667" s="6"/>
      <c r="C1667" s="16"/>
      <c r="D1667" s="6"/>
      <c r="E1667" s="16"/>
      <c r="F1667" s="16"/>
      <c r="G1667" s="16"/>
      <c r="H1667" s="16"/>
      <c r="I1667" s="2"/>
      <c r="J1667" s="2">
        <v>0</v>
      </c>
      <c r="K1667" s="2"/>
    </row>
    <row r="1668" spans="1:11">
      <c r="A1668" s="6"/>
      <c r="B1668" s="6"/>
      <c r="C1668" s="16"/>
      <c r="D1668" s="6"/>
      <c r="E1668" s="16"/>
      <c r="F1668" s="16"/>
      <c r="G1668" s="16"/>
      <c r="H1668" s="16"/>
      <c r="I1668" s="2"/>
      <c r="J1668" s="2">
        <v>3</v>
      </c>
      <c r="K1668" s="2"/>
    </row>
    <row r="1669" spans="1:11">
      <c r="A1669" s="6"/>
      <c r="B1669" s="6"/>
      <c r="C1669" s="16"/>
      <c r="D1669" s="6"/>
      <c r="E1669" s="16"/>
      <c r="F1669" s="16"/>
      <c r="G1669" s="16"/>
      <c r="H1669" s="16"/>
      <c r="I1669" s="2"/>
      <c r="J1669" s="2">
        <v>0</v>
      </c>
      <c r="K1669" s="2"/>
    </row>
    <row r="1670" spans="1:11">
      <c r="A1670" s="6"/>
      <c r="B1670" s="6"/>
      <c r="C1670" s="16"/>
      <c r="D1670" s="6"/>
      <c r="E1670" s="16"/>
      <c r="F1670" s="16"/>
      <c r="G1670" s="16"/>
      <c r="H1670" s="16"/>
      <c r="I1670" s="2"/>
      <c r="J1670" s="2">
        <v>0</v>
      </c>
      <c r="K1670" s="2"/>
    </row>
    <row r="1671" spans="1:11">
      <c r="A1671" s="6"/>
      <c r="B1671" s="6"/>
      <c r="C1671" s="16"/>
      <c r="D1671" s="6"/>
      <c r="E1671" s="16"/>
      <c r="F1671" s="16"/>
      <c r="G1671" s="16"/>
      <c r="H1671" s="16"/>
      <c r="I1671" s="2"/>
      <c r="J1671" s="2">
        <v>0</v>
      </c>
      <c r="K1671" s="2"/>
    </row>
    <row r="1672" spans="1:11">
      <c r="A1672" s="6"/>
      <c r="B1672" s="6"/>
      <c r="C1672" s="16"/>
      <c r="D1672" s="6"/>
      <c r="E1672" s="16"/>
      <c r="F1672" s="16"/>
      <c r="G1672" s="16"/>
      <c r="H1672" s="16"/>
      <c r="I1672" s="2"/>
      <c r="J1672" s="2">
        <v>0</v>
      </c>
      <c r="K1672" s="2"/>
    </row>
    <row r="1673" spans="1:11">
      <c r="A1673" s="6"/>
      <c r="B1673" s="6"/>
      <c r="C1673" s="16"/>
      <c r="D1673" s="6"/>
      <c r="E1673" s="16"/>
      <c r="F1673" s="16"/>
      <c r="G1673" s="16"/>
      <c r="H1673" s="16"/>
      <c r="I1673" s="2"/>
      <c r="J1673" s="2">
        <v>0</v>
      </c>
      <c r="K1673" s="2"/>
    </row>
    <row r="1674" spans="1:11">
      <c r="A1674" s="6"/>
      <c r="B1674" s="6"/>
      <c r="C1674" s="16"/>
      <c r="D1674" s="6"/>
      <c r="E1674" s="16"/>
      <c r="F1674" s="16"/>
      <c r="G1674" s="16"/>
      <c r="H1674" s="16"/>
      <c r="I1674" s="2"/>
      <c r="J1674" s="2">
        <v>0</v>
      </c>
      <c r="K1674" s="2"/>
    </row>
    <row r="1675" spans="1:11">
      <c r="A1675" s="6"/>
      <c r="B1675" s="6"/>
      <c r="C1675" s="16"/>
      <c r="D1675" s="6"/>
      <c r="E1675" s="16"/>
      <c r="F1675" s="16"/>
      <c r="G1675" s="16"/>
      <c r="H1675" s="16"/>
      <c r="I1675" s="2"/>
      <c r="J1675" s="2">
        <v>0</v>
      </c>
      <c r="K1675" s="2"/>
    </row>
    <row r="1676" spans="1:11">
      <c r="A1676" s="6"/>
      <c r="B1676" s="6"/>
      <c r="C1676" s="16"/>
      <c r="D1676" s="6"/>
      <c r="E1676" s="16"/>
      <c r="F1676" s="16"/>
      <c r="G1676" s="16"/>
      <c r="H1676" s="16"/>
      <c r="I1676" s="2"/>
      <c r="J1676" s="2">
        <v>0</v>
      </c>
      <c r="K1676" s="2"/>
    </row>
    <row r="1677" spans="1:11">
      <c r="A1677" s="6"/>
      <c r="B1677" s="6"/>
      <c r="C1677" s="16"/>
      <c r="D1677" s="6"/>
      <c r="E1677" s="16"/>
      <c r="F1677" s="16"/>
      <c r="G1677" s="16"/>
      <c r="H1677" s="16"/>
      <c r="I1677" s="2"/>
      <c r="J1677" s="2">
        <v>0</v>
      </c>
      <c r="K1677" s="2"/>
    </row>
    <row r="1678" spans="1:11">
      <c r="A1678" s="6"/>
      <c r="B1678" s="6"/>
      <c r="C1678" s="16"/>
      <c r="D1678" s="6"/>
      <c r="E1678" s="16"/>
      <c r="F1678" s="16"/>
      <c r="G1678" s="16"/>
      <c r="H1678" s="16"/>
      <c r="I1678" s="2"/>
      <c r="J1678" s="2">
        <v>0</v>
      </c>
      <c r="K1678" s="2"/>
    </row>
    <row r="1679" spans="1:11">
      <c r="A1679" s="6"/>
      <c r="B1679" s="6"/>
      <c r="C1679" s="16"/>
      <c r="D1679" s="6"/>
      <c r="E1679" s="16"/>
      <c r="F1679" s="16"/>
      <c r="G1679" s="16"/>
      <c r="H1679" s="16"/>
      <c r="I1679" s="2"/>
      <c r="J1679" s="2">
        <v>0</v>
      </c>
      <c r="K1679" s="2"/>
    </row>
    <row r="1680" spans="1:11">
      <c r="A1680" s="6"/>
      <c r="B1680" s="6"/>
      <c r="C1680" s="16"/>
      <c r="D1680" s="6"/>
      <c r="E1680" s="16"/>
      <c r="F1680" s="16"/>
      <c r="G1680" s="16"/>
      <c r="H1680" s="16"/>
      <c r="I1680" s="2"/>
      <c r="J1680" s="2">
        <v>0</v>
      </c>
      <c r="K1680" s="2"/>
    </row>
    <row r="1681" spans="1:11">
      <c r="A1681" s="6"/>
      <c r="B1681" s="6"/>
      <c r="C1681" s="16"/>
      <c r="D1681" s="6"/>
      <c r="E1681" s="16"/>
      <c r="F1681" s="16"/>
      <c r="G1681" s="16"/>
      <c r="H1681" s="16"/>
      <c r="I1681" s="2"/>
      <c r="J1681" s="2">
        <v>0</v>
      </c>
      <c r="K1681" s="2"/>
    </row>
    <row r="1682" spans="1:11">
      <c r="A1682" s="6"/>
      <c r="B1682" s="6"/>
      <c r="C1682" s="16"/>
      <c r="D1682" s="6"/>
      <c r="E1682" s="16"/>
      <c r="F1682" s="16"/>
      <c r="G1682" s="16"/>
      <c r="H1682" s="16"/>
      <c r="I1682" s="2"/>
      <c r="J1682" s="2">
        <v>0</v>
      </c>
      <c r="K1682" s="2"/>
    </row>
    <row r="1683" spans="1:11">
      <c r="A1683" s="6"/>
      <c r="B1683" s="6"/>
      <c r="C1683" s="16"/>
      <c r="D1683" s="6"/>
      <c r="E1683" s="16"/>
      <c r="F1683" s="16"/>
      <c r="G1683" s="16"/>
      <c r="H1683" s="16"/>
      <c r="I1683" s="2"/>
      <c r="J1683" s="2">
        <v>0</v>
      </c>
      <c r="K1683" s="2"/>
    </row>
    <row r="1684" spans="1:11">
      <c r="A1684" s="6"/>
      <c r="B1684" s="6"/>
      <c r="C1684" s="16"/>
      <c r="D1684" s="6"/>
      <c r="E1684" s="16"/>
      <c r="F1684" s="16"/>
      <c r="G1684" s="16"/>
      <c r="H1684" s="16"/>
      <c r="I1684" s="2"/>
      <c r="J1684" s="2">
        <v>0</v>
      </c>
      <c r="K1684" s="2"/>
    </row>
    <row r="1685" spans="1:11">
      <c r="A1685" s="6"/>
      <c r="B1685" s="6"/>
      <c r="C1685" s="16"/>
      <c r="D1685" s="6"/>
      <c r="E1685" s="16"/>
      <c r="F1685" s="16"/>
      <c r="G1685" s="16"/>
      <c r="H1685" s="16"/>
      <c r="I1685" s="2"/>
      <c r="J1685" s="2">
        <v>0</v>
      </c>
      <c r="K1685" s="2"/>
    </row>
    <row r="1686" spans="1:11">
      <c r="A1686" s="6"/>
      <c r="B1686" s="6"/>
      <c r="C1686" s="16"/>
      <c r="D1686" s="6"/>
      <c r="E1686" s="16"/>
      <c r="F1686" s="16"/>
      <c r="G1686" s="16"/>
      <c r="H1686" s="16"/>
      <c r="I1686" s="2"/>
      <c r="J1686" s="2">
        <v>0</v>
      </c>
      <c r="K1686" s="2"/>
    </row>
    <row r="1687" spans="1:11">
      <c r="A1687" s="6"/>
      <c r="B1687" s="6"/>
      <c r="C1687" s="16"/>
      <c r="D1687" s="6"/>
      <c r="E1687" s="16"/>
      <c r="F1687" s="16"/>
      <c r="G1687" s="16"/>
      <c r="H1687" s="16"/>
      <c r="I1687" s="2"/>
      <c r="J1687" s="2">
        <v>3</v>
      </c>
      <c r="K1687" s="2"/>
    </row>
    <row r="1688" spans="1:11">
      <c r="A1688" s="6"/>
      <c r="B1688" s="6"/>
      <c r="C1688" s="16"/>
      <c r="D1688" s="6"/>
      <c r="E1688" s="16"/>
      <c r="F1688" s="16"/>
      <c r="G1688" s="16"/>
      <c r="H1688" s="16"/>
      <c r="I1688" s="2"/>
      <c r="J1688" s="2">
        <v>0</v>
      </c>
      <c r="K1688" s="2"/>
    </row>
    <row r="1689" spans="1:11">
      <c r="A1689" s="6"/>
      <c r="B1689" s="6"/>
      <c r="C1689" s="16"/>
      <c r="D1689" s="6"/>
      <c r="E1689" s="16"/>
      <c r="F1689" s="16"/>
      <c r="G1689" s="16"/>
      <c r="H1689" s="16"/>
      <c r="I1689" s="2"/>
      <c r="J1689" s="2">
        <v>0</v>
      </c>
      <c r="K1689" s="2"/>
    </row>
    <row r="1690" spans="1:11">
      <c r="A1690" s="6"/>
      <c r="B1690" s="6"/>
      <c r="C1690" s="16"/>
      <c r="D1690" s="6"/>
      <c r="E1690" s="16"/>
      <c r="F1690" s="16"/>
      <c r="G1690" s="16"/>
      <c r="H1690" s="16"/>
      <c r="I1690" s="2"/>
      <c r="J1690" s="2">
        <v>0</v>
      </c>
      <c r="K1690" s="2"/>
    </row>
    <row r="1691" spans="1:11">
      <c r="A1691" s="6"/>
      <c r="B1691" s="6"/>
      <c r="C1691" s="16"/>
      <c r="D1691" s="6"/>
      <c r="E1691" s="16"/>
      <c r="F1691" s="16"/>
      <c r="G1691" s="16"/>
      <c r="H1691" s="16"/>
      <c r="I1691" s="2"/>
      <c r="J1691" s="2">
        <v>0</v>
      </c>
      <c r="K1691" s="2"/>
    </row>
    <row r="1692" spans="1:11">
      <c r="A1692" s="6"/>
      <c r="B1692" s="6"/>
      <c r="C1692" s="16"/>
      <c r="D1692" s="6"/>
      <c r="E1692" s="16"/>
      <c r="F1692" s="16"/>
      <c r="G1692" s="16"/>
      <c r="H1692" s="16"/>
      <c r="I1692" s="2"/>
      <c r="J1692" s="2">
        <v>0</v>
      </c>
      <c r="K1692" s="2"/>
    </row>
    <row r="1693" spans="1:11">
      <c r="A1693" s="6"/>
      <c r="B1693" s="6"/>
      <c r="C1693" s="16"/>
      <c r="D1693" s="6"/>
      <c r="E1693" s="16"/>
      <c r="F1693" s="16"/>
      <c r="G1693" s="16"/>
      <c r="H1693" s="16"/>
      <c r="I1693" s="2"/>
      <c r="J1693" s="2">
        <v>3</v>
      </c>
      <c r="K1693" s="2"/>
    </row>
    <row r="1694" spans="1:11">
      <c r="A1694" s="6"/>
      <c r="B1694" s="6"/>
      <c r="C1694" s="16"/>
      <c r="D1694" s="6"/>
      <c r="E1694" s="16"/>
      <c r="F1694" s="16"/>
      <c r="G1694" s="16"/>
      <c r="H1694" s="16"/>
      <c r="I1694" s="2"/>
      <c r="J1694" s="2">
        <v>0</v>
      </c>
      <c r="K1694" s="2"/>
    </row>
    <row r="1695" spans="1:11">
      <c r="A1695" s="6"/>
      <c r="B1695" s="6"/>
      <c r="C1695" s="16"/>
      <c r="D1695" s="6"/>
      <c r="E1695" s="16"/>
      <c r="F1695" s="16"/>
      <c r="G1695" s="16"/>
      <c r="H1695" s="16"/>
      <c r="I1695" s="2"/>
      <c r="J1695" s="2">
        <v>0</v>
      </c>
      <c r="K1695" s="2"/>
    </row>
    <row r="1696" spans="1:11">
      <c r="A1696" s="6"/>
      <c r="B1696" s="6"/>
      <c r="C1696" s="16"/>
      <c r="D1696" s="6"/>
      <c r="E1696" s="16"/>
      <c r="F1696" s="16"/>
      <c r="G1696" s="16"/>
      <c r="H1696" s="16"/>
      <c r="I1696" s="2"/>
      <c r="J1696" s="2">
        <v>0</v>
      </c>
      <c r="K1696" s="2"/>
    </row>
    <row r="1697" spans="1:11">
      <c r="A1697" s="6"/>
      <c r="B1697" s="6"/>
      <c r="C1697" s="16"/>
      <c r="D1697" s="6"/>
      <c r="E1697" s="16"/>
      <c r="F1697" s="16"/>
      <c r="G1697" s="16"/>
      <c r="H1697" s="16"/>
      <c r="I1697" s="2"/>
      <c r="J1697" s="2">
        <v>0</v>
      </c>
      <c r="K1697" s="2"/>
    </row>
    <row r="1698" spans="1:11">
      <c r="A1698" s="6"/>
      <c r="B1698" s="6"/>
      <c r="C1698" s="16"/>
      <c r="D1698" s="6"/>
      <c r="E1698" s="16"/>
      <c r="F1698" s="16"/>
      <c r="G1698" s="16"/>
      <c r="H1698" s="16"/>
      <c r="I1698" s="2"/>
      <c r="J1698" s="2">
        <v>0</v>
      </c>
      <c r="K1698" s="2"/>
    </row>
    <row r="1699" spans="1:11">
      <c r="A1699" s="6"/>
      <c r="B1699" s="6"/>
      <c r="C1699" s="16"/>
      <c r="D1699" s="6"/>
      <c r="E1699" s="16"/>
      <c r="F1699" s="16"/>
      <c r="G1699" s="16"/>
      <c r="H1699" s="16"/>
      <c r="I1699" s="2"/>
      <c r="J1699" s="2">
        <v>0</v>
      </c>
      <c r="K1699" s="2"/>
    </row>
    <row r="1700" spans="1:11">
      <c r="A1700" s="6"/>
      <c r="B1700" s="6"/>
      <c r="C1700" s="16"/>
      <c r="D1700" s="6"/>
      <c r="E1700" s="16"/>
      <c r="F1700" s="16"/>
      <c r="G1700" s="16"/>
      <c r="H1700" s="16"/>
      <c r="I1700" s="2"/>
      <c r="J1700" s="2">
        <v>0</v>
      </c>
      <c r="K1700" s="2"/>
    </row>
    <row r="1701" spans="1:11">
      <c r="A1701" s="6"/>
      <c r="B1701" s="6"/>
      <c r="C1701" s="16"/>
      <c r="D1701" s="6"/>
      <c r="E1701" s="16"/>
      <c r="F1701" s="16"/>
      <c r="G1701" s="16"/>
      <c r="H1701" s="16"/>
      <c r="I1701" s="2"/>
      <c r="J1701" s="2">
        <v>0</v>
      </c>
      <c r="K1701" s="2"/>
    </row>
    <row r="1702" spans="1:11">
      <c r="A1702" s="6"/>
      <c r="B1702" s="6"/>
      <c r="C1702" s="16"/>
      <c r="D1702" s="6"/>
      <c r="E1702" s="16"/>
      <c r="F1702" s="16"/>
      <c r="G1702" s="16"/>
      <c r="H1702" s="16"/>
      <c r="I1702" s="2"/>
      <c r="J1702" s="2">
        <v>0</v>
      </c>
      <c r="K1702" s="2"/>
    </row>
    <row r="1703" spans="1:11">
      <c r="A1703" s="6"/>
      <c r="B1703" s="6"/>
      <c r="C1703" s="16"/>
      <c r="D1703" s="6"/>
      <c r="E1703" s="16"/>
      <c r="F1703" s="16"/>
      <c r="G1703" s="16"/>
      <c r="H1703" s="16"/>
      <c r="I1703" s="2"/>
      <c r="J1703" s="2">
        <v>0</v>
      </c>
      <c r="K1703" s="2"/>
    </row>
    <row r="1704" spans="1:11">
      <c r="A1704" s="6"/>
      <c r="B1704" s="6"/>
      <c r="C1704" s="16"/>
      <c r="D1704" s="6"/>
      <c r="E1704" s="16"/>
      <c r="F1704" s="16"/>
      <c r="G1704" s="16"/>
      <c r="H1704" s="16"/>
      <c r="I1704" s="2"/>
      <c r="J1704" s="2">
        <v>0</v>
      </c>
      <c r="K1704" s="2"/>
    </row>
    <row r="1705" spans="1:11">
      <c r="A1705" s="6"/>
      <c r="B1705" s="6"/>
      <c r="C1705" s="16"/>
      <c r="D1705" s="6"/>
      <c r="E1705" s="16"/>
      <c r="F1705" s="16"/>
      <c r="G1705" s="16"/>
      <c r="H1705" s="16"/>
      <c r="I1705" s="2"/>
      <c r="J1705" s="2">
        <v>0</v>
      </c>
      <c r="K1705" s="2"/>
    </row>
    <row r="1706" spans="1:11">
      <c r="A1706" s="6"/>
      <c r="B1706" s="6"/>
      <c r="C1706" s="16"/>
      <c r="D1706" s="6"/>
      <c r="E1706" s="16"/>
      <c r="F1706" s="16"/>
      <c r="G1706" s="16"/>
      <c r="H1706" s="16"/>
      <c r="I1706" s="2"/>
      <c r="J1706" s="2">
        <v>0</v>
      </c>
      <c r="K1706" s="2"/>
    </row>
    <row r="1707" spans="1:11">
      <c r="A1707" s="6"/>
      <c r="B1707" s="6"/>
      <c r="C1707" s="16"/>
      <c r="D1707" s="6"/>
      <c r="E1707" s="16"/>
      <c r="F1707" s="16"/>
      <c r="G1707" s="16"/>
      <c r="H1707" s="16"/>
      <c r="I1707" s="2"/>
      <c r="J1707" s="2">
        <v>0</v>
      </c>
      <c r="K1707" s="2"/>
    </row>
    <row r="1708" spans="1:11">
      <c r="A1708" s="6"/>
      <c r="B1708" s="6"/>
      <c r="C1708" s="16"/>
      <c r="D1708" s="6"/>
      <c r="E1708" s="16"/>
      <c r="F1708" s="16"/>
      <c r="G1708" s="16"/>
      <c r="H1708" s="16"/>
      <c r="I1708" s="2"/>
      <c r="J1708" s="2">
        <v>0</v>
      </c>
      <c r="K1708" s="2"/>
    </row>
    <row r="1709" spans="1:11">
      <c r="A1709" s="6"/>
      <c r="B1709" s="6"/>
      <c r="C1709" s="16"/>
      <c r="D1709" s="6"/>
      <c r="E1709" s="16"/>
      <c r="F1709" s="16"/>
      <c r="G1709" s="16"/>
      <c r="H1709" s="16"/>
      <c r="I1709" s="2"/>
      <c r="J1709" s="2">
        <v>0</v>
      </c>
      <c r="K1709" s="2"/>
    </row>
    <row r="1710" spans="1:11">
      <c r="A1710" s="6"/>
      <c r="B1710" s="6"/>
      <c r="C1710" s="16"/>
      <c r="D1710" s="6"/>
      <c r="E1710" s="16"/>
      <c r="F1710" s="16"/>
      <c r="G1710" s="16"/>
      <c r="H1710" s="16"/>
      <c r="I1710" s="2"/>
      <c r="J1710" s="2">
        <v>0</v>
      </c>
      <c r="K1710" s="2"/>
    </row>
    <row r="1711" spans="1:11">
      <c r="A1711" s="6"/>
      <c r="B1711" s="6"/>
      <c r="C1711" s="16"/>
      <c r="D1711" s="6"/>
      <c r="E1711" s="16"/>
      <c r="F1711" s="16"/>
      <c r="G1711" s="16"/>
      <c r="H1711" s="16"/>
      <c r="I1711" s="2"/>
      <c r="J1711" s="2">
        <v>0</v>
      </c>
      <c r="K1711" s="2"/>
    </row>
    <row r="1712" spans="1:11">
      <c r="A1712" s="6"/>
      <c r="B1712" s="6"/>
      <c r="C1712" s="16"/>
      <c r="D1712" s="6"/>
      <c r="E1712" s="16"/>
      <c r="F1712" s="16"/>
      <c r="G1712" s="16"/>
      <c r="H1712" s="16"/>
      <c r="I1712" s="2"/>
      <c r="J1712" s="2">
        <v>0</v>
      </c>
      <c r="K1712" s="2"/>
    </row>
    <row r="1713" spans="1:11">
      <c r="A1713" s="6"/>
      <c r="B1713" s="6"/>
      <c r="C1713" s="16"/>
      <c r="D1713" s="6"/>
      <c r="E1713" s="16"/>
      <c r="F1713" s="16"/>
      <c r="G1713" s="16"/>
      <c r="H1713" s="16"/>
      <c r="I1713" s="2"/>
      <c r="J1713" s="2">
        <v>0</v>
      </c>
      <c r="K1713" s="2"/>
    </row>
    <row r="1714" spans="1:11">
      <c r="A1714" s="6"/>
      <c r="B1714" s="6"/>
      <c r="C1714" s="16"/>
      <c r="D1714" s="6"/>
      <c r="E1714" s="16"/>
      <c r="F1714" s="16"/>
      <c r="G1714" s="16"/>
      <c r="H1714" s="16"/>
      <c r="I1714" s="2"/>
      <c r="J1714" s="2">
        <v>0</v>
      </c>
      <c r="K1714" s="2"/>
    </row>
    <row r="1715" spans="1:11">
      <c r="A1715" s="6"/>
      <c r="B1715" s="6"/>
      <c r="C1715" s="16"/>
      <c r="D1715" s="6"/>
      <c r="E1715" s="16"/>
      <c r="F1715" s="16"/>
      <c r="G1715" s="16"/>
      <c r="H1715" s="16"/>
      <c r="I1715" s="2"/>
      <c r="J1715" s="2">
        <v>0</v>
      </c>
      <c r="K1715" s="2"/>
    </row>
    <row r="1716" spans="1:11">
      <c r="A1716" s="6"/>
      <c r="B1716" s="6"/>
      <c r="C1716" s="16"/>
      <c r="D1716" s="6"/>
      <c r="E1716" s="16"/>
      <c r="F1716" s="16"/>
      <c r="G1716" s="16"/>
      <c r="H1716" s="16"/>
      <c r="I1716" s="2"/>
      <c r="J1716" s="2">
        <v>0</v>
      </c>
      <c r="K1716" s="2"/>
    </row>
    <row r="1717" spans="1:11">
      <c r="A1717" s="6"/>
      <c r="B1717" s="6"/>
      <c r="C1717" s="16"/>
      <c r="D1717" s="6"/>
      <c r="E1717" s="16"/>
      <c r="F1717" s="16"/>
      <c r="G1717" s="16"/>
      <c r="H1717" s="16"/>
      <c r="I1717" s="2"/>
      <c r="J1717" s="2">
        <v>0</v>
      </c>
      <c r="K1717" s="2"/>
    </row>
    <row r="1718" spans="1:11">
      <c r="A1718" s="6"/>
      <c r="B1718" s="6"/>
      <c r="C1718" s="16"/>
      <c r="D1718" s="6"/>
      <c r="E1718" s="16"/>
      <c r="F1718" s="16"/>
      <c r="G1718" s="16"/>
      <c r="H1718" s="16"/>
      <c r="I1718" s="2"/>
      <c r="J1718" s="2">
        <v>0</v>
      </c>
      <c r="K1718" s="2"/>
    </row>
    <row r="1719" spans="1:11">
      <c r="A1719" s="6"/>
      <c r="B1719" s="6"/>
      <c r="C1719" s="16"/>
      <c r="D1719" s="6"/>
      <c r="E1719" s="16"/>
      <c r="F1719" s="16"/>
      <c r="G1719" s="16"/>
      <c r="H1719" s="16"/>
      <c r="I1719" s="2"/>
      <c r="J1719" s="2">
        <v>0</v>
      </c>
      <c r="K1719" s="2"/>
    </row>
    <row r="1720" spans="1:11">
      <c r="A1720" s="6"/>
      <c r="B1720" s="6"/>
      <c r="C1720" s="16"/>
      <c r="D1720" s="6"/>
      <c r="E1720" s="16"/>
      <c r="F1720" s="16"/>
      <c r="G1720" s="16"/>
      <c r="H1720" s="16"/>
      <c r="I1720" s="2"/>
      <c r="J1720" s="2">
        <v>0</v>
      </c>
      <c r="K1720" s="2"/>
    </row>
    <row r="1721" spans="1:11">
      <c r="A1721" s="6"/>
      <c r="B1721" s="6"/>
      <c r="C1721" s="16"/>
      <c r="D1721" s="6"/>
      <c r="E1721" s="16"/>
      <c r="F1721" s="16"/>
      <c r="G1721" s="16"/>
      <c r="H1721" s="16"/>
      <c r="I1721" s="2"/>
      <c r="J1721" s="2">
        <v>0</v>
      </c>
      <c r="K1721" s="2"/>
    </row>
    <row r="1722" spans="1:11">
      <c r="A1722" s="6"/>
      <c r="B1722" s="6"/>
      <c r="C1722" s="16"/>
      <c r="D1722" s="6"/>
      <c r="E1722" s="16"/>
      <c r="F1722" s="16"/>
      <c r="G1722" s="16"/>
      <c r="H1722" s="16"/>
      <c r="I1722" s="2"/>
      <c r="J1722" s="2">
        <v>0</v>
      </c>
      <c r="K1722" s="2"/>
    </row>
    <row r="1723" spans="1:11">
      <c r="A1723" s="6"/>
      <c r="B1723" s="6"/>
      <c r="C1723" s="16"/>
      <c r="D1723" s="6"/>
      <c r="E1723" s="16"/>
      <c r="F1723" s="16"/>
      <c r="G1723" s="16"/>
      <c r="H1723" s="16"/>
      <c r="I1723" s="2"/>
      <c r="J1723" s="2">
        <v>0</v>
      </c>
      <c r="K1723" s="2"/>
    </row>
    <row r="1724" spans="1:11">
      <c r="A1724" s="6"/>
      <c r="B1724" s="6"/>
      <c r="C1724" s="16"/>
      <c r="D1724" s="6"/>
      <c r="E1724" s="16"/>
      <c r="F1724" s="16"/>
      <c r="G1724" s="16"/>
      <c r="H1724" s="16"/>
      <c r="I1724" s="2"/>
      <c r="J1724" s="2">
        <v>0</v>
      </c>
      <c r="K1724" s="2"/>
    </row>
    <row r="1725" spans="1:11">
      <c r="A1725" s="6"/>
      <c r="B1725" s="6"/>
      <c r="C1725" s="16"/>
      <c r="D1725" s="6"/>
      <c r="E1725" s="16"/>
      <c r="F1725" s="16"/>
      <c r="G1725" s="16"/>
      <c r="H1725" s="16"/>
      <c r="I1725" s="2"/>
      <c r="J1725" s="2">
        <v>0</v>
      </c>
      <c r="K1725" s="2"/>
    </row>
    <row r="1726" spans="1:11">
      <c r="A1726" s="6"/>
      <c r="B1726" s="6"/>
      <c r="C1726" s="16"/>
      <c r="D1726" s="6"/>
      <c r="E1726" s="16"/>
      <c r="F1726" s="16"/>
      <c r="G1726" s="16"/>
      <c r="H1726" s="16"/>
      <c r="I1726" s="2"/>
      <c r="J1726" s="2">
        <v>0</v>
      </c>
      <c r="K1726" s="2"/>
    </row>
    <row r="1727" spans="1:11">
      <c r="A1727" s="6"/>
      <c r="B1727" s="6"/>
      <c r="C1727" s="16"/>
      <c r="D1727" s="6"/>
      <c r="E1727" s="16"/>
      <c r="F1727" s="16"/>
      <c r="G1727" s="16"/>
      <c r="H1727" s="16"/>
      <c r="I1727" s="2"/>
      <c r="J1727" s="2">
        <v>0</v>
      </c>
      <c r="K1727" s="2"/>
    </row>
    <row r="1728" spans="1:11">
      <c r="A1728" s="6"/>
      <c r="B1728" s="6"/>
      <c r="C1728" s="16"/>
      <c r="D1728" s="6"/>
      <c r="E1728" s="16"/>
      <c r="F1728" s="16"/>
      <c r="G1728" s="16"/>
      <c r="H1728" s="16"/>
      <c r="I1728" s="2"/>
      <c r="J1728" s="2">
        <v>0</v>
      </c>
      <c r="K1728" s="2"/>
    </row>
    <row r="1729" spans="1:11">
      <c r="A1729" s="6"/>
      <c r="B1729" s="6"/>
      <c r="C1729" s="16"/>
      <c r="D1729" s="6"/>
      <c r="E1729" s="16"/>
      <c r="F1729" s="16"/>
      <c r="G1729" s="16"/>
      <c r="H1729" s="16"/>
      <c r="I1729" s="2"/>
      <c r="J1729" s="2">
        <v>0</v>
      </c>
      <c r="K1729" s="2"/>
    </row>
    <row r="1730" spans="1:11">
      <c r="A1730" s="6"/>
      <c r="B1730" s="6"/>
      <c r="C1730" s="16"/>
      <c r="D1730" s="6"/>
      <c r="E1730" s="16"/>
      <c r="F1730" s="16"/>
      <c r="G1730" s="16"/>
      <c r="H1730" s="16"/>
      <c r="I1730" s="2"/>
      <c r="J1730" s="2">
        <v>0</v>
      </c>
      <c r="K1730" s="2"/>
    </row>
    <row r="1731" spans="1:11">
      <c r="A1731" s="6"/>
      <c r="B1731" s="6"/>
      <c r="C1731" s="16"/>
      <c r="D1731" s="6"/>
      <c r="E1731" s="16"/>
      <c r="F1731" s="16"/>
      <c r="G1731" s="16"/>
      <c r="H1731" s="16"/>
      <c r="I1731" s="2"/>
      <c r="J1731" s="2">
        <v>0</v>
      </c>
      <c r="K1731" s="2"/>
    </row>
    <row r="1732" spans="1:11">
      <c r="A1732" s="6"/>
      <c r="B1732" s="6"/>
      <c r="C1732" s="16"/>
      <c r="D1732" s="6"/>
      <c r="E1732" s="16"/>
      <c r="F1732" s="16"/>
      <c r="G1732" s="16"/>
      <c r="H1732" s="16"/>
      <c r="I1732" s="2"/>
      <c r="J1732" s="2">
        <v>0</v>
      </c>
      <c r="K1732" s="2"/>
    </row>
    <row r="1733" spans="1:11">
      <c r="A1733" s="6"/>
      <c r="B1733" s="6"/>
      <c r="C1733" s="16"/>
      <c r="D1733" s="6"/>
      <c r="E1733" s="16"/>
      <c r="F1733" s="16"/>
      <c r="G1733" s="16"/>
      <c r="H1733" s="16"/>
      <c r="I1733" s="2"/>
      <c r="J1733" s="2">
        <v>0</v>
      </c>
      <c r="K1733" s="2"/>
    </row>
    <row r="1734" spans="1:11">
      <c r="A1734" s="6"/>
      <c r="B1734" s="6"/>
      <c r="C1734" s="16"/>
      <c r="D1734" s="6"/>
      <c r="E1734" s="16"/>
      <c r="F1734" s="16"/>
      <c r="G1734" s="16"/>
      <c r="H1734" s="16"/>
      <c r="I1734" s="2"/>
      <c r="J1734" s="2">
        <v>0</v>
      </c>
      <c r="K1734" s="2"/>
    </row>
    <row r="1735" spans="1:11">
      <c r="A1735" s="6"/>
      <c r="B1735" s="6"/>
      <c r="C1735" s="16"/>
      <c r="D1735" s="6"/>
      <c r="E1735" s="16"/>
      <c r="F1735" s="16"/>
      <c r="G1735" s="16"/>
      <c r="H1735" s="16"/>
      <c r="I1735" s="2"/>
      <c r="J1735" s="2">
        <v>0</v>
      </c>
      <c r="K1735" s="2"/>
    </row>
    <row r="1736" spans="1:11">
      <c r="A1736" s="6"/>
      <c r="B1736" s="6"/>
      <c r="C1736" s="16"/>
      <c r="D1736" s="6"/>
      <c r="E1736" s="16"/>
      <c r="F1736" s="16"/>
      <c r="G1736" s="16"/>
      <c r="H1736" s="16"/>
      <c r="I1736" s="2"/>
      <c r="J1736" s="2">
        <v>0</v>
      </c>
      <c r="K1736" s="2"/>
    </row>
    <row r="1737" spans="1:11">
      <c r="A1737" s="6"/>
      <c r="B1737" s="6"/>
      <c r="C1737" s="16"/>
      <c r="D1737" s="6"/>
      <c r="E1737" s="16"/>
      <c r="F1737" s="16"/>
      <c r="G1737" s="16"/>
      <c r="H1737" s="16"/>
      <c r="I1737" s="2"/>
      <c r="J1737" s="2">
        <v>0</v>
      </c>
      <c r="K1737" s="2"/>
    </row>
    <row r="1738" spans="1:11">
      <c r="A1738" s="6"/>
      <c r="B1738" s="6"/>
      <c r="C1738" s="16"/>
      <c r="D1738" s="6"/>
      <c r="E1738" s="16"/>
      <c r="F1738" s="16"/>
      <c r="G1738" s="16"/>
      <c r="H1738" s="16"/>
      <c r="I1738" s="2"/>
      <c r="J1738" s="2">
        <v>0</v>
      </c>
      <c r="K1738" s="2"/>
    </row>
    <row r="1739" spans="1:11">
      <c r="A1739" s="6"/>
      <c r="B1739" s="6"/>
      <c r="C1739" s="16"/>
      <c r="D1739" s="6"/>
      <c r="E1739" s="16"/>
      <c r="F1739" s="16"/>
      <c r="G1739" s="16"/>
      <c r="H1739" s="16"/>
      <c r="I1739" s="2"/>
      <c r="J1739" s="2">
        <v>0</v>
      </c>
      <c r="K1739" s="2"/>
    </row>
    <row r="1740" spans="1:11">
      <c r="A1740" s="6"/>
      <c r="B1740" s="6"/>
      <c r="C1740" s="16"/>
      <c r="D1740" s="6"/>
      <c r="E1740" s="16"/>
      <c r="F1740" s="16"/>
      <c r="G1740" s="16"/>
      <c r="H1740" s="16"/>
      <c r="I1740" s="2"/>
      <c r="J1740" s="2">
        <v>0</v>
      </c>
      <c r="K1740" s="2"/>
    </row>
    <row r="1741" spans="1:11">
      <c r="A1741" s="6"/>
      <c r="B1741" s="6"/>
      <c r="C1741" s="16"/>
      <c r="D1741" s="6"/>
      <c r="E1741" s="16"/>
      <c r="F1741" s="16"/>
      <c r="G1741" s="16"/>
      <c r="H1741" s="16"/>
      <c r="I1741" s="2"/>
      <c r="J1741" s="2">
        <v>0</v>
      </c>
      <c r="K1741" s="2"/>
    </row>
    <row r="1742" spans="1:11">
      <c r="A1742" s="6"/>
      <c r="B1742" s="6"/>
      <c r="C1742" s="16"/>
      <c r="D1742" s="6"/>
      <c r="E1742" s="16"/>
      <c r="F1742" s="16"/>
      <c r="G1742" s="16"/>
      <c r="H1742" s="16"/>
      <c r="I1742" s="2"/>
      <c r="J1742" s="2">
        <v>0</v>
      </c>
      <c r="K1742" s="2"/>
    </row>
    <row r="1743" spans="1:11">
      <c r="A1743" s="6"/>
      <c r="B1743" s="6"/>
      <c r="C1743" s="16"/>
      <c r="D1743" s="6"/>
      <c r="E1743" s="16"/>
      <c r="F1743" s="16"/>
      <c r="G1743" s="16"/>
      <c r="H1743" s="16"/>
      <c r="I1743" s="2"/>
      <c r="J1743" s="2">
        <v>0</v>
      </c>
      <c r="K1743" s="2"/>
    </row>
    <row r="1744" spans="1:11">
      <c r="A1744" s="6"/>
      <c r="B1744" s="6"/>
      <c r="C1744" s="16"/>
      <c r="D1744" s="6"/>
      <c r="E1744" s="16"/>
      <c r="F1744" s="16"/>
      <c r="G1744" s="16"/>
      <c r="H1744" s="16"/>
      <c r="I1744" s="2"/>
      <c r="J1744" s="2">
        <v>0</v>
      </c>
      <c r="K1744" s="2"/>
    </row>
    <row r="1745" spans="1:11">
      <c r="A1745" s="6"/>
      <c r="B1745" s="6"/>
      <c r="C1745" s="16"/>
      <c r="D1745" s="6"/>
      <c r="E1745" s="16"/>
      <c r="F1745" s="16"/>
      <c r="G1745" s="16"/>
      <c r="H1745" s="16"/>
      <c r="I1745" s="2"/>
      <c r="J1745" s="2">
        <v>0</v>
      </c>
      <c r="K1745" s="2"/>
    </row>
    <row r="1746" spans="1:11">
      <c r="A1746" s="6"/>
      <c r="B1746" s="6"/>
      <c r="C1746" s="16"/>
      <c r="D1746" s="6"/>
      <c r="E1746" s="16"/>
      <c r="F1746" s="16"/>
      <c r="G1746" s="16"/>
      <c r="H1746" s="16"/>
      <c r="I1746" s="2"/>
      <c r="J1746" s="2">
        <v>0</v>
      </c>
      <c r="K1746" s="2"/>
    </row>
    <row r="1747" spans="1:11">
      <c r="A1747" s="6"/>
      <c r="B1747" s="6"/>
      <c r="C1747" s="16"/>
      <c r="D1747" s="6"/>
      <c r="E1747" s="16"/>
      <c r="F1747" s="16"/>
      <c r="G1747" s="16"/>
      <c r="H1747" s="16"/>
      <c r="I1747" s="2"/>
      <c r="J1747" s="2">
        <v>0</v>
      </c>
      <c r="K1747" s="2"/>
    </row>
    <row r="1748" spans="1:11">
      <c r="A1748" s="6"/>
      <c r="B1748" s="6"/>
      <c r="C1748" s="16"/>
      <c r="D1748" s="6"/>
      <c r="E1748" s="16"/>
      <c r="F1748" s="16"/>
      <c r="G1748" s="16"/>
      <c r="H1748" s="16"/>
      <c r="I1748" s="2"/>
      <c r="J1748" s="2">
        <v>0</v>
      </c>
      <c r="K1748" s="2"/>
    </row>
    <row r="1749" spans="1:11">
      <c r="A1749" s="6"/>
      <c r="B1749" s="6"/>
      <c r="C1749" s="16"/>
      <c r="D1749" s="6"/>
      <c r="E1749" s="16"/>
      <c r="F1749" s="16"/>
      <c r="G1749" s="16"/>
      <c r="H1749" s="16"/>
      <c r="I1749" s="2"/>
      <c r="J1749" s="2">
        <v>0</v>
      </c>
      <c r="K1749" s="2"/>
    </row>
    <row r="1750" spans="1:11">
      <c r="A1750" s="6"/>
      <c r="B1750" s="6"/>
      <c r="C1750" s="16"/>
      <c r="D1750" s="6"/>
      <c r="E1750" s="16"/>
      <c r="F1750" s="16"/>
      <c r="G1750" s="16"/>
      <c r="H1750" s="16"/>
      <c r="I1750" s="2"/>
      <c r="J1750" s="2">
        <v>0</v>
      </c>
      <c r="K1750" s="2"/>
    </row>
    <row r="1751" spans="1:11">
      <c r="A1751" s="6"/>
      <c r="B1751" s="6"/>
      <c r="C1751" s="16"/>
      <c r="D1751" s="6"/>
      <c r="E1751" s="16"/>
      <c r="F1751" s="16"/>
      <c r="G1751" s="16"/>
      <c r="H1751" s="16"/>
      <c r="I1751" s="2"/>
      <c r="J1751" s="2">
        <v>0</v>
      </c>
      <c r="K1751" s="2"/>
    </row>
    <row r="1752" spans="1:11">
      <c r="A1752" s="6"/>
      <c r="B1752" s="6"/>
      <c r="C1752" s="16"/>
      <c r="D1752" s="6"/>
      <c r="E1752" s="16"/>
      <c r="F1752" s="16"/>
      <c r="G1752" s="16"/>
      <c r="H1752" s="16"/>
      <c r="I1752" s="2"/>
      <c r="J1752" s="2">
        <v>0</v>
      </c>
      <c r="K1752" s="2"/>
    </row>
    <row r="1753" spans="1:11">
      <c r="A1753" s="6"/>
      <c r="B1753" s="6"/>
      <c r="C1753" s="16"/>
      <c r="D1753" s="6"/>
      <c r="E1753" s="16"/>
      <c r="F1753" s="16"/>
      <c r="G1753" s="16"/>
      <c r="H1753" s="16"/>
      <c r="I1753" s="2"/>
      <c r="J1753" s="2">
        <v>0</v>
      </c>
      <c r="K1753" s="2"/>
    </row>
    <row r="1754" spans="1:11">
      <c r="A1754" s="6"/>
      <c r="B1754" s="6"/>
      <c r="C1754" s="16"/>
      <c r="D1754" s="6"/>
      <c r="E1754" s="16"/>
      <c r="F1754" s="16"/>
      <c r="G1754" s="16"/>
      <c r="H1754" s="16"/>
      <c r="I1754" s="2"/>
      <c r="J1754" s="2">
        <v>0</v>
      </c>
      <c r="K1754" s="2"/>
    </row>
    <row r="1755" spans="1:11">
      <c r="A1755" s="6"/>
      <c r="B1755" s="6"/>
      <c r="C1755" s="16"/>
      <c r="D1755" s="6"/>
      <c r="E1755" s="16"/>
      <c r="F1755" s="16"/>
      <c r="G1755" s="16"/>
      <c r="H1755" s="16"/>
      <c r="I1755" s="2"/>
      <c r="J1755" s="2">
        <v>0</v>
      </c>
      <c r="K1755" s="2"/>
    </row>
    <row r="1756" spans="1:11">
      <c r="A1756" s="6"/>
      <c r="B1756" s="6"/>
      <c r="C1756" s="16"/>
      <c r="D1756" s="6"/>
      <c r="E1756" s="16"/>
      <c r="F1756" s="16"/>
      <c r="G1756" s="16"/>
      <c r="H1756" s="16"/>
      <c r="I1756" s="2"/>
      <c r="J1756" s="2">
        <v>0</v>
      </c>
      <c r="K1756" s="2"/>
    </row>
    <row r="1757" spans="1:11">
      <c r="A1757" s="6"/>
      <c r="B1757" s="6"/>
      <c r="C1757" s="16"/>
      <c r="D1757" s="6"/>
      <c r="E1757" s="16"/>
      <c r="F1757" s="16"/>
      <c r="G1757" s="16"/>
      <c r="H1757" s="16"/>
      <c r="I1757" s="2"/>
      <c r="J1757" s="2">
        <v>0</v>
      </c>
      <c r="K1757" s="2"/>
    </row>
    <row r="1758" spans="1:11">
      <c r="A1758" s="6"/>
      <c r="B1758" s="6"/>
      <c r="C1758" s="16"/>
      <c r="D1758" s="6"/>
      <c r="E1758" s="16"/>
      <c r="F1758" s="16"/>
      <c r="G1758" s="16"/>
      <c r="H1758" s="16"/>
      <c r="I1758" s="2"/>
      <c r="J1758" s="2">
        <v>0</v>
      </c>
      <c r="K1758" s="2"/>
    </row>
    <row r="1759" spans="1:11">
      <c r="A1759" s="6"/>
      <c r="B1759" s="6"/>
      <c r="C1759" s="16"/>
      <c r="D1759" s="6"/>
      <c r="E1759" s="16"/>
      <c r="F1759" s="16"/>
      <c r="G1759" s="16"/>
      <c r="H1759" s="16"/>
      <c r="I1759" s="2"/>
      <c r="J1759" s="2">
        <v>0</v>
      </c>
      <c r="K1759" s="2"/>
    </row>
    <row r="1760" spans="1:11">
      <c r="A1760" s="6"/>
      <c r="B1760" s="6"/>
      <c r="C1760" s="16"/>
      <c r="D1760" s="6"/>
      <c r="E1760" s="16"/>
      <c r="F1760" s="16"/>
      <c r="G1760" s="16"/>
      <c r="H1760" s="16"/>
      <c r="I1760" s="2"/>
      <c r="J1760" s="2">
        <v>0</v>
      </c>
      <c r="K1760" s="2"/>
    </row>
    <row r="1761" spans="1:11">
      <c r="A1761" s="6"/>
      <c r="B1761" s="6"/>
      <c r="C1761" s="16"/>
      <c r="D1761" s="6"/>
      <c r="E1761" s="16"/>
      <c r="F1761" s="16"/>
      <c r="G1761" s="16"/>
      <c r="H1761" s="16"/>
      <c r="I1761" s="2"/>
      <c r="J1761" s="2">
        <v>0</v>
      </c>
      <c r="K1761" s="2"/>
    </row>
    <row r="1762" spans="1:11">
      <c r="A1762" s="6"/>
      <c r="B1762" s="6"/>
      <c r="C1762" s="16"/>
      <c r="D1762" s="6"/>
      <c r="E1762" s="16"/>
      <c r="F1762" s="16"/>
      <c r="G1762" s="16"/>
      <c r="H1762" s="16"/>
      <c r="I1762" s="2"/>
      <c r="J1762" s="2">
        <v>0</v>
      </c>
      <c r="K1762" s="2"/>
    </row>
    <row r="1763" spans="1:11">
      <c r="A1763" s="6"/>
      <c r="B1763" s="6"/>
      <c r="C1763" s="16"/>
      <c r="D1763" s="6"/>
      <c r="E1763" s="16"/>
      <c r="F1763" s="16"/>
      <c r="G1763" s="16"/>
      <c r="H1763" s="16"/>
      <c r="I1763" s="2"/>
      <c r="J1763" s="2">
        <v>0</v>
      </c>
      <c r="K1763" s="2"/>
    </row>
    <row r="1764" spans="1:11">
      <c r="A1764" s="6"/>
      <c r="B1764" s="6"/>
      <c r="C1764" s="16"/>
      <c r="D1764" s="6"/>
      <c r="E1764" s="16"/>
      <c r="F1764" s="16"/>
      <c r="G1764" s="16"/>
      <c r="H1764" s="16"/>
      <c r="I1764" s="2"/>
      <c r="J1764" s="2">
        <v>0</v>
      </c>
      <c r="K1764" s="2"/>
    </row>
    <row r="1765" spans="1:11">
      <c r="A1765" s="6"/>
      <c r="B1765" s="6"/>
      <c r="C1765" s="16"/>
      <c r="D1765" s="6"/>
      <c r="E1765" s="16"/>
      <c r="F1765" s="16"/>
      <c r="G1765" s="16"/>
      <c r="H1765" s="16"/>
      <c r="I1765" s="2"/>
      <c r="J1765" s="2">
        <v>0</v>
      </c>
      <c r="K1765" s="2"/>
    </row>
    <row r="1766" spans="1:11">
      <c r="A1766" s="6"/>
      <c r="B1766" s="6"/>
      <c r="C1766" s="16"/>
      <c r="D1766" s="6"/>
      <c r="E1766" s="16"/>
      <c r="F1766" s="16"/>
      <c r="G1766" s="16"/>
      <c r="H1766" s="16"/>
      <c r="I1766" s="2"/>
      <c r="J1766" s="2">
        <v>0</v>
      </c>
      <c r="K1766" s="2"/>
    </row>
    <row r="1767" spans="1:11">
      <c r="A1767" s="6"/>
      <c r="B1767" s="6"/>
      <c r="C1767" s="16"/>
      <c r="D1767" s="6"/>
      <c r="E1767" s="16"/>
      <c r="F1767" s="16"/>
      <c r="G1767" s="16"/>
      <c r="H1767" s="16"/>
      <c r="I1767" s="2"/>
      <c r="J1767" s="2">
        <v>0</v>
      </c>
      <c r="K1767" s="2"/>
    </row>
    <row r="1768" spans="1:11">
      <c r="A1768" s="6"/>
      <c r="B1768" s="6"/>
      <c r="C1768" s="16"/>
      <c r="D1768" s="6"/>
      <c r="E1768" s="16"/>
      <c r="F1768" s="16"/>
      <c r="G1768" s="16"/>
      <c r="H1768" s="16"/>
      <c r="I1768" s="2"/>
      <c r="J1768" s="2">
        <v>0</v>
      </c>
      <c r="K1768" s="2"/>
    </row>
    <row r="1769" spans="1:11">
      <c r="A1769" s="6"/>
      <c r="B1769" s="6"/>
      <c r="C1769" s="16"/>
      <c r="D1769" s="6"/>
      <c r="E1769" s="16"/>
      <c r="F1769" s="16"/>
      <c r="G1769" s="16"/>
      <c r="H1769" s="16"/>
      <c r="I1769" s="2"/>
      <c r="J1769" s="2">
        <v>0</v>
      </c>
      <c r="K1769" s="2"/>
    </row>
    <row r="1770" spans="1:11">
      <c r="A1770" s="6"/>
      <c r="B1770" s="6"/>
      <c r="C1770" s="16"/>
      <c r="D1770" s="6"/>
      <c r="E1770" s="16"/>
      <c r="F1770" s="16"/>
      <c r="G1770" s="16"/>
      <c r="H1770" s="16"/>
      <c r="I1770" s="2"/>
      <c r="J1770" s="2">
        <v>0</v>
      </c>
      <c r="K1770" s="2"/>
    </row>
    <row r="1771" spans="1:11">
      <c r="A1771" s="6"/>
      <c r="B1771" s="6"/>
      <c r="C1771" s="16"/>
      <c r="D1771" s="6"/>
      <c r="E1771" s="16"/>
      <c r="F1771" s="16"/>
      <c r="G1771" s="16"/>
      <c r="H1771" s="16"/>
      <c r="I1771" s="2"/>
      <c r="J1771" s="2">
        <v>0</v>
      </c>
      <c r="K1771" s="2"/>
    </row>
    <row r="1772" spans="1:11">
      <c r="A1772" s="6"/>
      <c r="B1772" s="6"/>
      <c r="C1772" s="16"/>
      <c r="D1772" s="6"/>
      <c r="E1772" s="16"/>
      <c r="F1772" s="16"/>
      <c r="G1772" s="16"/>
      <c r="H1772" s="16"/>
      <c r="I1772" s="2"/>
      <c r="J1772" s="2">
        <v>0</v>
      </c>
      <c r="K1772" s="2"/>
    </row>
    <row r="1773" spans="1:11">
      <c r="A1773" s="6"/>
      <c r="B1773" s="6"/>
      <c r="C1773" s="16"/>
      <c r="D1773" s="6"/>
      <c r="E1773" s="16"/>
      <c r="F1773" s="16"/>
      <c r="G1773" s="16"/>
      <c r="H1773" s="16"/>
      <c r="I1773" s="2"/>
      <c r="J1773" s="2">
        <v>0</v>
      </c>
      <c r="K1773" s="2"/>
    </row>
    <row r="1774" spans="1:11">
      <c r="A1774" s="6"/>
      <c r="B1774" s="6"/>
      <c r="C1774" s="16"/>
      <c r="D1774" s="6"/>
      <c r="E1774" s="16"/>
      <c r="F1774" s="16"/>
      <c r="G1774" s="16"/>
      <c r="H1774" s="16"/>
      <c r="I1774" s="2"/>
      <c r="J1774" s="2">
        <v>0</v>
      </c>
      <c r="K1774" s="2"/>
    </row>
    <row r="1775" spans="1:11">
      <c r="A1775" s="6"/>
      <c r="B1775" s="6"/>
      <c r="C1775" s="16"/>
      <c r="D1775" s="6"/>
      <c r="E1775" s="16"/>
      <c r="F1775" s="16"/>
      <c r="G1775" s="16"/>
      <c r="H1775" s="16"/>
      <c r="I1775" s="2"/>
      <c r="J1775" s="2">
        <v>0</v>
      </c>
      <c r="K1775" s="2"/>
    </row>
    <row r="1776" spans="1:11">
      <c r="A1776" s="6"/>
      <c r="B1776" s="6"/>
      <c r="C1776" s="16"/>
      <c r="D1776" s="6"/>
      <c r="E1776" s="16"/>
      <c r="F1776" s="16"/>
      <c r="G1776" s="16"/>
      <c r="H1776" s="16"/>
      <c r="I1776" s="2"/>
      <c r="J1776" s="2">
        <v>0</v>
      </c>
      <c r="K1776" s="2"/>
    </row>
    <row r="1777" spans="1:11">
      <c r="A1777" s="6"/>
      <c r="B1777" s="6"/>
      <c r="C1777" s="16"/>
      <c r="D1777" s="6"/>
      <c r="E1777" s="16"/>
      <c r="F1777" s="16"/>
      <c r="G1777" s="16"/>
      <c r="H1777" s="16"/>
      <c r="I1777" s="2"/>
      <c r="J1777" s="2">
        <v>0</v>
      </c>
      <c r="K1777" s="2"/>
    </row>
    <row r="1778" spans="1:11">
      <c r="A1778" s="6"/>
      <c r="B1778" s="6"/>
      <c r="C1778" s="16"/>
      <c r="D1778" s="6"/>
      <c r="E1778" s="16"/>
      <c r="F1778" s="16"/>
      <c r="G1778" s="16"/>
      <c r="H1778" s="16"/>
      <c r="I1778" s="2"/>
      <c r="J1778" s="2">
        <v>0</v>
      </c>
      <c r="K1778" s="2"/>
    </row>
    <row r="1779" spans="1:11">
      <c r="A1779" s="6"/>
      <c r="B1779" s="6"/>
      <c r="C1779" s="16"/>
      <c r="D1779" s="6"/>
      <c r="E1779" s="16"/>
      <c r="F1779" s="16"/>
      <c r="G1779" s="16"/>
      <c r="H1779" s="16"/>
      <c r="I1779" s="2"/>
      <c r="J1779" s="2">
        <v>0</v>
      </c>
      <c r="K1779" s="2"/>
    </row>
    <row r="1780" spans="1:11">
      <c r="A1780" s="6"/>
      <c r="B1780" s="6"/>
      <c r="C1780" s="16"/>
      <c r="D1780" s="6"/>
      <c r="E1780" s="16"/>
      <c r="F1780" s="16"/>
      <c r="G1780" s="16"/>
      <c r="H1780" s="16"/>
      <c r="I1780" s="2"/>
      <c r="J1780" s="2">
        <v>0</v>
      </c>
      <c r="K1780" s="2"/>
    </row>
    <row r="1781" spans="1:11">
      <c r="A1781" s="6"/>
      <c r="B1781" s="6"/>
      <c r="C1781" s="16"/>
      <c r="D1781" s="6"/>
      <c r="E1781" s="16"/>
      <c r="F1781" s="16"/>
      <c r="G1781" s="16"/>
      <c r="H1781" s="16"/>
      <c r="I1781" s="2"/>
      <c r="J1781" s="2">
        <v>2</v>
      </c>
      <c r="K1781" s="2"/>
    </row>
    <row r="1782" spans="1:11">
      <c r="A1782" s="6"/>
      <c r="B1782" s="6"/>
      <c r="C1782" s="16"/>
      <c r="D1782" s="6"/>
      <c r="E1782" s="16"/>
      <c r="F1782" s="16"/>
      <c r="G1782" s="16"/>
      <c r="H1782" s="16"/>
      <c r="I1782" s="2"/>
      <c r="J1782" s="2">
        <v>0</v>
      </c>
      <c r="K1782" s="2"/>
    </row>
    <row r="1783" spans="1:11">
      <c r="A1783" s="6"/>
      <c r="B1783" s="6"/>
      <c r="C1783" s="16"/>
      <c r="D1783" s="6"/>
      <c r="E1783" s="16"/>
      <c r="F1783" s="16"/>
      <c r="G1783" s="16"/>
      <c r="H1783" s="16"/>
      <c r="I1783" s="2"/>
      <c r="J1783" s="2">
        <v>0</v>
      </c>
      <c r="K1783" s="2"/>
    </row>
    <row r="1784" spans="1:11">
      <c r="A1784" s="6"/>
      <c r="B1784" s="6"/>
      <c r="C1784" s="16"/>
      <c r="D1784" s="6"/>
      <c r="E1784" s="16"/>
      <c r="F1784" s="16"/>
      <c r="G1784" s="16"/>
      <c r="H1784" s="16"/>
      <c r="I1784" s="2"/>
      <c r="J1784" s="2">
        <v>0</v>
      </c>
      <c r="K1784" s="2"/>
    </row>
    <row r="1785" spans="1:11">
      <c r="A1785" s="6"/>
      <c r="B1785" s="6"/>
      <c r="C1785" s="16"/>
      <c r="D1785" s="6"/>
      <c r="E1785" s="16"/>
      <c r="F1785" s="16"/>
      <c r="G1785" s="16"/>
      <c r="H1785" s="16"/>
      <c r="I1785" s="2"/>
      <c r="J1785" s="2">
        <v>0</v>
      </c>
      <c r="K1785" s="2"/>
    </row>
    <row r="1786" spans="1:11">
      <c r="A1786" s="6"/>
      <c r="B1786" s="6"/>
      <c r="C1786" s="16"/>
      <c r="D1786" s="6"/>
      <c r="E1786" s="16"/>
      <c r="F1786" s="16"/>
      <c r="G1786" s="16"/>
      <c r="H1786" s="16"/>
      <c r="I1786" s="2"/>
      <c r="J1786" s="2">
        <v>0</v>
      </c>
      <c r="K1786" s="2"/>
    </row>
    <row r="1787" spans="1:11">
      <c r="A1787" s="6"/>
      <c r="B1787" s="6"/>
      <c r="C1787" s="16"/>
      <c r="D1787" s="6"/>
      <c r="E1787" s="16"/>
      <c r="F1787" s="16"/>
      <c r="G1787" s="16"/>
      <c r="H1787" s="16"/>
      <c r="I1787" s="2"/>
      <c r="J1787" s="2">
        <v>0</v>
      </c>
      <c r="K1787" s="2"/>
    </row>
    <row r="1788" spans="1:11">
      <c r="A1788" s="6"/>
      <c r="B1788" s="6"/>
      <c r="C1788" s="16"/>
      <c r="D1788" s="6"/>
      <c r="E1788" s="16"/>
      <c r="F1788" s="16"/>
      <c r="G1788" s="16"/>
      <c r="H1788" s="16"/>
      <c r="I1788" s="2"/>
      <c r="J1788" s="2">
        <v>0</v>
      </c>
      <c r="K1788" s="2"/>
    </row>
    <row r="1789" spans="1:11">
      <c r="A1789" s="6"/>
      <c r="B1789" s="6"/>
      <c r="C1789" s="16"/>
      <c r="D1789" s="6"/>
      <c r="E1789" s="16"/>
      <c r="F1789" s="16"/>
      <c r="G1789" s="16"/>
      <c r="H1789" s="16"/>
      <c r="I1789" s="2"/>
      <c r="J1789" s="2">
        <v>0</v>
      </c>
      <c r="K1789" s="2"/>
    </row>
    <row r="1790" spans="1:11">
      <c r="A1790" s="6"/>
      <c r="B1790" s="6"/>
      <c r="C1790" s="16"/>
      <c r="D1790" s="6"/>
      <c r="E1790" s="16"/>
      <c r="F1790" s="16"/>
      <c r="G1790" s="16"/>
      <c r="H1790" s="16"/>
      <c r="I1790" s="2"/>
      <c r="J1790" s="2">
        <v>0</v>
      </c>
      <c r="K1790" s="2"/>
    </row>
    <row r="1791" spans="1:11">
      <c r="A1791" s="6"/>
      <c r="B1791" s="6"/>
      <c r="C1791" s="16"/>
      <c r="D1791" s="6"/>
      <c r="E1791" s="16"/>
      <c r="F1791" s="16"/>
      <c r="G1791" s="16"/>
      <c r="H1791" s="16"/>
      <c r="I1791" s="2"/>
      <c r="J1791" s="2">
        <v>0</v>
      </c>
      <c r="K1791" s="2"/>
    </row>
    <row r="1792" spans="1:11">
      <c r="A1792" s="6"/>
      <c r="B1792" s="6"/>
      <c r="C1792" s="16"/>
      <c r="D1792" s="6"/>
      <c r="E1792" s="16"/>
      <c r="F1792" s="16"/>
      <c r="G1792" s="16"/>
      <c r="H1792" s="16"/>
      <c r="I1792" s="2"/>
      <c r="J1792" s="2">
        <v>3</v>
      </c>
      <c r="K1792" s="2"/>
    </row>
    <row r="1793" spans="1:11">
      <c r="A1793" s="6"/>
      <c r="B1793" s="6"/>
      <c r="C1793" s="16"/>
      <c r="D1793" s="6"/>
      <c r="E1793" s="16"/>
      <c r="F1793" s="16"/>
      <c r="G1793" s="16"/>
      <c r="H1793" s="16"/>
      <c r="I1793" s="2"/>
      <c r="J1793" s="2">
        <v>0</v>
      </c>
      <c r="K1793" s="2"/>
    </row>
    <row r="1794" spans="1:11">
      <c r="A1794" s="6"/>
      <c r="B1794" s="6"/>
      <c r="C1794" s="16"/>
      <c r="D1794" s="6"/>
      <c r="E1794" s="16"/>
      <c r="F1794" s="16"/>
      <c r="G1794" s="16"/>
      <c r="H1794" s="16"/>
      <c r="I1794" s="2"/>
      <c r="J1794" s="2">
        <v>0</v>
      </c>
      <c r="K1794" s="2"/>
    </row>
    <row r="1795" spans="1:11">
      <c r="A1795" s="6"/>
      <c r="B1795" s="6"/>
      <c r="C1795" s="16"/>
      <c r="D1795" s="6"/>
      <c r="E1795" s="16"/>
      <c r="F1795" s="16"/>
      <c r="G1795" s="16"/>
      <c r="H1795" s="16"/>
      <c r="I1795" s="2"/>
      <c r="J1795" s="2">
        <v>0</v>
      </c>
      <c r="K1795" s="2"/>
    </row>
    <row r="1796" spans="1:11">
      <c r="A1796" s="6"/>
      <c r="B1796" s="6"/>
      <c r="C1796" s="16"/>
      <c r="D1796" s="6"/>
      <c r="E1796" s="16"/>
      <c r="F1796" s="16"/>
      <c r="G1796" s="16"/>
      <c r="H1796" s="16"/>
      <c r="I1796" s="2"/>
      <c r="J1796" s="2">
        <v>0</v>
      </c>
      <c r="K1796" s="2"/>
    </row>
    <row r="1797" spans="1:11">
      <c r="A1797" s="6"/>
      <c r="B1797" s="6"/>
      <c r="C1797" s="16"/>
      <c r="D1797" s="6"/>
      <c r="E1797" s="16"/>
      <c r="F1797" s="16"/>
      <c r="G1797" s="16"/>
      <c r="H1797" s="16"/>
      <c r="I1797" s="2"/>
      <c r="J1797" s="2">
        <v>0</v>
      </c>
      <c r="K1797" s="2"/>
    </row>
    <row r="1798" spans="1:11">
      <c r="A1798" s="6"/>
      <c r="B1798" s="6"/>
      <c r="C1798" s="16"/>
      <c r="D1798" s="6"/>
      <c r="E1798" s="16"/>
      <c r="F1798" s="16"/>
      <c r="G1798" s="16"/>
      <c r="H1798" s="16"/>
      <c r="I1798" s="2"/>
      <c r="J1798" s="2">
        <v>0</v>
      </c>
      <c r="K1798" s="2"/>
    </row>
    <row r="1799" spans="1:11">
      <c r="A1799" s="6"/>
      <c r="B1799" s="6"/>
      <c r="C1799" s="16"/>
      <c r="D1799" s="6"/>
      <c r="E1799" s="16"/>
      <c r="F1799" s="16"/>
      <c r="G1799" s="16"/>
      <c r="H1799" s="16"/>
      <c r="I1799" s="2"/>
      <c r="J1799" s="2">
        <v>0</v>
      </c>
      <c r="K1799" s="2"/>
    </row>
    <row r="1800" spans="1:11">
      <c r="A1800" s="6"/>
      <c r="B1800" s="6"/>
      <c r="C1800" s="16"/>
      <c r="D1800" s="6"/>
      <c r="E1800" s="16"/>
      <c r="F1800" s="16"/>
      <c r="G1800" s="16"/>
      <c r="H1800" s="16"/>
      <c r="I1800" s="2"/>
      <c r="J1800" s="2">
        <v>0</v>
      </c>
      <c r="K1800" s="2"/>
    </row>
    <row r="1801" spans="1:11">
      <c r="A1801" s="6"/>
      <c r="B1801" s="6"/>
      <c r="C1801" s="16"/>
      <c r="D1801" s="6"/>
      <c r="E1801" s="16"/>
      <c r="F1801" s="16"/>
      <c r="G1801" s="16"/>
      <c r="H1801" s="16"/>
      <c r="I1801" s="2"/>
      <c r="J1801" s="2">
        <v>0</v>
      </c>
      <c r="K1801" s="2"/>
    </row>
    <row r="1802" spans="1:11">
      <c r="A1802" s="6"/>
      <c r="B1802" s="6"/>
      <c r="C1802" s="16"/>
      <c r="D1802" s="6"/>
      <c r="E1802" s="16"/>
      <c r="F1802" s="16"/>
      <c r="G1802" s="16"/>
      <c r="H1802" s="16"/>
      <c r="I1802" s="2"/>
      <c r="J1802" s="2">
        <v>0</v>
      </c>
      <c r="K1802" s="2"/>
    </row>
    <row r="1803" spans="1:11">
      <c r="A1803" s="6"/>
      <c r="B1803" s="6"/>
      <c r="C1803" s="16"/>
      <c r="D1803" s="6"/>
      <c r="E1803" s="16"/>
      <c r="F1803" s="16"/>
      <c r="G1803" s="16"/>
      <c r="H1803" s="16"/>
      <c r="I1803" s="2"/>
      <c r="J1803" s="2">
        <v>0</v>
      </c>
      <c r="K1803" s="2"/>
    </row>
    <row r="1804" spans="1:11">
      <c r="A1804" s="6"/>
      <c r="B1804" s="6"/>
      <c r="C1804" s="16"/>
      <c r="D1804" s="6"/>
      <c r="E1804" s="16"/>
      <c r="F1804" s="16"/>
      <c r="G1804" s="16"/>
      <c r="H1804" s="16"/>
      <c r="I1804" s="2"/>
      <c r="J1804" s="2">
        <v>0</v>
      </c>
      <c r="K1804" s="2"/>
    </row>
    <row r="1805" spans="1:11">
      <c r="A1805" s="6"/>
      <c r="B1805" s="6"/>
      <c r="C1805" s="16"/>
      <c r="D1805" s="6"/>
      <c r="E1805" s="16"/>
      <c r="F1805" s="16"/>
      <c r="G1805" s="16"/>
      <c r="H1805" s="16"/>
      <c r="I1805" s="2"/>
      <c r="J1805" s="2">
        <v>0</v>
      </c>
      <c r="K1805" s="2"/>
    </row>
    <row r="1806" spans="1:11">
      <c r="A1806" s="6"/>
      <c r="B1806" s="6"/>
      <c r="C1806" s="16"/>
      <c r="D1806" s="6"/>
      <c r="E1806" s="16"/>
      <c r="F1806" s="16"/>
      <c r="G1806" s="16"/>
      <c r="H1806" s="16"/>
      <c r="I1806" s="2"/>
      <c r="J1806" s="2">
        <v>0</v>
      </c>
      <c r="K1806" s="2"/>
    </row>
    <row r="1807" spans="1:11">
      <c r="A1807" s="6"/>
      <c r="B1807" s="6"/>
      <c r="C1807" s="16"/>
      <c r="D1807" s="6"/>
      <c r="E1807" s="16"/>
      <c r="F1807" s="16"/>
      <c r="G1807" s="16"/>
      <c r="H1807" s="16"/>
      <c r="I1807" s="2"/>
      <c r="J1807" s="2">
        <v>0</v>
      </c>
      <c r="K1807" s="2"/>
    </row>
    <row r="1808" spans="1:11">
      <c r="A1808" s="6"/>
      <c r="B1808" s="6"/>
      <c r="C1808" s="16"/>
      <c r="D1808" s="6"/>
      <c r="E1808" s="16"/>
      <c r="F1808" s="16"/>
      <c r="G1808" s="16"/>
      <c r="H1808" s="16"/>
      <c r="I1808" s="2"/>
      <c r="J1808" s="2">
        <v>0</v>
      </c>
      <c r="K1808" s="2"/>
    </row>
    <row r="1809" spans="1:11">
      <c r="A1809" s="6"/>
      <c r="B1809" s="6"/>
      <c r="C1809" s="16"/>
      <c r="D1809" s="6"/>
      <c r="E1809" s="16"/>
      <c r="F1809" s="16"/>
      <c r="G1809" s="16"/>
      <c r="H1809" s="16"/>
      <c r="I1809" s="2"/>
      <c r="J1809" s="2">
        <v>0</v>
      </c>
      <c r="K1809" s="2"/>
    </row>
    <row r="1810" spans="1:11">
      <c r="A1810" s="6"/>
      <c r="B1810" s="6"/>
      <c r="C1810" s="16"/>
      <c r="D1810" s="6"/>
      <c r="E1810" s="16"/>
      <c r="F1810" s="16"/>
      <c r="G1810" s="16"/>
      <c r="H1810" s="16"/>
      <c r="I1810" s="2"/>
      <c r="J1810" s="2">
        <v>0</v>
      </c>
      <c r="K1810" s="2"/>
    </row>
    <row r="1811" spans="1:11">
      <c r="A1811" s="6"/>
      <c r="B1811" s="6"/>
      <c r="C1811" s="16"/>
      <c r="D1811" s="6"/>
      <c r="E1811" s="16"/>
      <c r="F1811" s="16"/>
      <c r="G1811" s="16"/>
      <c r="H1811" s="16"/>
      <c r="I1811" s="2"/>
      <c r="J1811" s="2">
        <v>0</v>
      </c>
      <c r="K1811" s="2"/>
    </row>
    <row r="1812" spans="1:11">
      <c r="A1812" s="6"/>
      <c r="B1812" s="6"/>
      <c r="C1812" s="16"/>
      <c r="D1812" s="6"/>
      <c r="E1812" s="16"/>
      <c r="F1812" s="16"/>
      <c r="G1812" s="16"/>
      <c r="H1812" s="16"/>
      <c r="I1812" s="2"/>
      <c r="J1812" s="2">
        <v>0</v>
      </c>
      <c r="K1812" s="2"/>
    </row>
    <row r="1813" spans="1:11">
      <c r="A1813" s="6"/>
      <c r="B1813" s="6"/>
      <c r="C1813" s="16"/>
      <c r="D1813" s="6"/>
      <c r="E1813" s="16"/>
      <c r="F1813" s="16"/>
      <c r="G1813" s="16"/>
      <c r="H1813" s="16"/>
      <c r="I1813" s="2"/>
      <c r="J1813" s="2">
        <v>0</v>
      </c>
      <c r="K1813" s="2"/>
    </row>
    <row r="1814" spans="1:11">
      <c r="A1814" s="6"/>
      <c r="B1814" s="6"/>
      <c r="C1814" s="16"/>
      <c r="D1814" s="6"/>
      <c r="E1814" s="16"/>
      <c r="F1814" s="16"/>
      <c r="G1814" s="16"/>
      <c r="H1814" s="16"/>
      <c r="I1814" s="2"/>
      <c r="J1814" s="2">
        <v>0</v>
      </c>
      <c r="K1814" s="2"/>
    </row>
    <row r="1815" spans="1:11">
      <c r="A1815" s="6"/>
      <c r="B1815" s="6"/>
      <c r="C1815" s="16"/>
      <c r="D1815" s="6"/>
      <c r="E1815" s="16"/>
      <c r="F1815" s="16"/>
      <c r="G1815" s="16"/>
      <c r="H1815" s="16"/>
      <c r="I1815" s="2"/>
      <c r="J1815" s="2">
        <v>0</v>
      </c>
      <c r="K1815" s="2"/>
    </row>
    <row r="1816" spans="1:11">
      <c r="A1816" s="6"/>
      <c r="B1816" s="6"/>
      <c r="C1816" s="16"/>
      <c r="D1816" s="6"/>
      <c r="E1816" s="16"/>
      <c r="F1816" s="16"/>
      <c r="G1816" s="16"/>
      <c r="H1816" s="16"/>
      <c r="I1816" s="2"/>
      <c r="J1816" s="2">
        <v>0</v>
      </c>
      <c r="K1816" s="2"/>
    </row>
    <row r="1817" spans="1:11">
      <c r="A1817" s="6"/>
      <c r="B1817" s="6"/>
      <c r="C1817" s="16"/>
      <c r="D1817" s="6"/>
      <c r="E1817" s="16"/>
      <c r="F1817" s="16"/>
      <c r="G1817" s="16"/>
      <c r="H1817" s="16"/>
      <c r="I1817" s="2"/>
      <c r="J1817" s="2">
        <v>0</v>
      </c>
      <c r="K1817" s="2"/>
    </row>
    <row r="1818" spans="1:11">
      <c r="A1818" s="6"/>
      <c r="B1818" s="6"/>
      <c r="C1818" s="16"/>
      <c r="D1818" s="6"/>
      <c r="E1818" s="16"/>
      <c r="F1818" s="16"/>
      <c r="G1818" s="16"/>
      <c r="H1818" s="16"/>
      <c r="I1818" s="2"/>
      <c r="J1818" s="2">
        <v>0</v>
      </c>
      <c r="K1818" s="2"/>
    </row>
    <row r="1819" spans="1:11">
      <c r="A1819" s="6"/>
      <c r="B1819" s="6"/>
      <c r="C1819" s="16"/>
      <c r="D1819" s="6"/>
      <c r="E1819" s="16"/>
      <c r="F1819" s="16"/>
      <c r="G1819" s="16"/>
      <c r="H1819" s="16"/>
      <c r="I1819" s="2"/>
      <c r="J1819" s="2">
        <v>0</v>
      </c>
      <c r="K1819" s="2"/>
    </row>
    <row r="1820" spans="1:11">
      <c r="A1820" s="6"/>
      <c r="B1820" s="6"/>
      <c r="C1820" s="16"/>
      <c r="D1820" s="6"/>
      <c r="E1820" s="16"/>
      <c r="F1820" s="16"/>
      <c r="G1820" s="16"/>
      <c r="H1820" s="16"/>
      <c r="I1820" s="2"/>
      <c r="J1820" s="2">
        <v>0</v>
      </c>
      <c r="K1820" s="2"/>
    </row>
    <row r="1821" spans="1:11">
      <c r="A1821" s="6"/>
      <c r="B1821" s="6"/>
      <c r="C1821" s="16"/>
      <c r="D1821" s="6"/>
      <c r="E1821" s="16"/>
      <c r="F1821" s="16"/>
      <c r="G1821" s="16"/>
      <c r="H1821" s="16"/>
      <c r="I1821" s="2"/>
      <c r="J1821" s="2">
        <v>0</v>
      </c>
      <c r="K1821" s="2"/>
    </row>
    <row r="1822" spans="1:11">
      <c r="A1822" s="6"/>
      <c r="B1822" s="6"/>
      <c r="C1822" s="16"/>
      <c r="D1822" s="6"/>
      <c r="E1822" s="16"/>
      <c r="F1822" s="16"/>
      <c r="G1822" s="16"/>
      <c r="H1822" s="16"/>
      <c r="I1822" s="2"/>
      <c r="J1822" s="2">
        <v>0</v>
      </c>
      <c r="K1822" s="2"/>
    </row>
    <row r="1823" spans="1:11">
      <c r="A1823" s="6"/>
      <c r="B1823" s="6"/>
      <c r="C1823" s="16"/>
      <c r="D1823" s="6"/>
      <c r="E1823" s="16"/>
      <c r="F1823" s="16"/>
      <c r="G1823" s="16"/>
      <c r="H1823" s="16"/>
      <c r="I1823" s="2"/>
      <c r="J1823" s="2">
        <v>3</v>
      </c>
      <c r="K1823" s="2"/>
    </row>
    <row r="1824" spans="1:11">
      <c r="A1824" s="6"/>
      <c r="B1824" s="6"/>
      <c r="C1824" s="16"/>
      <c r="D1824" s="6"/>
      <c r="E1824" s="16"/>
      <c r="F1824" s="16"/>
      <c r="G1824" s="16"/>
      <c r="H1824" s="16"/>
      <c r="I1824" s="2"/>
      <c r="J1824" s="2">
        <v>0</v>
      </c>
      <c r="K1824" s="2"/>
    </row>
    <row r="1825" spans="1:11">
      <c r="A1825" s="6"/>
      <c r="B1825" s="6"/>
      <c r="C1825" s="16"/>
      <c r="D1825" s="6"/>
      <c r="E1825" s="16"/>
      <c r="F1825" s="16"/>
      <c r="G1825" s="16"/>
      <c r="H1825" s="16"/>
      <c r="I1825" s="2"/>
      <c r="J1825" s="2">
        <v>0</v>
      </c>
      <c r="K1825" s="2"/>
    </row>
    <row r="1826" spans="1:11">
      <c r="A1826" s="6"/>
      <c r="B1826" s="6"/>
      <c r="C1826" s="16"/>
      <c r="D1826" s="6"/>
      <c r="E1826" s="16"/>
      <c r="F1826" s="16"/>
      <c r="G1826" s="16"/>
      <c r="H1826" s="16"/>
      <c r="I1826" s="2"/>
      <c r="J1826" s="2">
        <v>0</v>
      </c>
      <c r="K1826" s="2"/>
    </row>
    <row r="1827" spans="1:11">
      <c r="A1827" s="6"/>
      <c r="B1827" s="6"/>
      <c r="C1827" s="16"/>
      <c r="D1827" s="6"/>
      <c r="E1827" s="16"/>
      <c r="F1827" s="16"/>
      <c r="G1827" s="16"/>
      <c r="H1827" s="16"/>
      <c r="I1827" s="2"/>
      <c r="J1827" s="2">
        <v>0</v>
      </c>
      <c r="K1827" s="2"/>
    </row>
    <row r="1828" spans="1:11">
      <c r="A1828" s="6"/>
      <c r="B1828" s="6"/>
      <c r="C1828" s="16"/>
      <c r="D1828" s="6"/>
      <c r="E1828" s="16"/>
      <c r="F1828" s="16"/>
      <c r="G1828" s="16"/>
      <c r="H1828" s="16"/>
      <c r="I1828" s="2"/>
      <c r="J1828" s="2">
        <v>0</v>
      </c>
      <c r="K1828" s="2"/>
    </row>
    <row r="1829" spans="1:11">
      <c r="A1829" s="6"/>
      <c r="B1829" s="6"/>
      <c r="C1829" s="16"/>
      <c r="D1829" s="6"/>
      <c r="E1829" s="16"/>
      <c r="F1829" s="16"/>
      <c r="G1829" s="16"/>
      <c r="H1829" s="16"/>
      <c r="I1829" s="2"/>
      <c r="J1829" s="2">
        <v>0</v>
      </c>
      <c r="K1829" s="2"/>
    </row>
    <row r="1830" spans="1:11">
      <c r="A1830" s="6"/>
      <c r="B1830" s="6"/>
      <c r="C1830" s="16"/>
      <c r="D1830" s="6"/>
      <c r="E1830" s="16"/>
      <c r="F1830" s="16"/>
      <c r="G1830" s="16"/>
      <c r="H1830" s="16"/>
      <c r="I1830" s="2"/>
      <c r="J1830" s="2">
        <v>0</v>
      </c>
      <c r="K1830" s="2"/>
    </row>
    <row r="1831" spans="1:11">
      <c r="A1831" s="6"/>
      <c r="B1831" s="6"/>
      <c r="C1831" s="16"/>
      <c r="D1831" s="6"/>
      <c r="E1831" s="16"/>
      <c r="F1831" s="16"/>
      <c r="G1831" s="16"/>
      <c r="H1831" s="16"/>
      <c r="I1831" s="2"/>
      <c r="J1831" s="2">
        <v>0</v>
      </c>
      <c r="K1831" s="2"/>
    </row>
    <row r="1832" spans="1:11">
      <c r="A1832" s="6"/>
      <c r="B1832" s="6"/>
      <c r="C1832" s="16"/>
      <c r="D1832" s="6"/>
      <c r="E1832" s="16"/>
      <c r="F1832" s="16"/>
      <c r="G1832" s="16"/>
      <c r="H1832" s="16"/>
      <c r="I1832" s="2"/>
      <c r="J1832" s="2">
        <v>0</v>
      </c>
      <c r="K1832" s="2"/>
    </row>
    <row r="1833" spans="1:11">
      <c r="A1833" s="6"/>
      <c r="B1833" s="6"/>
      <c r="C1833" s="16"/>
      <c r="D1833" s="6"/>
      <c r="E1833" s="16"/>
      <c r="F1833" s="16"/>
      <c r="G1833" s="16"/>
      <c r="H1833" s="16"/>
      <c r="I1833" s="2"/>
      <c r="J1833" s="2">
        <v>0</v>
      </c>
      <c r="K1833" s="2"/>
    </row>
    <row r="1834" spans="1:11">
      <c r="A1834" s="6"/>
      <c r="B1834" s="6"/>
      <c r="C1834" s="16"/>
      <c r="D1834" s="6"/>
      <c r="E1834" s="16"/>
      <c r="F1834" s="16"/>
      <c r="G1834" s="16"/>
      <c r="H1834" s="16"/>
      <c r="I1834" s="2"/>
      <c r="J1834" s="2">
        <v>0</v>
      </c>
      <c r="K1834" s="2"/>
    </row>
    <row r="1835" spans="1:11">
      <c r="A1835" s="6"/>
      <c r="B1835" s="6"/>
      <c r="C1835" s="16"/>
      <c r="D1835" s="6"/>
      <c r="E1835" s="16"/>
      <c r="F1835" s="16"/>
      <c r="G1835" s="16"/>
      <c r="H1835" s="16"/>
      <c r="I1835" s="2"/>
      <c r="J1835" s="2">
        <v>0</v>
      </c>
      <c r="K1835" s="2"/>
    </row>
    <row r="1836" spans="1:11">
      <c r="A1836" s="6"/>
      <c r="B1836" s="6"/>
      <c r="C1836" s="16"/>
      <c r="D1836" s="6"/>
      <c r="E1836" s="16"/>
      <c r="F1836" s="16"/>
      <c r="G1836" s="16"/>
      <c r="H1836" s="16"/>
      <c r="I1836" s="2"/>
      <c r="J1836" s="2">
        <v>3</v>
      </c>
      <c r="K1836" s="2"/>
    </row>
    <row r="1837" spans="1:11">
      <c r="A1837" s="6"/>
      <c r="B1837" s="6"/>
      <c r="C1837" s="16"/>
      <c r="D1837" s="6"/>
      <c r="E1837" s="16"/>
      <c r="F1837" s="16"/>
      <c r="G1837" s="16"/>
      <c r="H1837" s="16"/>
      <c r="I1837" s="2"/>
      <c r="J1837" s="2">
        <v>0</v>
      </c>
      <c r="K1837" s="2"/>
    </row>
    <row r="1838" spans="1:11">
      <c r="A1838" s="6"/>
      <c r="B1838" s="6"/>
      <c r="C1838" s="16"/>
      <c r="D1838" s="6"/>
      <c r="E1838" s="16"/>
      <c r="F1838" s="16"/>
      <c r="G1838" s="16"/>
      <c r="H1838" s="16"/>
      <c r="I1838" s="2"/>
      <c r="J1838" s="2">
        <v>0</v>
      </c>
      <c r="K1838" s="2"/>
    </row>
    <row r="1839" spans="1:11">
      <c r="A1839" s="6"/>
      <c r="B1839" s="6"/>
      <c r="C1839" s="16"/>
      <c r="D1839" s="6"/>
      <c r="E1839" s="16"/>
      <c r="F1839" s="16"/>
      <c r="G1839" s="16"/>
      <c r="H1839" s="16"/>
      <c r="I1839" s="2"/>
      <c r="J1839" s="2">
        <v>0</v>
      </c>
      <c r="K1839" s="2"/>
    </row>
    <row r="1840" spans="1:11">
      <c r="A1840" s="6"/>
      <c r="B1840" s="6"/>
      <c r="C1840" s="16"/>
      <c r="D1840" s="6"/>
      <c r="E1840" s="16"/>
      <c r="F1840" s="16"/>
      <c r="G1840" s="16"/>
      <c r="H1840" s="16"/>
      <c r="I1840" s="2"/>
      <c r="J1840" s="2">
        <v>0</v>
      </c>
      <c r="K1840" s="2"/>
    </row>
    <row r="1841" spans="1:11">
      <c r="A1841" s="6"/>
      <c r="B1841" s="6"/>
      <c r="C1841" s="16"/>
      <c r="D1841" s="6"/>
      <c r="E1841" s="16"/>
      <c r="F1841" s="16"/>
      <c r="G1841" s="16"/>
      <c r="H1841" s="16"/>
      <c r="I1841" s="2"/>
      <c r="J1841" s="2">
        <v>0</v>
      </c>
      <c r="K1841" s="2"/>
    </row>
    <row r="1842" spans="1:11">
      <c r="A1842" s="6"/>
      <c r="B1842" s="6"/>
      <c r="C1842" s="16"/>
      <c r="D1842" s="6"/>
      <c r="E1842" s="16"/>
      <c r="F1842" s="16"/>
      <c r="G1842" s="16"/>
      <c r="H1842" s="16"/>
      <c r="I1842" s="2"/>
      <c r="J1842" s="2">
        <v>0</v>
      </c>
      <c r="K1842" s="2"/>
    </row>
    <row r="1843" spans="1:11">
      <c r="A1843" s="6"/>
      <c r="B1843" s="6"/>
      <c r="C1843" s="16"/>
      <c r="D1843" s="6"/>
      <c r="E1843" s="16"/>
      <c r="F1843" s="16"/>
      <c r="G1843" s="16"/>
      <c r="H1843" s="16"/>
      <c r="I1843" s="2"/>
      <c r="J1843" s="2">
        <v>0</v>
      </c>
      <c r="K1843" s="2"/>
    </row>
    <row r="1844" spans="1:11">
      <c r="A1844" s="6"/>
      <c r="B1844" s="6"/>
      <c r="C1844" s="16"/>
      <c r="D1844" s="6"/>
      <c r="E1844" s="16"/>
      <c r="F1844" s="16"/>
      <c r="G1844" s="16"/>
      <c r="H1844" s="16"/>
      <c r="I1844" s="2"/>
      <c r="J1844" s="2">
        <v>0</v>
      </c>
      <c r="K1844" s="2"/>
    </row>
    <row r="1845" spans="1:11">
      <c r="A1845" s="6"/>
      <c r="B1845" s="6"/>
      <c r="C1845" s="16"/>
      <c r="D1845" s="6"/>
      <c r="E1845" s="16"/>
      <c r="F1845" s="16"/>
      <c r="G1845" s="16"/>
      <c r="H1845" s="16"/>
      <c r="I1845" s="2"/>
      <c r="J1845" s="2">
        <v>0</v>
      </c>
      <c r="K1845" s="2"/>
    </row>
    <row r="1846" spans="1:11">
      <c r="A1846" s="6"/>
      <c r="B1846" s="6"/>
      <c r="C1846" s="16"/>
      <c r="D1846" s="6"/>
      <c r="E1846" s="16"/>
      <c r="F1846" s="16"/>
      <c r="G1846" s="16"/>
      <c r="H1846" s="16"/>
      <c r="I1846" s="2"/>
      <c r="J1846" s="2">
        <v>0</v>
      </c>
      <c r="K1846" s="2"/>
    </row>
    <row r="1847" spans="1:11">
      <c r="A1847" s="6"/>
      <c r="B1847" s="6"/>
      <c r="C1847" s="16"/>
      <c r="D1847" s="6"/>
      <c r="E1847" s="16"/>
      <c r="F1847" s="16"/>
      <c r="G1847" s="16"/>
      <c r="H1847" s="16"/>
      <c r="I1847" s="2"/>
      <c r="J1847" s="2">
        <v>0</v>
      </c>
      <c r="K1847" s="2"/>
    </row>
    <row r="1848" spans="1:11">
      <c r="A1848" s="6"/>
      <c r="B1848" s="6"/>
      <c r="C1848" s="16"/>
      <c r="D1848" s="6"/>
      <c r="E1848" s="16"/>
      <c r="F1848" s="16"/>
      <c r="G1848" s="16"/>
      <c r="H1848" s="16"/>
      <c r="I1848" s="2"/>
      <c r="J1848" s="2">
        <v>0</v>
      </c>
      <c r="K1848" s="2"/>
    </row>
    <row r="1849" spans="1:11">
      <c r="A1849" s="6"/>
      <c r="B1849" s="6"/>
      <c r="C1849" s="16"/>
      <c r="D1849" s="6"/>
      <c r="E1849" s="16"/>
      <c r="F1849" s="16"/>
      <c r="G1849" s="16"/>
      <c r="H1849" s="16"/>
      <c r="I1849" s="2"/>
      <c r="J1849" s="2">
        <v>0</v>
      </c>
      <c r="K1849" s="2"/>
    </row>
    <row r="1850" spans="1:11">
      <c r="A1850" s="6"/>
      <c r="B1850" s="6"/>
      <c r="C1850" s="16"/>
      <c r="D1850" s="6"/>
      <c r="E1850" s="16"/>
      <c r="F1850" s="16"/>
      <c r="G1850" s="16"/>
      <c r="H1850" s="16"/>
      <c r="I1850" s="2"/>
      <c r="J1850" s="2">
        <v>0</v>
      </c>
      <c r="K1850" s="2"/>
    </row>
    <row r="1851" spans="1:11">
      <c r="A1851" s="6"/>
      <c r="B1851" s="6"/>
      <c r="C1851" s="16"/>
      <c r="D1851" s="6"/>
      <c r="E1851" s="16"/>
      <c r="F1851" s="16"/>
      <c r="G1851" s="16"/>
      <c r="H1851" s="16"/>
      <c r="I1851" s="2"/>
      <c r="J1851" s="2">
        <v>0</v>
      </c>
      <c r="K1851" s="2"/>
    </row>
    <row r="1852" spans="1:11">
      <c r="A1852" s="6"/>
      <c r="B1852" s="6"/>
      <c r="C1852" s="16"/>
      <c r="D1852" s="6"/>
      <c r="E1852" s="16"/>
      <c r="F1852" s="16"/>
      <c r="G1852" s="16"/>
      <c r="H1852" s="16"/>
      <c r="I1852" s="2"/>
      <c r="J1852" s="2">
        <v>0</v>
      </c>
      <c r="K1852" s="2"/>
    </row>
    <row r="1853" spans="1:11">
      <c r="A1853" s="6"/>
      <c r="B1853" s="6"/>
      <c r="C1853" s="16"/>
      <c r="D1853" s="6"/>
      <c r="E1853" s="16"/>
      <c r="F1853" s="16"/>
      <c r="G1853" s="16"/>
      <c r="H1853" s="16"/>
      <c r="I1853" s="2"/>
      <c r="J1853" s="2">
        <v>0</v>
      </c>
      <c r="K1853" s="2"/>
    </row>
    <row r="1854" spans="1:11">
      <c r="A1854" s="6"/>
      <c r="B1854" s="6"/>
      <c r="C1854" s="16"/>
      <c r="D1854" s="6"/>
      <c r="E1854" s="16"/>
      <c r="F1854" s="16"/>
      <c r="G1854" s="16"/>
      <c r="H1854" s="16"/>
      <c r="I1854" s="2"/>
      <c r="J1854" s="2">
        <v>0</v>
      </c>
      <c r="K1854" s="2"/>
    </row>
    <row r="1855" spans="1:11">
      <c r="A1855" s="6"/>
      <c r="B1855" s="6"/>
      <c r="C1855" s="16"/>
      <c r="D1855" s="6"/>
      <c r="E1855" s="16"/>
      <c r="F1855" s="16"/>
      <c r="G1855" s="16"/>
      <c r="H1855" s="16"/>
      <c r="I1855" s="2"/>
      <c r="J1855" s="2">
        <v>0</v>
      </c>
      <c r="K1855" s="2"/>
    </row>
    <row r="1856" spans="1:11">
      <c r="A1856" s="6"/>
      <c r="B1856" s="6"/>
      <c r="C1856" s="16"/>
      <c r="D1856" s="6"/>
      <c r="E1856" s="16"/>
      <c r="F1856" s="16"/>
      <c r="G1856" s="16"/>
      <c r="H1856" s="16"/>
      <c r="I1856" s="2"/>
      <c r="J1856" s="2">
        <v>0</v>
      </c>
      <c r="K1856" s="2"/>
    </row>
    <row r="1857" spans="1:11">
      <c r="A1857" s="6"/>
      <c r="B1857" s="6"/>
      <c r="C1857" s="16"/>
      <c r="D1857" s="6"/>
      <c r="E1857" s="16"/>
      <c r="F1857" s="16"/>
      <c r="G1857" s="16"/>
      <c r="H1857" s="16"/>
      <c r="I1857" s="2"/>
      <c r="J1857" s="2">
        <v>0</v>
      </c>
      <c r="K1857" s="2"/>
    </row>
    <row r="1858" spans="1:11">
      <c r="A1858" s="6"/>
      <c r="B1858" s="6"/>
      <c r="C1858" s="16"/>
      <c r="D1858" s="6"/>
      <c r="E1858" s="16"/>
      <c r="F1858" s="16"/>
      <c r="G1858" s="16"/>
      <c r="H1858" s="16"/>
      <c r="I1858" s="2"/>
      <c r="J1858" s="2">
        <v>0</v>
      </c>
      <c r="K1858" s="2"/>
    </row>
    <row r="1859" spans="1:11">
      <c r="A1859" s="6"/>
      <c r="B1859" s="6"/>
      <c r="C1859" s="16"/>
      <c r="D1859" s="6"/>
      <c r="E1859" s="16"/>
      <c r="F1859" s="16"/>
      <c r="G1859" s="16"/>
      <c r="H1859" s="16"/>
      <c r="I1859" s="2"/>
      <c r="J1859" s="2">
        <v>0</v>
      </c>
      <c r="K1859" s="2"/>
    </row>
    <row r="1860" spans="1:11">
      <c r="A1860" s="6"/>
      <c r="B1860" s="6"/>
      <c r="C1860" s="16"/>
      <c r="D1860" s="6"/>
      <c r="E1860" s="16"/>
      <c r="F1860" s="16"/>
      <c r="G1860" s="16"/>
      <c r="H1860" s="16"/>
      <c r="I1860" s="2"/>
      <c r="J1860" s="2">
        <v>0</v>
      </c>
      <c r="K1860" s="2"/>
    </row>
    <row r="1861" spans="1:11">
      <c r="A1861" s="6"/>
      <c r="B1861" s="6"/>
      <c r="C1861" s="16"/>
      <c r="D1861" s="6"/>
      <c r="E1861" s="16"/>
      <c r="F1861" s="16"/>
      <c r="G1861" s="16"/>
      <c r="H1861" s="16"/>
      <c r="I1861" s="2"/>
      <c r="J1861" s="2">
        <v>0</v>
      </c>
      <c r="K1861" s="2"/>
    </row>
    <row r="1862" spans="1:11">
      <c r="A1862" s="6"/>
      <c r="B1862" s="6"/>
      <c r="C1862" s="16"/>
      <c r="D1862" s="6"/>
      <c r="E1862" s="16"/>
      <c r="F1862" s="16"/>
      <c r="G1862" s="16"/>
      <c r="H1862" s="16"/>
      <c r="I1862" s="2"/>
      <c r="J1862" s="2">
        <v>0</v>
      </c>
      <c r="K1862" s="2"/>
    </row>
    <row r="1863" spans="1:11">
      <c r="A1863" s="6"/>
      <c r="B1863" s="6"/>
      <c r="C1863" s="16"/>
      <c r="D1863" s="6"/>
      <c r="E1863" s="16"/>
      <c r="F1863" s="16"/>
      <c r="G1863" s="16"/>
      <c r="H1863" s="16"/>
      <c r="I1863" s="2"/>
      <c r="J1863" s="2">
        <v>0</v>
      </c>
      <c r="K1863" s="2"/>
    </row>
    <row r="1864" spans="1:11">
      <c r="A1864" s="6"/>
      <c r="B1864" s="6"/>
      <c r="C1864" s="16"/>
      <c r="D1864" s="6"/>
      <c r="E1864" s="16"/>
      <c r="F1864" s="16"/>
      <c r="G1864" s="16"/>
      <c r="H1864" s="16"/>
      <c r="I1864" s="2"/>
      <c r="J1864" s="2">
        <v>0</v>
      </c>
      <c r="K1864" s="2"/>
    </row>
    <row r="1865" spans="1:11">
      <c r="A1865" s="6"/>
      <c r="B1865" s="6"/>
      <c r="C1865" s="16"/>
      <c r="D1865" s="6"/>
      <c r="E1865" s="16"/>
      <c r="F1865" s="16"/>
      <c r="G1865" s="16"/>
      <c r="H1865" s="16"/>
      <c r="I1865" s="2"/>
      <c r="J1865" s="2">
        <v>0</v>
      </c>
      <c r="K1865" s="2"/>
    </row>
    <row r="1866" spans="1:11">
      <c r="A1866" s="6"/>
      <c r="B1866" s="6"/>
      <c r="C1866" s="16"/>
      <c r="D1866" s="6"/>
      <c r="E1866" s="16"/>
      <c r="F1866" s="16"/>
      <c r="G1866" s="16"/>
      <c r="H1866" s="16"/>
      <c r="I1866" s="2"/>
      <c r="J1866" s="2">
        <v>0</v>
      </c>
      <c r="K1866" s="2"/>
    </row>
    <row r="1867" spans="1:11">
      <c r="A1867" s="6"/>
      <c r="B1867" s="6"/>
      <c r="C1867" s="16"/>
      <c r="D1867" s="6"/>
      <c r="E1867" s="16"/>
      <c r="F1867" s="16"/>
      <c r="G1867" s="16"/>
      <c r="H1867" s="16"/>
      <c r="I1867" s="2"/>
      <c r="J1867" s="2">
        <v>0</v>
      </c>
      <c r="K1867" s="2"/>
    </row>
    <row r="1868" spans="1:11">
      <c r="A1868" s="6"/>
      <c r="B1868" s="6"/>
      <c r="C1868" s="16"/>
      <c r="D1868" s="6"/>
      <c r="E1868" s="16"/>
      <c r="F1868" s="16"/>
      <c r="G1868" s="16"/>
      <c r="H1868" s="16"/>
      <c r="I1868" s="2"/>
      <c r="J1868" s="2">
        <v>0</v>
      </c>
      <c r="K1868" s="2"/>
    </row>
    <row r="1869" spans="1:11">
      <c r="A1869" s="6"/>
      <c r="B1869" s="6"/>
      <c r="C1869" s="16"/>
      <c r="D1869" s="6"/>
      <c r="E1869" s="16"/>
      <c r="F1869" s="16"/>
      <c r="G1869" s="16"/>
      <c r="H1869" s="16"/>
      <c r="I1869" s="2"/>
      <c r="J1869" s="2">
        <v>0</v>
      </c>
      <c r="K1869" s="2"/>
    </row>
    <row r="1870" spans="1:11">
      <c r="A1870" s="6"/>
      <c r="B1870" s="6"/>
      <c r="C1870" s="16"/>
      <c r="D1870" s="6"/>
      <c r="E1870" s="16"/>
      <c r="F1870" s="16"/>
      <c r="G1870" s="16"/>
      <c r="H1870" s="16"/>
      <c r="I1870" s="2"/>
      <c r="J1870" s="2">
        <v>0</v>
      </c>
      <c r="K1870" s="2"/>
    </row>
    <row r="1871" spans="1:11">
      <c r="A1871" s="6"/>
      <c r="B1871" s="6"/>
      <c r="C1871" s="16"/>
      <c r="D1871" s="6"/>
      <c r="E1871" s="16"/>
      <c r="F1871" s="16"/>
      <c r="G1871" s="16"/>
      <c r="H1871" s="16"/>
      <c r="I1871" s="2"/>
      <c r="J1871" s="2">
        <v>0</v>
      </c>
      <c r="K1871" s="2"/>
    </row>
    <row r="1872" spans="1:11">
      <c r="A1872" s="6"/>
      <c r="B1872" s="6"/>
      <c r="C1872" s="16"/>
      <c r="D1872" s="6"/>
      <c r="E1872" s="16"/>
      <c r="F1872" s="16"/>
      <c r="G1872" s="16"/>
      <c r="H1872" s="16"/>
      <c r="I1872" s="2"/>
      <c r="J1872" s="2">
        <v>0</v>
      </c>
      <c r="K1872" s="2"/>
    </row>
    <row r="1873" spans="1:11">
      <c r="A1873" s="6"/>
      <c r="B1873" s="6"/>
      <c r="C1873" s="16"/>
      <c r="D1873" s="6"/>
      <c r="E1873" s="16"/>
      <c r="F1873" s="16"/>
      <c r="G1873" s="16"/>
      <c r="H1873" s="16"/>
      <c r="I1873" s="2"/>
      <c r="J1873" s="2">
        <v>3</v>
      </c>
      <c r="K1873" s="2"/>
    </row>
    <row r="1874" spans="1:11">
      <c r="A1874" s="6"/>
      <c r="B1874" s="6"/>
      <c r="C1874" s="16"/>
      <c r="D1874" s="6"/>
      <c r="E1874" s="16"/>
      <c r="F1874" s="16"/>
      <c r="G1874" s="16"/>
      <c r="H1874" s="16"/>
      <c r="I1874" s="2"/>
      <c r="J1874" s="2">
        <v>0</v>
      </c>
      <c r="K1874" s="2"/>
    </row>
    <row r="1875" spans="1:11">
      <c r="A1875" s="6"/>
      <c r="B1875" s="6"/>
      <c r="C1875" s="16"/>
      <c r="D1875" s="6"/>
      <c r="E1875" s="16"/>
      <c r="F1875" s="16"/>
      <c r="G1875" s="16"/>
      <c r="H1875" s="16"/>
      <c r="I1875" s="2"/>
      <c r="J1875" s="2">
        <v>0</v>
      </c>
      <c r="K1875" s="2"/>
    </row>
    <row r="1876" spans="1:11">
      <c r="A1876" s="6"/>
      <c r="B1876" s="6"/>
      <c r="C1876" s="16"/>
      <c r="D1876" s="6"/>
      <c r="E1876" s="16"/>
      <c r="F1876" s="16"/>
      <c r="G1876" s="16"/>
      <c r="H1876" s="16"/>
      <c r="I1876" s="2"/>
      <c r="J1876" s="2">
        <v>0</v>
      </c>
      <c r="K1876" s="2"/>
    </row>
    <row r="1877" spans="1:11">
      <c r="A1877" s="6"/>
      <c r="B1877" s="6"/>
      <c r="C1877" s="16"/>
      <c r="D1877" s="6"/>
      <c r="E1877" s="16"/>
      <c r="F1877" s="16"/>
      <c r="G1877" s="16"/>
      <c r="H1877" s="16"/>
      <c r="I1877" s="2"/>
      <c r="J1877" s="2">
        <v>0</v>
      </c>
      <c r="K1877" s="2"/>
    </row>
    <row r="1878" spans="1:11">
      <c r="A1878" s="6"/>
      <c r="B1878" s="6"/>
      <c r="C1878" s="16"/>
      <c r="D1878" s="6"/>
      <c r="E1878" s="16"/>
      <c r="F1878" s="16"/>
      <c r="G1878" s="16"/>
      <c r="H1878" s="16"/>
      <c r="I1878" s="2"/>
      <c r="J1878" s="2">
        <v>2</v>
      </c>
      <c r="K1878" s="2">
        <v>3</v>
      </c>
    </row>
    <row r="1879" spans="1:11">
      <c r="A1879" s="6"/>
      <c r="B1879" s="6"/>
      <c r="C1879" s="16"/>
      <c r="D1879" s="6"/>
      <c r="E1879" s="16"/>
      <c r="F1879" s="16"/>
      <c r="G1879" s="16"/>
      <c r="H1879" s="16"/>
      <c r="I1879" s="2"/>
      <c r="J1879" s="2">
        <v>0</v>
      </c>
      <c r="K1879" s="2"/>
    </row>
    <row r="1880" spans="1:11">
      <c r="A1880" s="6"/>
      <c r="B1880" s="6"/>
      <c r="C1880" s="16"/>
      <c r="D1880" s="6"/>
      <c r="E1880" s="16"/>
      <c r="F1880" s="16"/>
      <c r="G1880" s="16"/>
      <c r="H1880" s="16"/>
      <c r="I1880" s="2"/>
      <c r="J1880" s="2">
        <v>0</v>
      </c>
      <c r="K1880" s="2"/>
    </row>
    <row r="1881" spans="1:11">
      <c r="A1881" s="6"/>
      <c r="B1881" s="6"/>
      <c r="C1881" s="16"/>
      <c r="D1881" s="6"/>
      <c r="E1881" s="16"/>
      <c r="F1881" s="16"/>
      <c r="G1881" s="16"/>
      <c r="H1881" s="16"/>
      <c r="I1881" s="2"/>
      <c r="J1881" s="2">
        <v>0</v>
      </c>
      <c r="K1881" s="2"/>
    </row>
    <row r="1882" spans="1:11">
      <c r="A1882" s="6"/>
      <c r="B1882" s="6"/>
      <c r="C1882" s="16"/>
      <c r="D1882" s="6"/>
      <c r="E1882" s="16"/>
      <c r="F1882" s="16"/>
      <c r="G1882" s="16"/>
      <c r="H1882" s="16"/>
      <c r="I1882" s="2"/>
      <c r="J1882" s="2">
        <v>3</v>
      </c>
      <c r="K1882" s="2"/>
    </row>
    <row r="1883" spans="1:11">
      <c r="A1883" s="6"/>
      <c r="B1883" s="6"/>
      <c r="C1883" s="16"/>
      <c r="D1883" s="6"/>
      <c r="E1883" s="16"/>
      <c r="F1883" s="16"/>
      <c r="G1883" s="16"/>
      <c r="H1883" s="16"/>
      <c r="I1883" s="2"/>
      <c r="J1883" s="2">
        <v>0</v>
      </c>
      <c r="K1883" s="2"/>
    </row>
    <row r="1884" spans="1:11">
      <c r="A1884" s="6"/>
      <c r="B1884" s="6"/>
      <c r="C1884" s="16"/>
      <c r="D1884" s="6"/>
      <c r="E1884" s="16"/>
      <c r="F1884" s="16"/>
      <c r="G1884" s="16"/>
      <c r="H1884" s="16"/>
      <c r="I1884" s="2"/>
      <c r="J1884" s="2">
        <v>0</v>
      </c>
      <c r="K1884" s="2"/>
    </row>
    <row r="1885" spans="1:11">
      <c r="A1885" s="6"/>
      <c r="B1885" s="6"/>
      <c r="C1885" s="16"/>
      <c r="D1885" s="6"/>
      <c r="E1885" s="16"/>
      <c r="F1885" s="16"/>
      <c r="G1885" s="16"/>
      <c r="H1885" s="16"/>
      <c r="I1885" s="2"/>
      <c r="J1885" s="2">
        <v>0</v>
      </c>
      <c r="K1885" s="2"/>
    </row>
    <row r="1886" spans="1:11">
      <c r="A1886" s="6"/>
      <c r="B1886" s="6"/>
      <c r="C1886" s="16"/>
      <c r="D1886" s="6"/>
      <c r="E1886" s="16"/>
      <c r="F1886" s="16"/>
      <c r="G1886" s="16"/>
      <c r="H1886" s="16"/>
      <c r="I1886" s="2"/>
      <c r="J1886" s="2">
        <v>0</v>
      </c>
      <c r="K1886" s="2"/>
    </row>
    <row r="1887" spans="1:11">
      <c r="A1887" s="6"/>
      <c r="B1887" s="6"/>
      <c r="C1887" s="16"/>
      <c r="D1887" s="6"/>
      <c r="E1887" s="16"/>
      <c r="F1887" s="16"/>
      <c r="G1887" s="16"/>
      <c r="H1887" s="16"/>
      <c r="I1887" s="2"/>
      <c r="J1887" s="2">
        <v>0</v>
      </c>
      <c r="K1887" s="2"/>
    </row>
    <row r="1888" spans="1:11">
      <c r="A1888" s="6"/>
      <c r="B1888" s="6"/>
      <c r="C1888" s="16"/>
      <c r="D1888" s="6"/>
      <c r="E1888" s="16"/>
      <c r="F1888" s="16"/>
      <c r="G1888" s="16"/>
      <c r="H1888" s="16"/>
      <c r="I1888" s="2"/>
      <c r="J1888" s="2">
        <v>0</v>
      </c>
      <c r="K1888" s="2"/>
    </row>
    <row r="1889" spans="1:11">
      <c r="A1889" s="6"/>
      <c r="B1889" s="6"/>
      <c r="C1889" s="16"/>
      <c r="D1889" s="6"/>
      <c r="E1889" s="16"/>
      <c r="F1889" s="16"/>
      <c r="G1889" s="16"/>
      <c r="H1889" s="16"/>
      <c r="I1889" s="2"/>
      <c r="J1889" s="2">
        <v>0</v>
      </c>
      <c r="K1889" s="2"/>
    </row>
    <row r="1890" spans="1:11">
      <c r="A1890" s="6"/>
      <c r="B1890" s="6"/>
      <c r="C1890" s="16"/>
      <c r="D1890" s="6"/>
      <c r="E1890" s="16"/>
      <c r="F1890" s="16"/>
      <c r="G1890" s="16"/>
      <c r="H1890" s="16"/>
      <c r="I1890" s="2"/>
      <c r="J1890" s="2">
        <v>0</v>
      </c>
      <c r="K1890" s="2"/>
    </row>
    <row r="1891" spans="1:11">
      <c r="A1891" s="6"/>
      <c r="B1891" s="6"/>
      <c r="C1891" s="16"/>
      <c r="D1891" s="6"/>
      <c r="E1891" s="16"/>
      <c r="F1891" s="16"/>
      <c r="G1891" s="16"/>
      <c r="H1891" s="16"/>
      <c r="I1891" s="2"/>
      <c r="J1891" s="2">
        <v>0</v>
      </c>
      <c r="K1891" s="2"/>
    </row>
    <row r="1892" spans="1:11">
      <c r="A1892" s="6"/>
      <c r="B1892" s="6"/>
      <c r="C1892" s="16"/>
      <c r="D1892" s="6"/>
      <c r="E1892" s="16"/>
      <c r="F1892" s="16"/>
      <c r="G1892" s="16"/>
      <c r="H1892" s="16"/>
      <c r="I1892" s="2"/>
      <c r="J1892" s="2">
        <v>0</v>
      </c>
      <c r="K1892" s="2"/>
    </row>
    <row r="1893" spans="1:11">
      <c r="A1893" s="6"/>
      <c r="B1893" s="6"/>
      <c r="C1893" s="16"/>
      <c r="D1893" s="6"/>
      <c r="E1893" s="16"/>
      <c r="F1893" s="16"/>
      <c r="G1893" s="16"/>
      <c r="H1893" s="16"/>
      <c r="I1893" s="2"/>
      <c r="J1893" s="2">
        <v>0</v>
      </c>
      <c r="K1893" s="2"/>
    </row>
    <row r="1894" spans="1:11">
      <c r="A1894" s="6"/>
      <c r="B1894" s="6"/>
      <c r="C1894" s="16"/>
      <c r="D1894" s="6"/>
      <c r="E1894" s="16"/>
      <c r="F1894" s="16"/>
      <c r="G1894" s="16"/>
      <c r="H1894" s="16"/>
      <c r="I1894" s="2"/>
      <c r="J1894" s="2">
        <v>0</v>
      </c>
      <c r="K1894" s="2"/>
    </row>
    <row r="1895" spans="1:11">
      <c r="A1895" s="6"/>
      <c r="B1895" s="6"/>
      <c r="C1895" s="16"/>
      <c r="D1895" s="6"/>
      <c r="E1895" s="16"/>
      <c r="F1895" s="16"/>
      <c r="G1895" s="16"/>
      <c r="H1895" s="16"/>
      <c r="I1895" s="2"/>
      <c r="J1895" s="2">
        <v>0</v>
      </c>
      <c r="K1895" s="2"/>
    </row>
    <row r="1896" spans="1:11">
      <c r="A1896" s="6"/>
      <c r="B1896" s="6"/>
      <c r="C1896" s="16"/>
      <c r="D1896" s="6"/>
      <c r="E1896" s="16"/>
      <c r="F1896" s="16"/>
      <c r="G1896" s="16"/>
      <c r="H1896" s="16"/>
      <c r="I1896" s="2"/>
      <c r="J1896" s="2">
        <v>0</v>
      </c>
      <c r="K1896" s="2"/>
    </row>
    <row r="1897" spans="1:11">
      <c r="A1897" s="6"/>
      <c r="B1897" s="6"/>
      <c r="C1897" s="16"/>
      <c r="D1897" s="6"/>
      <c r="E1897" s="16"/>
      <c r="F1897" s="16"/>
      <c r="G1897" s="16"/>
      <c r="H1897" s="16"/>
      <c r="I1897" s="2"/>
      <c r="J1897" s="2">
        <v>0</v>
      </c>
      <c r="K1897" s="2"/>
    </row>
    <row r="1898" spans="1:11">
      <c r="A1898" s="6"/>
      <c r="B1898" s="6"/>
      <c r="C1898" s="16"/>
      <c r="D1898" s="6"/>
      <c r="E1898" s="16"/>
      <c r="F1898" s="16"/>
      <c r="G1898" s="16"/>
      <c r="H1898" s="16"/>
      <c r="I1898" s="2"/>
      <c r="J1898" s="2">
        <v>0</v>
      </c>
      <c r="K1898" s="2"/>
    </row>
    <row r="1899" spans="1:11">
      <c r="A1899" s="6"/>
      <c r="B1899" s="6"/>
      <c r="C1899" s="16"/>
      <c r="D1899" s="6"/>
      <c r="E1899" s="16"/>
      <c r="F1899" s="16"/>
      <c r="G1899" s="16"/>
      <c r="H1899" s="16"/>
      <c r="I1899" s="2"/>
      <c r="J1899" s="2">
        <v>0</v>
      </c>
      <c r="K1899" s="2"/>
    </row>
    <row r="1900" spans="1:11">
      <c r="A1900" s="6"/>
      <c r="B1900" s="6"/>
      <c r="C1900" s="16"/>
      <c r="D1900" s="6"/>
      <c r="E1900" s="16"/>
      <c r="F1900" s="16"/>
      <c r="G1900" s="16"/>
      <c r="H1900" s="16"/>
      <c r="I1900" s="2"/>
      <c r="J1900" s="2">
        <v>0</v>
      </c>
      <c r="K1900" s="2"/>
    </row>
    <row r="1901" spans="1:11">
      <c r="A1901" s="6"/>
      <c r="B1901" s="6"/>
      <c r="C1901" s="16"/>
      <c r="D1901" s="6"/>
      <c r="E1901" s="16"/>
      <c r="F1901" s="16"/>
      <c r="G1901" s="16"/>
      <c r="H1901" s="16"/>
      <c r="I1901" s="2"/>
      <c r="J1901" s="2">
        <v>0</v>
      </c>
      <c r="K1901" s="2"/>
    </row>
    <row r="1902" spans="1:11">
      <c r="A1902" s="6"/>
      <c r="B1902" s="6"/>
      <c r="C1902" s="16"/>
      <c r="D1902" s="6"/>
      <c r="E1902" s="16"/>
      <c r="F1902" s="16"/>
      <c r="G1902" s="16"/>
      <c r="H1902" s="16"/>
      <c r="I1902" s="2"/>
      <c r="J1902" s="2">
        <v>0</v>
      </c>
      <c r="K1902" s="2"/>
    </row>
    <row r="1903" spans="1:11">
      <c r="A1903" s="6"/>
      <c r="B1903" s="6"/>
      <c r="C1903" s="16"/>
      <c r="D1903" s="6"/>
      <c r="E1903" s="16"/>
      <c r="F1903" s="16"/>
      <c r="G1903" s="16"/>
      <c r="H1903" s="16"/>
      <c r="I1903" s="2"/>
      <c r="J1903" s="2">
        <v>0</v>
      </c>
      <c r="K1903" s="2"/>
    </row>
    <row r="1904" spans="1:11">
      <c r="A1904" s="6"/>
      <c r="B1904" s="6"/>
      <c r="C1904" s="16"/>
      <c r="D1904" s="6"/>
      <c r="E1904" s="16"/>
      <c r="F1904" s="16"/>
      <c r="G1904" s="16"/>
      <c r="H1904" s="16"/>
      <c r="I1904" s="2"/>
      <c r="J1904" s="2">
        <v>0</v>
      </c>
      <c r="K1904" s="2"/>
    </row>
    <row r="1905" spans="1:11">
      <c r="A1905" s="6"/>
      <c r="B1905" s="6"/>
      <c r="C1905" s="16"/>
      <c r="D1905" s="6"/>
      <c r="E1905" s="16"/>
      <c r="F1905" s="16"/>
      <c r="G1905" s="16"/>
      <c r="H1905" s="16"/>
      <c r="I1905" s="2"/>
      <c r="J1905" s="2">
        <v>0</v>
      </c>
      <c r="K1905" s="2"/>
    </row>
    <row r="1906" spans="1:11">
      <c r="A1906" s="6"/>
      <c r="B1906" s="6"/>
      <c r="C1906" s="16"/>
      <c r="D1906" s="6"/>
      <c r="E1906" s="16"/>
      <c r="F1906" s="16"/>
      <c r="G1906" s="16"/>
      <c r="H1906" s="16"/>
      <c r="I1906" s="2"/>
      <c r="J1906" s="2">
        <v>0</v>
      </c>
      <c r="K1906" s="2"/>
    </row>
    <row r="1907" spans="1:11">
      <c r="A1907" s="6"/>
      <c r="B1907" s="6"/>
      <c r="C1907" s="16"/>
      <c r="D1907" s="6"/>
      <c r="E1907" s="16"/>
      <c r="F1907" s="16"/>
      <c r="G1907" s="16"/>
      <c r="H1907" s="16"/>
      <c r="I1907" s="2"/>
      <c r="J1907" s="2">
        <v>0</v>
      </c>
      <c r="K1907" s="2"/>
    </row>
    <row r="1908" spans="1:11">
      <c r="A1908" s="6"/>
      <c r="B1908" s="6"/>
      <c r="C1908" s="16"/>
      <c r="D1908" s="6"/>
      <c r="E1908" s="16"/>
      <c r="F1908" s="16"/>
      <c r="G1908" s="16"/>
      <c r="H1908" s="16"/>
      <c r="I1908" s="2"/>
      <c r="J1908" s="2">
        <v>0</v>
      </c>
      <c r="K1908" s="2"/>
    </row>
    <row r="1909" spans="1:11">
      <c r="A1909" s="6"/>
      <c r="B1909" s="6"/>
      <c r="C1909" s="16"/>
      <c r="D1909" s="6"/>
      <c r="E1909" s="16"/>
      <c r="F1909" s="16"/>
      <c r="G1909" s="16"/>
      <c r="H1909" s="16"/>
      <c r="I1909" s="2"/>
      <c r="J1909" s="2">
        <v>0</v>
      </c>
      <c r="K1909" s="2"/>
    </row>
    <row r="1910" spans="1:11">
      <c r="A1910" s="6"/>
      <c r="B1910" s="6"/>
      <c r="C1910" s="16"/>
      <c r="D1910" s="6"/>
      <c r="E1910" s="16"/>
      <c r="F1910" s="16"/>
      <c r="G1910" s="16"/>
      <c r="H1910" s="16"/>
      <c r="I1910" s="2"/>
      <c r="J1910" s="2">
        <v>0</v>
      </c>
      <c r="K1910" s="2"/>
    </row>
    <row r="1911" spans="1:11">
      <c r="A1911" s="6"/>
      <c r="B1911" s="6"/>
      <c r="C1911" s="16"/>
      <c r="D1911" s="6"/>
      <c r="E1911" s="16"/>
      <c r="F1911" s="16"/>
      <c r="G1911" s="16"/>
      <c r="H1911" s="16"/>
      <c r="I1911" s="2"/>
      <c r="J1911" s="2">
        <v>0</v>
      </c>
      <c r="K1911" s="2"/>
    </row>
    <row r="1912" spans="1:11">
      <c r="A1912" s="6"/>
      <c r="B1912" s="6"/>
      <c r="C1912" s="16"/>
      <c r="D1912" s="6"/>
      <c r="E1912" s="16"/>
      <c r="F1912" s="16"/>
      <c r="G1912" s="16"/>
      <c r="H1912" s="16"/>
      <c r="I1912" s="2"/>
      <c r="J1912" s="2">
        <v>0</v>
      </c>
      <c r="K1912" s="2"/>
    </row>
    <row r="1913" spans="1:11">
      <c r="A1913" s="6"/>
      <c r="B1913" s="6"/>
      <c r="C1913" s="16"/>
      <c r="D1913" s="6"/>
      <c r="E1913" s="16"/>
      <c r="F1913" s="16"/>
      <c r="G1913" s="16"/>
      <c r="H1913" s="16"/>
      <c r="I1913" s="2"/>
      <c r="J1913" s="2">
        <v>2</v>
      </c>
      <c r="K1913" s="2"/>
    </row>
    <row r="1914" spans="1:11">
      <c r="A1914" s="6"/>
      <c r="B1914" s="6"/>
      <c r="C1914" s="16"/>
      <c r="D1914" s="6"/>
      <c r="E1914" s="16"/>
      <c r="F1914" s="16"/>
      <c r="G1914" s="16"/>
      <c r="H1914" s="16"/>
      <c r="I1914" s="2"/>
      <c r="J1914" s="2">
        <v>0</v>
      </c>
      <c r="K1914" s="2"/>
    </row>
    <row r="1915" spans="1:11">
      <c r="A1915" s="6"/>
      <c r="B1915" s="6"/>
      <c r="C1915" s="16"/>
      <c r="D1915" s="6"/>
      <c r="E1915" s="16"/>
      <c r="F1915" s="16"/>
      <c r="G1915" s="16"/>
      <c r="H1915" s="16"/>
      <c r="I1915" s="2"/>
      <c r="J1915" s="2">
        <v>0</v>
      </c>
      <c r="K1915" s="2"/>
    </row>
    <row r="1916" spans="1:11">
      <c r="A1916" s="6"/>
      <c r="B1916" s="6"/>
      <c r="C1916" s="16"/>
      <c r="D1916" s="6"/>
      <c r="E1916" s="16"/>
      <c r="F1916" s="16"/>
      <c r="G1916" s="16"/>
      <c r="H1916" s="16"/>
      <c r="I1916" s="2"/>
      <c r="J1916" s="2">
        <v>0</v>
      </c>
      <c r="K1916" s="2"/>
    </row>
    <row r="1917" spans="1:11">
      <c r="A1917" s="6"/>
      <c r="B1917" s="6"/>
      <c r="C1917" s="16"/>
      <c r="D1917" s="6"/>
      <c r="E1917" s="16"/>
      <c r="F1917" s="16"/>
      <c r="G1917" s="16"/>
      <c r="H1917" s="16"/>
      <c r="I1917" s="2"/>
      <c r="J1917" s="2">
        <v>0</v>
      </c>
      <c r="K1917" s="2"/>
    </row>
    <row r="1918" spans="1:11">
      <c r="A1918" s="6"/>
      <c r="B1918" s="6"/>
      <c r="C1918" s="16"/>
      <c r="D1918" s="6"/>
      <c r="E1918" s="16"/>
      <c r="F1918" s="16"/>
      <c r="G1918" s="16"/>
      <c r="H1918" s="16"/>
      <c r="I1918" s="2"/>
      <c r="J1918" s="2">
        <v>0</v>
      </c>
      <c r="K1918" s="2"/>
    </row>
    <row r="1919" spans="1:11">
      <c r="A1919" s="6"/>
      <c r="B1919" s="6"/>
      <c r="C1919" s="16"/>
      <c r="D1919" s="6"/>
      <c r="E1919" s="16"/>
      <c r="F1919" s="16"/>
      <c r="G1919" s="16"/>
      <c r="H1919" s="16"/>
      <c r="I1919" s="2"/>
      <c r="J1919" s="2">
        <v>0</v>
      </c>
      <c r="K1919" s="2"/>
    </row>
    <row r="1920" spans="1:11">
      <c r="A1920" s="6"/>
      <c r="B1920" s="6"/>
      <c r="C1920" s="16"/>
      <c r="D1920" s="6"/>
      <c r="E1920" s="16"/>
      <c r="F1920" s="16"/>
      <c r="G1920" s="16"/>
      <c r="H1920" s="16"/>
      <c r="I1920" s="2"/>
      <c r="J1920" s="2">
        <v>0</v>
      </c>
      <c r="K1920" s="2"/>
    </row>
    <row r="1921" spans="1:11">
      <c r="A1921" s="6"/>
      <c r="B1921" s="6"/>
      <c r="C1921" s="16"/>
      <c r="D1921" s="6"/>
      <c r="E1921" s="16"/>
      <c r="F1921" s="16"/>
      <c r="G1921" s="16"/>
      <c r="H1921" s="16"/>
      <c r="I1921" s="2"/>
      <c r="J1921" s="2">
        <v>0</v>
      </c>
      <c r="K1921" s="2"/>
    </row>
    <row r="1922" spans="1:11">
      <c r="A1922" s="6"/>
      <c r="B1922" s="6"/>
      <c r="C1922" s="16"/>
      <c r="D1922" s="6"/>
      <c r="E1922" s="16"/>
      <c r="F1922" s="16"/>
      <c r="G1922" s="16"/>
      <c r="H1922" s="16"/>
      <c r="I1922" s="2"/>
      <c r="J1922" s="2">
        <v>0</v>
      </c>
      <c r="K1922" s="2"/>
    </row>
    <row r="1923" spans="1:11">
      <c r="A1923" s="6"/>
      <c r="B1923" s="6"/>
      <c r="C1923" s="16"/>
      <c r="D1923" s="6"/>
      <c r="E1923" s="16"/>
      <c r="F1923" s="16"/>
      <c r="G1923" s="16"/>
      <c r="H1923" s="16"/>
      <c r="I1923" s="2"/>
      <c r="J1923" s="2">
        <v>0</v>
      </c>
      <c r="K1923" s="2"/>
    </row>
    <row r="1924" spans="1:11">
      <c r="A1924" s="6"/>
      <c r="B1924" s="6"/>
      <c r="C1924" s="16"/>
      <c r="D1924" s="6"/>
      <c r="E1924" s="16"/>
      <c r="F1924" s="16"/>
      <c r="G1924" s="16"/>
      <c r="H1924" s="16"/>
      <c r="I1924" s="2"/>
      <c r="J1924" s="2">
        <v>3</v>
      </c>
      <c r="K1924" s="2"/>
    </row>
    <row r="1925" spans="1:11">
      <c r="A1925" s="6"/>
      <c r="B1925" s="6"/>
      <c r="C1925" s="16"/>
      <c r="D1925" s="6"/>
      <c r="E1925" s="16"/>
      <c r="F1925" s="16"/>
      <c r="G1925" s="16"/>
      <c r="H1925" s="16"/>
      <c r="I1925" s="2"/>
      <c r="J1925" s="2">
        <v>0</v>
      </c>
      <c r="K1925" s="2"/>
    </row>
    <row r="1926" spans="1:11">
      <c r="A1926" s="6"/>
      <c r="B1926" s="6"/>
      <c r="C1926" s="16"/>
      <c r="D1926" s="6"/>
      <c r="E1926" s="16"/>
      <c r="F1926" s="16"/>
      <c r="G1926" s="16"/>
      <c r="H1926" s="16"/>
      <c r="I1926" s="2"/>
      <c r="J1926" s="2">
        <v>0</v>
      </c>
      <c r="K1926" s="2"/>
    </row>
    <row r="1927" spans="1:11">
      <c r="A1927" s="6"/>
      <c r="B1927" s="6"/>
      <c r="C1927" s="16"/>
      <c r="D1927" s="6"/>
      <c r="E1927" s="16"/>
      <c r="F1927" s="16"/>
      <c r="G1927" s="16"/>
      <c r="H1927" s="16"/>
      <c r="I1927" s="2"/>
      <c r="J1927" s="2">
        <v>0</v>
      </c>
      <c r="K1927" s="2"/>
    </row>
    <row r="1928" spans="1:11">
      <c r="A1928" s="6"/>
      <c r="B1928" s="6"/>
      <c r="C1928" s="16"/>
      <c r="D1928" s="6"/>
      <c r="E1928" s="16"/>
      <c r="F1928" s="16"/>
      <c r="G1928" s="16"/>
      <c r="H1928" s="16"/>
      <c r="I1928" s="2"/>
      <c r="J1928" s="2">
        <v>0</v>
      </c>
      <c r="K1928" s="2"/>
    </row>
    <row r="1929" spans="1:11">
      <c r="A1929" s="6"/>
      <c r="B1929" s="6"/>
      <c r="C1929" s="16"/>
      <c r="D1929" s="6"/>
      <c r="E1929" s="16"/>
      <c r="F1929" s="16"/>
      <c r="G1929" s="16"/>
      <c r="H1929" s="16"/>
      <c r="I1929" s="2"/>
      <c r="J1929" s="2">
        <v>0</v>
      </c>
      <c r="K1929" s="2"/>
    </row>
    <row r="1930" spans="1:11">
      <c r="A1930" s="6"/>
      <c r="B1930" s="6"/>
      <c r="C1930" s="16"/>
      <c r="D1930" s="6"/>
      <c r="E1930" s="16"/>
      <c r="F1930" s="16"/>
      <c r="G1930" s="16"/>
      <c r="H1930" s="16"/>
      <c r="I1930" s="2"/>
      <c r="J1930" s="2">
        <v>0</v>
      </c>
      <c r="K1930" s="2"/>
    </row>
    <row r="1931" spans="1:11">
      <c r="A1931" s="6"/>
      <c r="B1931" s="6"/>
      <c r="C1931" s="16"/>
      <c r="D1931" s="6"/>
      <c r="E1931" s="16"/>
      <c r="F1931" s="16"/>
      <c r="G1931" s="16"/>
      <c r="H1931" s="16"/>
      <c r="I1931" s="2"/>
      <c r="J1931" s="2">
        <v>0</v>
      </c>
      <c r="K1931" s="2"/>
    </row>
    <row r="1932" spans="1:11">
      <c r="A1932" s="6"/>
      <c r="B1932" s="6"/>
      <c r="C1932" s="16"/>
      <c r="D1932" s="6"/>
      <c r="E1932" s="16"/>
      <c r="F1932" s="16"/>
      <c r="G1932" s="16"/>
      <c r="H1932" s="16"/>
      <c r="I1932" s="2"/>
      <c r="J1932" s="2">
        <v>0</v>
      </c>
      <c r="K1932" s="2"/>
    </row>
    <row r="1933" spans="1:11">
      <c r="A1933" s="6"/>
      <c r="B1933" s="6"/>
      <c r="C1933" s="16"/>
      <c r="D1933" s="6"/>
      <c r="E1933" s="16"/>
      <c r="F1933" s="16"/>
      <c r="G1933" s="16"/>
      <c r="H1933" s="16"/>
      <c r="I1933" s="2"/>
      <c r="J1933" s="2">
        <v>0</v>
      </c>
      <c r="K1933" s="2"/>
    </row>
    <row r="1934" spans="1:11">
      <c r="A1934" s="6"/>
      <c r="B1934" s="6"/>
      <c r="C1934" s="16"/>
      <c r="D1934" s="6"/>
      <c r="E1934" s="16"/>
      <c r="F1934" s="16"/>
      <c r="G1934" s="16"/>
      <c r="H1934" s="16"/>
      <c r="I1934" s="2"/>
      <c r="J1934" s="2">
        <v>0</v>
      </c>
      <c r="K1934" s="2"/>
    </row>
    <row r="1935" spans="1:11">
      <c r="A1935" s="6"/>
      <c r="B1935" s="6"/>
      <c r="C1935" s="16"/>
      <c r="D1935" s="6"/>
      <c r="E1935" s="16"/>
      <c r="F1935" s="16"/>
      <c r="G1935" s="16"/>
      <c r="H1935" s="16"/>
      <c r="I1935" s="2"/>
      <c r="J1935" s="2">
        <v>0</v>
      </c>
      <c r="K1935" s="2"/>
    </row>
    <row r="1936" spans="1:11">
      <c r="A1936" s="6"/>
      <c r="B1936" s="6"/>
      <c r="C1936" s="16"/>
      <c r="D1936" s="6"/>
      <c r="E1936" s="16"/>
      <c r="F1936" s="16"/>
      <c r="G1936" s="16"/>
      <c r="H1936" s="16"/>
      <c r="I1936" s="2"/>
      <c r="J1936" s="2">
        <v>0</v>
      </c>
      <c r="K1936" s="2"/>
    </row>
    <row r="1937" spans="1:11">
      <c r="A1937" s="6"/>
      <c r="B1937" s="6"/>
      <c r="C1937" s="16"/>
      <c r="D1937" s="6"/>
      <c r="E1937" s="16"/>
      <c r="F1937" s="16"/>
      <c r="G1937" s="16"/>
      <c r="H1937" s="16"/>
      <c r="I1937" s="2"/>
      <c r="J1937" s="2">
        <v>0</v>
      </c>
      <c r="K1937" s="2"/>
    </row>
    <row r="1938" spans="1:11">
      <c r="A1938" s="6"/>
      <c r="B1938" s="6"/>
      <c r="C1938" s="16"/>
      <c r="D1938" s="6"/>
      <c r="E1938" s="16"/>
      <c r="F1938" s="16"/>
      <c r="G1938" s="16"/>
      <c r="H1938" s="16"/>
      <c r="I1938" s="2"/>
      <c r="J1938" s="2">
        <v>0</v>
      </c>
      <c r="K1938" s="2"/>
    </row>
    <row r="1939" spans="1:11">
      <c r="A1939" s="6"/>
      <c r="B1939" s="6"/>
      <c r="C1939" s="16"/>
      <c r="D1939" s="6"/>
      <c r="E1939" s="16"/>
      <c r="F1939" s="16"/>
      <c r="G1939" s="16"/>
      <c r="H1939" s="16"/>
      <c r="I1939" s="2"/>
      <c r="J1939" s="2">
        <v>0</v>
      </c>
      <c r="K1939" s="2"/>
    </row>
    <row r="1940" spans="1:11">
      <c r="A1940" s="6"/>
      <c r="B1940" s="6"/>
      <c r="C1940" s="16"/>
      <c r="D1940" s="6"/>
      <c r="E1940" s="16"/>
      <c r="F1940" s="16"/>
      <c r="G1940" s="16"/>
      <c r="H1940" s="16"/>
      <c r="I1940" s="2"/>
      <c r="J1940" s="2">
        <v>0</v>
      </c>
      <c r="K1940" s="2"/>
    </row>
    <row r="1941" spans="1:11">
      <c r="A1941" s="6"/>
      <c r="B1941" s="6"/>
      <c r="C1941" s="16"/>
      <c r="D1941" s="6"/>
      <c r="E1941" s="16"/>
      <c r="F1941" s="16"/>
      <c r="G1941" s="16"/>
      <c r="H1941" s="16"/>
      <c r="I1941" s="2"/>
      <c r="J1941" s="2">
        <v>0</v>
      </c>
      <c r="K1941" s="2"/>
    </row>
    <row r="1942" spans="1:11">
      <c r="A1942" s="6"/>
      <c r="B1942" s="6"/>
      <c r="C1942" s="16"/>
      <c r="D1942" s="6"/>
      <c r="E1942" s="16"/>
      <c r="F1942" s="16"/>
      <c r="G1942" s="16"/>
      <c r="H1942" s="16"/>
      <c r="I1942" s="2"/>
      <c r="J1942" s="2">
        <v>0</v>
      </c>
      <c r="K1942" s="2"/>
    </row>
    <row r="1943" spans="1:11">
      <c r="A1943" s="6"/>
      <c r="B1943" s="6"/>
      <c r="C1943" s="16"/>
      <c r="D1943" s="6"/>
      <c r="E1943" s="16"/>
      <c r="F1943" s="16"/>
      <c r="G1943" s="16"/>
      <c r="H1943" s="16"/>
      <c r="I1943" s="2"/>
      <c r="J1943" s="2">
        <v>0</v>
      </c>
      <c r="K1943" s="2"/>
    </row>
    <row r="1944" spans="1:11">
      <c r="A1944" s="6"/>
      <c r="B1944" s="6"/>
      <c r="C1944" s="16"/>
      <c r="D1944" s="6"/>
      <c r="E1944" s="16"/>
      <c r="F1944" s="16"/>
      <c r="G1944" s="16"/>
      <c r="H1944" s="16"/>
      <c r="I1944" s="2"/>
      <c r="J1944" s="2">
        <v>0</v>
      </c>
      <c r="K1944" s="2"/>
    </row>
    <row r="1945" spans="1:11">
      <c r="A1945" s="6"/>
      <c r="B1945" s="6"/>
      <c r="C1945" s="16"/>
      <c r="D1945" s="6"/>
      <c r="E1945" s="16"/>
      <c r="F1945" s="16"/>
      <c r="G1945" s="16"/>
      <c r="H1945" s="16"/>
      <c r="I1945" s="2"/>
      <c r="J1945" s="2">
        <v>0</v>
      </c>
      <c r="K1945" s="2"/>
    </row>
    <row r="1946" spans="1:11">
      <c r="A1946" s="6"/>
      <c r="B1946" s="6"/>
      <c r="C1946" s="16"/>
      <c r="D1946" s="6"/>
      <c r="E1946" s="16"/>
      <c r="F1946" s="16"/>
      <c r="G1946" s="16"/>
      <c r="H1946" s="16"/>
      <c r="I1946" s="2"/>
      <c r="J1946" s="2">
        <v>0</v>
      </c>
      <c r="K1946" s="2"/>
    </row>
    <row r="1947" spans="1:11">
      <c r="A1947" s="6"/>
      <c r="B1947" s="6"/>
      <c r="C1947" s="16"/>
      <c r="D1947" s="6"/>
      <c r="E1947" s="16"/>
      <c r="F1947" s="16"/>
      <c r="G1947" s="16"/>
      <c r="H1947" s="16"/>
      <c r="I1947" s="2"/>
      <c r="J1947" s="2">
        <v>0</v>
      </c>
      <c r="K1947" s="2"/>
    </row>
    <row r="1948" spans="1:11">
      <c r="A1948" s="6"/>
      <c r="B1948" s="6"/>
      <c r="C1948" s="16"/>
      <c r="D1948" s="6"/>
      <c r="E1948" s="16"/>
      <c r="F1948" s="16"/>
      <c r="G1948" s="16"/>
      <c r="H1948" s="16"/>
      <c r="I1948" s="2"/>
      <c r="J1948" s="2">
        <v>0</v>
      </c>
      <c r="K1948" s="2"/>
    </row>
    <row r="1949" spans="1:11">
      <c r="A1949" s="6"/>
      <c r="B1949" s="6"/>
      <c r="C1949" s="16"/>
      <c r="D1949" s="6"/>
      <c r="E1949" s="16"/>
      <c r="F1949" s="16"/>
      <c r="G1949" s="16"/>
      <c r="H1949" s="16"/>
      <c r="I1949" s="2"/>
      <c r="J1949" s="2">
        <v>0</v>
      </c>
      <c r="K1949" s="2"/>
    </row>
    <row r="1950" spans="1:11">
      <c r="A1950" s="6"/>
      <c r="B1950" s="6"/>
      <c r="C1950" s="16"/>
      <c r="D1950" s="6"/>
      <c r="E1950" s="16"/>
      <c r="F1950" s="16"/>
      <c r="G1950" s="16"/>
      <c r="H1950" s="16"/>
      <c r="I1950" s="2"/>
      <c r="J1950" s="2">
        <v>2</v>
      </c>
      <c r="K1950" s="2"/>
    </row>
    <row r="1951" spans="1:11">
      <c r="A1951" s="6"/>
      <c r="B1951" s="6"/>
      <c r="C1951" s="16"/>
      <c r="D1951" s="6"/>
      <c r="E1951" s="16"/>
      <c r="F1951" s="16"/>
      <c r="G1951" s="16"/>
      <c r="H1951" s="16"/>
      <c r="I1951" s="2"/>
      <c r="J1951" s="2">
        <v>0</v>
      </c>
      <c r="K1951" s="2"/>
    </row>
    <row r="1952" spans="1:11">
      <c r="A1952" s="6"/>
      <c r="B1952" s="6"/>
      <c r="C1952" s="16"/>
      <c r="D1952" s="6"/>
      <c r="E1952" s="16"/>
      <c r="F1952" s="16"/>
      <c r="G1952" s="16"/>
      <c r="H1952" s="16"/>
      <c r="I1952" s="2"/>
      <c r="J1952" s="2">
        <v>0</v>
      </c>
      <c r="K1952" s="2"/>
    </row>
    <row r="1953" spans="1:11">
      <c r="A1953" s="6"/>
      <c r="B1953" s="6"/>
      <c r="C1953" s="16"/>
      <c r="D1953" s="6"/>
      <c r="E1953" s="16"/>
      <c r="F1953" s="16"/>
      <c r="G1953" s="16"/>
      <c r="H1953" s="16"/>
      <c r="I1953" s="2"/>
      <c r="J1953" s="2">
        <v>0</v>
      </c>
      <c r="K1953" s="2"/>
    </row>
    <row r="1954" spans="1:11">
      <c r="A1954" s="6"/>
      <c r="B1954" s="6"/>
      <c r="C1954" s="16"/>
      <c r="D1954" s="6"/>
      <c r="E1954" s="16"/>
      <c r="F1954" s="16"/>
      <c r="G1954" s="16"/>
      <c r="H1954" s="16"/>
      <c r="I1954" s="2"/>
      <c r="J1954" s="2">
        <v>0</v>
      </c>
      <c r="K1954" s="2"/>
    </row>
    <row r="1955" spans="1:11">
      <c r="A1955" s="6"/>
      <c r="B1955" s="6"/>
      <c r="C1955" s="16"/>
      <c r="D1955" s="6"/>
      <c r="E1955" s="16"/>
      <c r="F1955" s="16"/>
      <c r="G1955" s="16"/>
      <c r="H1955" s="16"/>
      <c r="I1955" s="2"/>
      <c r="J1955" s="2">
        <v>0</v>
      </c>
      <c r="K1955" s="2"/>
    </row>
    <row r="1956" spans="1:11">
      <c r="A1956" s="6"/>
      <c r="B1956" s="6"/>
      <c r="C1956" s="16"/>
      <c r="D1956" s="6"/>
      <c r="E1956" s="16"/>
      <c r="F1956" s="16"/>
      <c r="G1956" s="16"/>
      <c r="H1956" s="16"/>
      <c r="I1956" s="2"/>
      <c r="J1956" s="2">
        <v>0</v>
      </c>
      <c r="K1956" s="2"/>
    </row>
    <row r="1957" spans="1:11">
      <c r="A1957" s="6"/>
      <c r="B1957" s="6"/>
      <c r="C1957" s="16"/>
      <c r="D1957" s="6"/>
      <c r="E1957" s="16"/>
      <c r="F1957" s="16"/>
      <c r="G1957" s="16"/>
      <c r="H1957" s="16"/>
      <c r="I1957" s="2"/>
      <c r="J1957" s="2">
        <v>0</v>
      </c>
      <c r="K1957" s="2"/>
    </row>
    <row r="1958" spans="1:11">
      <c r="A1958" s="6"/>
      <c r="B1958" s="6"/>
      <c r="C1958" s="16"/>
      <c r="D1958" s="6"/>
      <c r="E1958" s="16"/>
      <c r="F1958" s="16"/>
      <c r="G1958" s="16"/>
      <c r="H1958" s="16"/>
      <c r="I1958" s="2"/>
      <c r="J1958" s="2">
        <v>0</v>
      </c>
      <c r="K1958" s="2"/>
    </row>
    <row r="1959" spans="1:11">
      <c r="A1959" s="6"/>
      <c r="B1959" s="6"/>
      <c r="C1959" s="16"/>
      <c r="D1959" s="6"/>
      <c r="E1959" s="16"/>
      <c r="F1959" s="16"/>
      <c r="G1959" s="16"/>
      <c r="H1959" s="16"/>
      <c r="I1959" s="2"/>
      <c r="J1959" s="2">
        <v>1</v>
      </c>
      <c r="K1959" s="2">
        <v>2</v>
      </c>
    </row>
    <row r="1960" spans="1:11">
      <c r="A1960" s="6"/>
      <c r="B1960" s="6"/>
      <c r="C1960" s="16"/>
      <c r="D1960" s="6"/>
      <c r="E1960" s="16"/>
      <c r="F1960" s="16"/>
      <c r="G1960" s="16"/>
      <c r="H1960" s="16"/>
      <c r="I1960" s="2"/>
      <c r="J1960" s="2">
        <v>0</v>
      </c>
      <c r="K1960" s="2"/>
    </row>
    <row r="1961" spans="1:11">
      <c r="A1961" s="6"/>
      <c r="B1961" s="6"/>
      <c r="C1961" s="16"/>
      <c r="D1961" s="6"/>
      <c r="E1961" s="16"/>
      <c r="F1961" s="16"/>
      <c r="G1961" s="16"/>
      <c r="H1961" s="16"/>
      <c r="I1961" s="2"/>
      <c r="J1961" s="2">
        <v>0</v>
      </c>
      <c r="K1961" s="2"/>
    </row>
    <row r="1962" spans="1:11">
      <c r="A1962" s="6"/>
      <c r="B1962" s="6"/>
      <c r="C1962" s="16"/>
      <c r="D1962" s="6"/>
      <c r="E1962" s="16"/>
      <c r="F1962" s="16"/>
      <c r="G1962" s="16"/>
      <c r="H1962" s="16"/>
      <c r="I1962" s="2"/>
      <c r="J1962" s="2">
        <v>0</v>
      </c>
      <c r="K1962" s="2"/>
    </row>
    <row r="1963" spans="1:11">
      <c r="A1963" s="6"/>
      <c r="B1963" s="6"/>
      <c r="C1963" s="16"/>
      <c r="D1963" s="6"/>
      <c r="E1963" s="16"/>
      <c r="F1963" s="16"/>
      <c r="G1963" s="16"/>
      <c r="H1963" s="16"/>
      <c r="I1963" s="2"/>
      <c r="J1963" s="2">
        <v>0</v>
      </c>
      <c r="K1963" s="2"/>
    </row>
    <row r="1964" spans="1:11">
      <c r="A1964" s="6"/>
      <c r="B1964" s="6"/>
      <c r="C1964" s="16"/>
      <c r="D1964" s="6"/>
      <c r="E1964" s="16"/>
      <c r="F1964" s="16"/>
      <c r="G1964" s="16"/>
      <c r="H1964" s="16"/>
      <c r="I1964" s="2"/>
      <c r="J1964" s="2">
        <v>0</v>
      </c>
      <c r="K1964" s="2"/>
    </row>
    <row r="1965" spans="1:11">
      <c r="A1965" s="6"/>
      <c r="B1965" s="6"/>
      <c r="C1965" s="16"/>
      <c r="D1965" s="6"/>
      <c r="E1965" s="16"/>
      <c r="F1965" s="16"/>
      <c r="G1965" s="16"/>
      <c r="H1965" s="16"/>
      <c r="I1965" s="2"/>
      <c r="J1965" s="2">
        <v>0</v>
      </c>
      <c r="K1965" s="2"/>
    </row>
    <row r="1966" spans="1:11">
      <c r="A1966" s="6"/>
      <c r="B1966" s="6"/>
      <c r="C1966" s="16"/>
      <c r="D1966" s="6"/>
      <c r="E1966" s="16"/>
      <c r="F1966" s="16"/>
      <c r="G1966" s="16"/>
      <c r="H1966" s="16"/>
      <c r="I1966" s="2"/>
      <c r="J1966" s="2">
        <v>0</v>
      </c>
      <c r="K1966" s="2"/>
    </row>
    <row r="1967" spans="1:11">
      <c r="A1967" s="6"/>
      <c r="B1967" s="6"/>
      <c r="C1967" s="16"/>
      <c r="D1967" s="6"/>
      <c r="E1967" s="16"/>
      <c r="F1967" s="16"/>
      <c r="G1967" s="16"/>
      <c r="H1967" s="16"/>
      <c r="I1967" s="2"/>
      <c r="J1967" s="2">
        <v>0</v>
      </c>
      <c r="K1967" s="2"/>
    </row>
    <row r="1968" spans="1:11">
      <c r="A1968" s="6"/>
      <c r="B1968" s="6"/>
      <c r="C1968" s="16"/>
      <c r="D1968" s="6"/>
      <c r="E1968" s="16"/>
      <c r="F1968" s="16"/>
      <c r="G1968" s="16"/>
      <c r="H1968" s="16"/>
      <c r="I1968" s="2"/>
      <c r="J1968" s="2">
        <v>0</v>
      </c>
      <c r="K1968" s="2"/>
    </row>
    <row r="1969" spans="1:11">
      <c r="A1969" s="6"/>
      <c r="B1969" s="6"/>
      <c r="C1969" s="16"/>
      <c r="D1969" s="6"/>
      <c r="E1969" s="16"/>
      <c r="F1969" s="16"/>
      <c r="G1969" s="16"/>
      <c r="H1969" s="16"/>
      <c r="I1969" s="2"/>
      <c r="J1969" s="2">
        <v>0</v>
      </c>
      <c r="K1969" s="2"/>
    </row>
    <row r="1970" spans="1:11">
      <c r="A1970" s="6"/>
      <c r="B1970" s="6"/>
      <c r="C1970" s="16"/>
      <c r="D1970" s="6"/>
      <c r="E1970" s="16"/>
      <c r="F1970" s="16"/>
      <c r="G1970" s="16"/>
      <c r="H1970" s="16"/>
      <c r="I1970" s="2"/>
      <c r="J1970" s="2">
        <v>0</v>
      </c>
      <c r="K1970" s="2"/>
    </row>
    <row r="1971" spans="1:11">
      <c r="A1971" s="6"/>
      <c r="B1971" s="6"/>
      <c r="C1971" s="16"/>
      <c r="D1971" s="6"/>
      <c r="E1971" s="16"/>
      <c r="F1971" s="16"/>
      <c r="G1971" s="16"/>
      <c r="H1971" s="16"/>
      <c r="I1971" s="2"/>
      <c r="J1971" s="2">
        <v>0</v>
      </c>
      <c r="K1971" s="2"/>
    </row>
    <row r="1972" spans="1:11">
      <c r="A1972" s="6"/>
      <c r="B1972" s="6"/>
      <c r="C1972" s="16"/>
      <c r="D1972" s="6"/>
      <c r="E1972" s="16"/>
      <c r="F1972" s="16"/>
      <c r="G1972" s="16"/>
      <c r="H1972" s="16"/>
      <c r="I1972" s="2"/>
      <c r="J1972" s="2">
        <v>0</v>
      </c>
      <c r="K1972" s="2"/>
    </row>
    <row r="1973" spans="1:11">
      <c r="A1973" s="6"/>
      <c r="B1973" s="6"/>
      <c r="C1973" s="16"/>
      <c r="D1973" s="6"/>
      <c r="E1973" s="16"/>
      <c r="F1973" s="16"/>
      <c r="G1973" s="16"/>
      <c r="H1973" s="16"/>
      <c r="I1973" s="2"/>
      <c r="J1973" s="2">
        <v>0</v>
      </c>
      <c r="K1973" s="2"/>
    </row>
    <row r="1974" spans="1:11">
      <c r="A1974" s="6"/>
      <c r="B1974" s="6"/>
      <c r="C1974" s="16"/>
      <c r="D1974" s="6"/>
      <c r="E1974" s="16"/>
      <c r="F1974" s="16"/>
      <c r="G1974" s="16"/>
      <c r="H1974" s="16"/>
      <c r="I1974" s="2"/>
      <c r="J1974" s="2">
        <v>0</v>
      </c>
      <c r="K1974" s="2"/>
    </row>
    <row r="1975" spans="1:11">
      <c r="A1975" s="6"/>
      <c r="B1975" s="6"/>
      <c r="C1975" s="16"/>
      <c r="D1975" s="6"/>
      <c r="E1975" s="16"/>
      <c r="F1975" s="16"/>
      <c r="G1975" s="16"/>
      <c r="H1975" s="16"/>
      <c r="I1975" s="2"/>
      <c r="J1975" s="2">
        <v>0</v>
      </c>
      <c r="K1975" s="2"/>
    </row>
    <row r="1976" spans="1:11">
      <c r="A1976" s="6"/>
      <c r="B1976" s="6"/>
      <c r="C1976" s="16"/>
      <c r="D1976" s="6"/>
      <c r="E1976" s="16"/>
      <c r="F1976" s="16"/>
      <c r="G1976" s="16"/>
      <c r="H1976" s="16"/>
      <c r="I1976" s="2"/>
      <c r="J1976" s="2">
        <v>0</v>
      </c>
      <c r="K1976" s="2"/>
    </row>
    <row r="1977" spans="1:11">
      <c r="A1977" s="6"/>
      <c r="B1977" s="6"/>
      <c r="C1977" s="16"/>
      <c r="D1977" s="6"/>
      <c r="E1977" s="16"/>
      <c r="F1977" s="16"/>
      <c r="G1977" s="16"/>
      <c r="H1977" s="16"/>
      <c r="I1977" s="2"/>
      <c r="J1977" s="2">
        <v>0</v>
      </c>
      <c r="K1977" s="2"/>
    </row>
    <row r="1978" spans="1:11">
      <c r="A1978" s="6"/>
      <c r="B1978" s="6"/>
      <c r="C1978" s="16"/>
      <c r="D1978" s="6"/>
      <c r="E1978" s="16"/>
      <c r="F1978" s="16"/>
      <c r="G1978" s="16"/>
      <c r="H1978" s="16"/>
      <c r="I1978" s="2"/>
      <c r="J1978" s="2">
        <v>0</v>
      </c>
      <c r="K1978" s="2"/>
    </row>
    <row r="1979" spans="1:11">
      <c r="A1979" s="6"/>
      <c r="B1979" s="6"/>
      <c r="C1979" s="16"/>
      <c r="D1979" s="6"/>
      <c r="E1979" s="16"/>
      <c r="F1979" s="16"/>
      <c r="G1979" s="16"/>
      <c r="H1979" s="16"/>
      <c r="I1979" s="2"/>
      <c r="J1979" s="2">
        <v>0</v>
      </c>
      <c r="K1979" s="2"/>
    </row>
    <row r="1980" spans="1:11">
      <c r="A1980" s="6"/>
      <c r="B1980" s="6"/>
      <c r="C1980" s="16"/>
      <c r="D1980" s="6"/>
      <c r="E1980" s="16"/>
      <c r="F1980" s="16"/>
      <c r="G1980" s="16"/>
      <c r="H1980" s="16"/>
      <c r="I1980" s="2"/>
      <c r="J1980" s="2">
        <v>0</v>
      </c>
      <c r="K1980" s="2"/>
    </row>
    <row r="1981" spans="1:11">
      <c r="A1981" s="6"/>
      <c r="B1981" s="6"/>
      <c r="C1981" s="16"/>
      <c r="D1981" s="6"/>
      <c r="E1981" s="16"/>
      <c r="F1981" s="16"/>
      <c r="G1981" s="16"/>
      <c r="H1981" s="16"/>
      <c r="I1981" s="2"/>
      <c r="J1981" s="2">
        <v>0</v>
      </c>
      <c r="K1981" s="2"/>
    </row>
    <row r="1982" spans="1:11">
      <c r="A1982" s="6"/>
      <c r="B1982" s="6"/>
      <c r="C1982" s="16"/>
      <c r="D1982" s="6"/>
      <c r="E1982" s="16"/>
      <c r="F1982" s="16"/>
      <c r="G1982" s="16"/>
      <c r="H1982" s="16"/>
      <c r="I1982" s="2"/>
      <c r="J1982" s="2">
        <v>0</v>
      </c>
      <c r="K1982" s="2"/>
    </row>
    <row r="1983" spans="1:11">
      <c r="A1983" s="6"/>
      <c r="B1983" s="6"/>
      <c r="C1983" s="16"/>
      <c r="D1983" s="6"/>
      <c r="E1983" s="16"/>
      <c r="F1983" s="16"/>
      <c r="G1983" s="16"/>
      <c r="H1983" s="16"/>
      <c r="I1983" s="2"/>
      <c r="J1983" s="2">
        <v>0</v>
      </c>
      <c r="K1983" s="2"/>
    </row>
    <row r="1984" spans="1:11">
      <c r="A1984" s="6"/>
      <c r="B1984" s="6"/>
      <c r="C1984" s="16"/>
      <c r="D1984" s="6"/>
      <c r="E1984" s="16"/>
      <c r="F1984" s="16"/>
      <c r="G1984" s="16"/>
      <c r="H1984" s="16"/>
      <c r="I1984" s="2"/>
      <c r="J1984" s="2">
        <v>0</v>
      </c>
      <c r="K1984" s="2"/>
    </row>
    <row r="1985" spans="1:11">
      <c r="A1985" s="6"/>
      <c r="B1985" s="6"/>
      <c r="C1985" s="16"/>
      <c r="D1985" s="6"/>
      <c r="E1985" s="16"/>
      <c r="F1985" s="16"/>
      <c r="G1985" s="16"/>
      <c r="H1985" s="16"/>
      <c r="I1985" s="2"/>
      <c r="J1985" s="2">
        <v>0</v>
      </c>
      <c r="K1985" s="2"/>
    </row>
    <row r="1986" spans="1:11">
      <c r="A1986" s="6"/>
      <c r="B1986" s="6"/>
      <c r="C1986" s="16"/>
      <c r="D1986" s="6"/>
      <c r="E1986" s="16"/>
      <c r="F1986" s="16"/>
      <c r="G1986" s="16"/>
      <c r="H1986" s="16"/>
      <c r="I1986" s="2"/>
      <c r="J1986" s="2">
        <v>0</v>
      </c>
      <c r="K1986" s="2"/>
    </row>
    <row r="1987" spans="1:11">
      <c r="A1987" s="6"/>
      <c r="B1987" s="6"/>
      <c r="C1987" s="16"/>
      <c r="D1987" s="6"/>
      <c r="E1987" s="16"/>
      <c r="F1987" s="16"/>
      <c r="G1987" s="16"/>
      <c r="H1987" s="16"/>
      <c r="I1987" s="2"/>
      <c r="J1987" s="2">
        <v>0</v>
      </c>
      <c r="K1987" s="2"/>
    </row>
    <row r="1988" spans="1:11">
      <c r="A1988" s="6"/>
      <c r="B1988" s="6"/>
      <c r="C1988" s="16"/>
      <c r="D1988" s="6"/>
      <c r="E1988" s="16"/>
      <c r="F1988" s="16"/>
      <c r="G1988" s="16"/>
      <c r="H1988" s="16"/>
      <c r="I1988" s="2"/>
      <c r="J1988" s="2">
        <v>0</v>
      </c>
      <c r="K1988" s="2"/>
    </row>
    <row r="1989" spans="1:11">
      <c r="A1989" s="6"/>
      <c r="B1989" s="6"/>
      <c r="C1989" s="16"/>
      <c r="D1989" s="6"/>
      <c r="E1989" s="16"/>
      <c r="F1989" s="16"/>
      <c r="G1989" s="16"/>
      <c r="H1989" s="16"/>
      <c r="I1989" s="2"/>
      <c r="J1989" s="2">
        <v>0</v>
      </c>
      <c r="K1989" s="2"/>
    </row>
    <row r="1990" spans="1:11">
      <c r="A1990" s="6"/>
      <c r="B1990" s="6"/>
      <c r="C1990" s="16"/>
      <c r="D1990" s="6"/>
      <c r="E1990" s="16"/>
      <c r="F1990" s="16"/>
      <c r="G1990" s="16"/>
      <c r="H1990" s="16"/>
      <c r="I1990" s="2"/>
      <c r="J1990" s="2">
        <v>0</v>
      </c>
      <c r="K1990" s="2"/>
    </row>
    <row r="1991" spans="1:11">
      <c r="A1991" s="6"/>
      <c r="B1991" s="6"/>
      <c r="C1991" s="16"/>
      <c r="D1991" s="6"/>
      <c r="E1991" s="16"/>
      <c r="F1991" s="16"/>
      <c r="G1991" s="16"/>
      <c r="H1991" s="16"/>
      <c r="I1991" s="2"/>
      <c r="J1991" s="2">
        <v>0</v>
      </c>
      <c r="K1991" s="2"/>
    </row>
    <row r="1992" spans="1:11">
      <c r="A1992" s="6"/>
      <c r="B1992" s="6"/>
      <c r="C1992" s="16"/>
      <c r="D1992" s="6"/>
      <c r="E1992" s="16"/>
      <c r="F1992" s="16"/>
      <c r="G1992" s="16"/>
      <c r="H1992" s="16"/>
      <c r="I1992" s="2"/>
      <c r="J1992" s="2">
        <v>0</v>
      </c>
      <c r="K1992" s="2"/>
    </row>
    <row r="1993" spans="1:11">
      <c r="A1993" s="6"/>
      <c r="B1993" s="6"/>
      <c r="C1993" s="16"/>
      <c r="D1993" s="6"/>
      <c r="E1993" s="16"/>
      <c r="F1993" s="16"/>
      <c r="G1993" s="16"/>
      <c r="H1993" s="16"/>
      <c r="I1993" s="2"/>
      <c r="J1993" s="2">
        <v>0</v>
      </c>
      <c r="K1993" s="2"/>
    </row>
    <row r="1994" spans="1:11">
      <c r="A1994" s="6"/>
      <c r="B1994" s="6"/>
      <c r="C1994" s="16"/>
      <c r="D1994" s="6"/>
      <c r="E1994" s="16"/>
      <c r="F1994" s="16"/>
      <c r="G1994" s="16"/>
      <c r="H1994" s="16"/>
      <c r="I1994" s="2"/>
      <c r="J1994" s="2">
        <v>0</v>
      </c>
      <c r="K1994" s="2"/>
    </row>
    <row r="1995" spans="1:11">
      <c r="A1995" s="6"/>
      <c r="B1995" s="6"/>
      <c r="C1995" s="16"/>
      <c r="D1995" s="6"/>
      <c r="E1995" s="16"/>
      <c r="F1995" s="16"/>
      <c r="G1995" s="16"/>
      <c r="H1995" s="16"/>
      <c r="I1995" s="2"/>
      <c r="J1995" s="2">
        <v>0</v>
      </c>
      <c r="K1995" s="2"/>
    </row>
    <row r="1996" spans="1:11">
      <c r="A1996" s="6"/>
      <c r="B1996" s="6"/>
      <c r="C1996" s="16"/>
      <c r="D1996" s="6"/>
      <c r="E1996" s="16"/>
      <c r="F1996" s="16"/>
      <c r="G1996" s="16"/>
      <c r="H1996" s="16"/>
      <c r="I1996" s="2"/>
      <c r="J1996" s="2">
        <v>0</v>
      </c>
      <c r="K1996" s="2"/>
    </row>
    <row r="1997" spans="1:11">
      <c r="A1997" s="6"/>
      <c r="B1997" s="6"/>
      <c r="C1997" s="16"/>
      <c r="D1997" s="6"/>
      <c r="E1997" s="16"/>
      <c r="F1997" s="16"/>
      <c r="G1997" s="16"/>
      <c r="H1997" s="16"/>
      <c r="I1997" s="2"/>
      <c r="J1997" s="2">
        <v>0</v>
      </c>
      <c r="K1997" s="2"/>
    </row>
    <row r="1998" spans="1:11">
      <c r="A1998" s="6"/>
      <c r="B1998" s="6"/>
      <c r="C1998" s="16"/>
      <c r="D1998" s="6"/>
      <c r="E1998" s="16"/>
      <c r="F1998" s="16"/>
      <c r="G1998" s="16"/>
      <c r="H1998" s="16"/>
      <c r="I1998" s="2"/>
      <c r="J1998" s="2">
        <v>0</v>
      </c>
      <c r="K1998" s="2"/>
    </row>
    <row r="1999" spans="1:11">
      <c r="A1999" s="6"/>
      <c r="B1999" s="6"/>
      <c r="C1999" s="16"/>
      <c r="D1999" s="6"/>
      <c r="E1999" s="16"/>
      <c r="F1999" s="16"/>
      <c r="G1999" s="16"/>
      <c r="H1999" s="16"/>
      <c r="I1999" s="2"/>
      <c r="J1999" s="2">
        <v>0</v>
      </c>
      <c r="K1999" s="2"/>
    </row>
    <row r="2000" spans="1:11">
      <c r="A2000" s="6"/>
      <c r="B2000" s="6"/>
      <c r="C2000" s="16"/>
      <c r="D2000" s="6"/>
      <c r="E2000" s="16"/>
      <c r="F2000" s="16"/>
      <c r="G2000" s="16"/>
      <c r="H2000" s="16"/>
      <c r="I2000" s="2"/>
      <c r="J2000" s="2">
        <v>0</v>
      </c>
      <c r="K2000" s="2"/>
    </row>
    <row r="2001" spans="1:11">
      <c r="A2001" s="6"/>
      <c r="B2001" s="6"/>
      <c r="C2001" s="16"/>
      <c r="D2001" s="6"/>
      <c r="E2001" s="16"/>
      <c r="F2001" s="16"/>
      <c r="G2001" s="16"/>
      <c r="H2001" s="16"/>
      <c r="I2001" s="2"/>
      <c r="J2001" s="2">
        <v>0</v>
      </c>
      <c r="K2001" s="2"/>
    </row>
    <row r="2002" spans="1:11">
      <c r="A2002" s="6"/>
      <c r="B2002" s="6"/>
      <c r="C2002" s="16"/>
      <c r="D2002" s="6"/>
      <c r="E2002" s="16"/>
      <c r="F2002" s="16"/>
      <c r="G2002" s="16"/>
      <c r="H2002" s="16"/>
      <c r="I2002" s="2"/>
      <c r="J2002" s="2">
        <v>0</v>
      </c>
      <c r="K2002" s="2"/>
    </row>
    <row r="2003" spans="1:11">
      <c r="A2003" s="6"/>
      <c r="B2003" s="6"/>
      <c r="C2003" s="16"/>
      <c r="D2003" s="6"/>
      <c r="E2003" s="16"/>
      <c r="F2003" s="16"/>
      <c r="G2003" s="16"/>
      <c r="H2003" s="16"/>
      <c r="I2003" s="2"/>
      <c r="J2003" s="2">
        <v>0</v>
      </c>
      <c r="K2003" s="2"/>
    </row>
    <row r="2004" spans="1:11">
      <c r="A2004" s="6"/>
      <c r="B2004" s="6"/>
      <c r="C2004" s="16"/>
      <c r="D2004" s="6"/>
      <c r="E2004" s="16"/>
      <c r="F2004" s="16"/>
      <c r="G2004" s="16"/>
      <c r="H2004" s="16"/>
      <c r="I2004" s="2"/>
      <c r="J2004" s="2">
        <v>0</v>
      </c>
      <c r="K2004" s="2"/>
    </row>
    <row r="2005" spans="1:11">
      <c r="A2005" s="6"/>
      <c r="B2005" s="6"/>
      <c r="C2005" s="16"/>
      <c r="D2005" s="6"/>
      <c r="E2005" s="16"/>
      <c r="F2005" s="16"/>
      <c r="G2005" s="16"/>
      <c r="H2005" s="16"/>
      <c r="I2005" s="2"/>
      <c r="J2005" s="2">
        <v>0</v>
      </c>
      <c r="K2005" s="2"/>
    </row>
    <row r="2006" spans="1:11">
      <c r="A2006" s="6"/>
      <c r="B2006" s="6"/>
      <c r="C2006" s="16"/>
      <c r="D2006" s="6"/>
      <c r="E2006" s="16"/>
      <c r="F2006" s="16"/>
      <c r="G2006" s="16"/>
      <c r="H2006" s="16"/>
      <c r="I2006" s="2"/>
      <c r="J2006" s="2">
        <v>0</v>
      </c>
      <c r="K2006" s="2"/>
    </row>
    <row r="2007" spans="1:11">
      <c r="A2007" s="6"/>
      <c r="B2007" s="6"/>
      <c r="C2007" s="16"/>
      <c r="D2007" s="6"/>
      <c r="E2007" s="16"/>
      <c r="F2007" s="16"/>
      <c r="G2007" s="16"/>
      <c r="H2007" s="16"/>
      <c r="I2007" s="2"/>
      <c r="J2007" s="2">
        <v>0</v>
      </c>
      <c r="K2007" s="2"/>
    </row>
    <row r="2008" spans="1:11">
      <c r="A2008" s="6"/>
      <c r="B2008" s="6"/>
      <c r="C2008" s="16"/>
      <c r="D2008" s="6"/>
      <c r="E2008" s="16"/>
      <c r="F2008" s="16"/>
      <c r="G2008" s="16"/>
      <c r="H2008" s="16"/>
      <c r="I2008" s="2"/>
      <c r="J2008" s="2">
        <v>0</v>
      </c>
      <c r="K2008" s="2"/>
    </row>
    <row r="2009" spans="1:11">
      <c r="A2009" s="6"/>
      <c r="B2009" s="6"/>
      <c r="C2009" s="16"/>
      <c r="D2009" s="6"/>
      <c r="E2009" s="16"/>
      <c r="F2009" s="16"/>
      <c r="G2009" s="16"/>
      <c r="H2009" s="16"/>
      <c r="I2009" s="2"/>
      <c r="J2009" s="2">
        <v>0</v>
      </c>
      <c r="K2009" s="2"/>
    </row>
    <row r="2010" spans="1:11">
      <c r="A2010" s="6"/>
      <c r="B2010" s="6"/>
      <c r="C2010" s="16"/>
      <c r="D2010" s="6"/>
      <c r="E2010" s="16"/>
      <c r="F2010" s="16"/>
      <c r="G2010" s="16"/>
      <c r="H2010" s="16"/>
      <c r="I2010" s="2"/>
      <c r="J2010" s="2">
        <v>0</v>
      </c>
      <c r="K2010" s="2"/>
    </row>
    <row r="2011" spans="1:11">
      <c r="A2011" s="6"/>
      <c r="B2011" s="6"/>
      <c r="C2011" s="16"/>
      <c r="D2011" s="6"/>
      <c r="E2011" s="16"/>
      <c r="F2011" s="16"/>
      <c r="G2011" s="16"/>
      <c r="H2011" s="16"/>
      <c r="I2011" s="2"/>
      <c r="J2011" s="2">
        <v>0</v>
      </c>
      <c r="K2011" s="2"/>
    </row>
    <row r="2012" spans="1:11">
      <c r="A2012" s="6"/>
      <c r="B2012" s="6"/>
      <c r="C2012" s="16"/>
      <c r="D2012" s="6"/>
      <c r="E2012" s="16"/>
      <c r="F2012" s="16"/>
      <c r="G2012" s="16"/>
      <c r="H2012" s="16"/>
      <c r="I2012" s="2"/>
      <c r="J2012" s="2">
        <v>0</v>
      </c>
      <c r="K2012" s="2"/>
    </row>
    <row r="2013" spans="1:11">
      <c r="A2013" s="6"/>
      <c r="B2013" s="6"/>
      <c r="C2013" s="16"/>
      <c r="D2013" s="6"/>
      <c r="E2013" s="16"/>
      <c r="F2013" s="16"/>
      <c r="G2013" s="16"/>
      <c r="H2013" s="16"/>
      <c r="I2013" s="2"/>
      <c r="J2013" s="2">
        <v>0</v>
      </c>
      <c r="K2013" s="2"/>
    </row>
    <row r="2014" spans="1:11">
      <c r="A2014" s="6"/>
      <c r="B2014" s="6"/>
      <c r="C2014" s="16"/>
      <c r="D2014" s="6"/>
      <c r="E2014" s="16"/>
      <c r="F2014" s="16"/>
      <c r="G2014" s="16"/>
      <c r="H2014" s="16"/>
      <c r="I2014" s="2"/>
      <c r="J2014" s="2">
        <v>0</v>
      </c>
      <c r="K2014" s="2"/>
    </row>
    <row r="2015" spans="1:11">
      <c r="A2015" s="6"/>
      <c r="B2015" s="6"/>
      <c r="C2015" s="16"/>
      <c r="D2015" s="6"/>
      <c r="E2015" s="16"/>
      <c r="F2015" s="16"/>
      <c r="G2015" s="16"/>
      <c r="H2015" s="16"/>
      <c r="I2015" s="2"/>
      <c r="J2015" s="2">
        <v>0</v>
      </c>
      <c r="K2015" s="2"/>
    </row>
    <row r="2016" spans="1:11">
      <c r="A2016" s="6"/>
      <c r="B2016" s="6"/>
      <c r="C2016" s="16"/>
      <c r="D2016" s="6"/>
      <c r="E2016" s="16"/>
      <c r="F2016" s="16"/>
      <c r="G2016" s="16"/>
      <c r="H2016" s="16"/>
      <c r="I2016" s="2"/>
      <c r="J2016" s="2">
        <v>0</v>
      </c>
      <c r="K2016" s="2"/>
    </row>
    <row r="2017" spans="1:11">
      <c r="A2017" s="6"/>
      <c r="B2017" s="6"/>
      <c r="C2017" s="16"/>
      <c r="D2017" s="6"/>
      <c r="E2017" s="16"/>
      <c r="F2017" s="16"/>
      <c r="G2017" s="16"/>
      <c r="H2017" s="16"/>
      <c r="I2017" s="2"/>
      <c r="J2017" s="2">
        <v>0</v>
      </c>
      <c r="K2017" s="2"/>
    </row>
    <row r="2018" spans="1:11">
      <c r="A2018" s="6"/>
      <c r="B2018" s="6"/>
      <c r="C2018" s="16"/>
      <c r="D2018" s="6"/>
      <c r="E2018" s="16"/>
      <c r="F2018" s="16"/>
      <c r="G2018" s="16"/>
      <c r="H2018" s="16"/>
      <c r="I2018" s="2"/>
      <c r="J2018" s="2">
        <v>0</v>
      </c>
      <c r="K2018" s="2"/>
    </row>
    <row r="2019" spans="1:11">
      <c r="A2019" s="6"/>
      <c r="B2019" s="6"/>
      <c r="C2019" s="16"/>
      <c r="D2019" s="6"/>
      <c r="E2019" s="16"/>
      <c r="F2019" s="16"/>
      <c r="G2019" s="16"/>
      <c r="H2019" s="16"/>
      <c r="I2019" s="2"/>
      <c r="J2019" s="2">
        <v>0</v>
      </c>
      <c r="K2019" s="2"/>
    </row>
    <row r="2020" spans="1:11">
      <c r="A2020" s="6"/>
      <c r="B2020" s="6"/>
      <c r="C2020" s="16"/>
      <c r="D2020" s="6"/>
      <c r="E2020" s="16"/>
      <c r="F2020" s="16"/>
      <c r="G2020" s="16"/>
      <c r="H2020" s="16"/>
      <c r="I2020" s="2"/>
      <c r="J2020" s="2">
        <v>0</v>
      </c>
      <c r="K2020" s="2"/>
    </row>
    <row r="2021" spans="1:11">
      <c r="A2021" s="6"/>
      <c r="B2021" s="6"/>
      <c r="C2021" s="16"/>
      <c r="D2021" s="6"/>
      <c r="E2021" s="16"/>
      <c r="F2021" s="16"/>
      <c r="G2021" s="16"/>
      <c r="H2021" s="16"/>
      <c r="I2021" s="2"/>
      <c r="J2021" s="2">
        <v>3</v>
      </c>
      <c r="K2021" s="2"/>
    </row>
    <row r="2022" spans="1:11">
      <c r="A2022" s="6"/>
      <c r="B2022" s="6"/>
      <c r="C2022" s="16"/>
      <c r="D2022" s="6"/>
      <c r="E2022" s="16"/>
      <c r="F2022" s="16"/>
      <c r="G2022" s="16"/>
      <c r="H2022" s="16"/>
      <c r="I2022" s="2"/>
      <c r="J2022" s="2">
        <v>0</v>
      </c>
      <c r="K2022" s="2"/>
    </row>
    <row r="2023" spans="1:11">
      <c r="A2023" s="6"/>
      <c r="B2023" s="6"/>
      <c r="C2023" s="16"/>
      <c r="D2023" s="6"/>
      <c r="E2023" s="16"/>
      <c r="F2023" s="16"/>
      <c r="G2023" s="16"/>
      <c r="H2023" s="16"/>
      <c r="I2023" s="2"/>
      <c r="J2023" s="2">
        <v>0</v>
      </c>
      <c r="K2023" s="2"/>
    </row>
    <row r="2024" spans="1:11">
      <c r="A2024" s="6"/>
      <c r="B2024" s="6"/>
      <c r="C2024" s="16"/>
      <c r="D2024" s="6"/>
      <c r="E2024" s="16"/>
      <c r="F2024" s="16"/>
      <c r="G2024" s="16"/>
      <c r="H2024" s="16"/>
      <c r="I2024" s="2"/>
      <c r="J2024" s="2">
        <v>0</v>
      </c>
      <c r="K2024" s="2"/>
    </row>
    <row r="2025" spans="1:11">
      <c r="A2025" s="6"/>
      <c r="B2025" s="6"/>
      <c r="C2025" s="16"/>
      <c r="D2025" s="6"/>
      <c r="E2025" s="16"/>
      <c r="F2025" s="16"/>
      <c r="G2025" s="16"/>
      <c r="H2025" s="16"/>
      <c r="I2025" s="2"/>
      <c r="J2025" s="2">
        <v>0</v>
      </c>
      <c r="K2025" s="2"/>
    </row>
    <row r="2026" spans="1:11">
      <c r="A2026" s="6"/>
      <c r="B2026" s="6"/>
      <c r="C2026" s="16"/>
      <c r="D2026" s="6"/>
      <c r="E2026" s="16"/>
      <c r="F2026" s="16"/>
      <c r="G2026" s="16"/>
      <c r="H2026" s="16"/>
      <c r="I2026" s="2"/>
      <c r="J2026" s="2">
        <v>0</v>
      </c>
      <c r="K2026" s="2"/>
    </row>
    <row r="2027" spans="1:11">
      <c r="A2027" s="6"/>
      <c r="B2027" s="6"/>
      <c r="C2027" s="16"/>
      <c r="D2027" s="6"/>
      <c r="E2027" s="16"/>
      <c r="F2027" s="16"/>
      <c r="G2027" s="16"/>
      <c r="H2027" s="16"/>
      <c r="I2027" s="2"/>
      <c r="J2027" s="2">
        <v>0</v>
      </c>
      <c r="K2027" s="2"/>
    </row>
    <row r="2028" spans="1:11">
      <c r="A2028" s="6"/>
      <c r="B2028" s="6"/>
      <c r="C2028" s="16"/>
      <c r="D2028" s="6"/>
      <c r="E2028" s="16"/>
      <c r="F2028" s="16"/>
      <c r="G2028" s="16"/>
      <c r="H2028" s="16"/>
      <c r="I2028" s="2"/>
      <c r="J2028" s="2">
        <v>0</v>
      </c>
      <c r="K2028" s="2"/>
    </row>
    <row r="2029" spans="1:11">
      <c r="A2029" s="6"/>
      <c r="B2029" s="6"/>
      <c r="C2029" s="16"/>
      <c r="D2029" s="6"/>
      <c r="E2029" s="16"/>
      <c r="F2029" s="16"/>
      <c r="G2029" s="16"/>
      <c r="H2029" s="16"/>
      <c r="I2029" s="2"/>
      <c r="J2029" s="2">
        <v>0</v>
      </c>
      <c r="K2029" s="2"/>
    </row>
    <row r="2030" spans="1:11">
      <c r="A2030" s="6"/>
      <c r="B2030" s="6"/>
      <c r="C2030" s="16"/>
      <c r="D2030" s="6"/>
      <c r="E2030" s="16"/>
      <c r="F2030" s="16"/>
      <c r="G2030" s="16"/>
      <c r="H2030" s="16"/>
      <c r="I2030" s="2"/>
      <c r="J2030" s="2">
        <v>0</v>
      </c>
      <c r="K2030" s="2"/>
    </row>
    <row r="2031" spans="1:11">
      <c r="A2031" s="6"/>
      <c r="B2031" s="6"/>
      <c r="C2031" s="16"/>
      <c r="D2031" s="6"/>
      <c r="E2031" s="16"/>
      <c r="F2031" s="16"/>
      <c r="G2031" s="16"/>
      <c r="H2031" s="16"/>
      <c r="I2031" s="2"/>
      <c r="J2031" s="2">
        <v>0</v>
      </c>
      <c r="K2031" s="2"/>
    </row>
    <row r="2032" spans="1:11">
      <c r="A2032" s="6"/>
      <c r="B2032" s="6"/>
      <c r="C2032" s="16"/>
      <c r="D2032" s="6"/>
      <c r="E2032" s="16"/>
      <c r="F2032" s="16"/>
      <c r="G2032" s="16"/>
      <c r="H2032" s="16"/>
      <c r="I2032" s="2"/>
      <c r="J2032" s="2">
        <v>0</v>
      </c>
      <c r="K2032" s="2"/>
    </row>
    <row r="2033" spans="1:11">
      <c r="A2033" s="6"/>
      <c r="B2033" s="6"/>
      <c r="C2033" s="16"/>
      <c r="D2033" s="6"/>
      <c r="E2033" s="16"/>
      <c r="F2033" s="16"/>
      <c r="G2033" s="16"/>
      <c r="H2033" s="16"/>
      <c r="I2033" s="2"/>
      <c r="J2033" s="2">
        <v>0</v>
      </c>
      <c r="K2033" s="2"/>
    </row>
    <row r="2034" spans="1:11">
      <c r="A2034" s="6"/>
      <c r="B2034" s="6"/>
      <c r="C2034" s="16"/>
      <c r="D2034" s="6"/>
      <c r="E2034" s="16"/>
      <c r="F2034" s="16"/>
      <c r="G2034" s="16"/>
      <c r="H2034" s="16"/>
      <c r="I2034" s="2"/>
      <c r="J2034" s="2">
        <v>0</v>
      </c>
      <c r="K2034" s="2"/>
    </row>
    <row r="2035" spans="1:11">
      <c r="A2035" s="6"/>
      <c r="B2035" s="6"/>
      <c r="C2035" s="16"/>
      <c r="D2035" s="6"/>
      <c r="E2035" s="16"/>
      <c r="F2035" s="16"/>
      <c r="G2035" s="16"/>
      <c r="H2035" s="16"/>
      <c r="I2035" s="2"/>
      <c r="J2035" s="2">
        <v>0</v>
      </c>
      <c r="K2035" s="2"/>
    </row>
    <row r="2036" spans="1:11">
      <c r="A2036" s="6"/>
      <c r="B2036" s="6"/>
      <c r="C2036" s="16"/>
      <c r="D2036" s="6"/>
      <c r="E2036" s="16"/>
      <c r="F2036" s="16"/>
      <c r="G2036" s="16"/>
      <c r="H2036" s="16"/>
      <c r="I2036" s="2"/>
      <c r="J2036" s="2">
        <v>0</v>
      </c>
      <c r="K2036" s="2"/>
    </row>
    <row r="2037" spans="1:11">
      <c r="A2037" s="6"/>
      <c r="B2037" s="6"/>
      <c r="C2037" s="16"/>
      <c r="D2037" s="6"/>
      <c r="E2037" s="16"/>
      <c r="F2037" s="16"/>
      <c r="G2037" s="16"/>
      <c r="H2037" s="16"/>
      <c r="I2037" s="2"/>
      <c r="J2037" s="2">
        <v>0</v>
      </c>
      <c r="K2037" s="2"/>
    </row>
    <row r="2038" spans="1:11">
      <c r="A2038" s="6"/>
      <c r="B2038" s="6"/>
      <c r="C2038" s="16"/>
      <c r="D2038" s="6"/>
      <c r="E2038" s="16"/>
      <c r="F2038" s="16"/>
      <c r="G2038" s="16"/>
      <c r="H2038" s="16"/>
      <c r="I2038" s="2"/>
      <c r="J2038" s="2">
        <v>0</v>
      </c>
      <c r="K2038" s="2"/>
    </row>
    <row r="2039" spans="1:11">
      <c r="A2039" s="6"/>
      <c r="B2039" s="6"/>
      <c r="C2039" s="16"/>
      <c r="D2039" s="6"/>
      <c r="E2039" s="16"/>
      <c r="F2039" s="16"/>
      <c r="G2039" s="16"/>
      <c r="H2039" s="16"/>
      <c r="I2039" s="2"/>
      <c r="J2039" s="2">
        <v>0</v>
      </c>
      <c r="K2039" s="2"/>
    </row>
    <row r="2040" spans="1:11">
      <c r="A2040" s="6"/>
      <c r="B2040" s="6"/>
      <c r="C2040" s="16"/>
      <c r="D2040" s="6"/>
      <c r="E2040" s="16"/>
      <c r="F2040" s="16"/>
      <c r="G2040" s="16"/>
      <c r="H2040" s="16"/>
      <c r="I2040" s="2"/>
      <c r="J2040" s="2">
        <v>0</v>
      </c>
      <c r="K2040" s="2"/>
    </row>
    <row r="2041" spans="1:11">
      <c r="A2041" s="6"/>
      <c r="B2041" s="6"/>
      <c r="C2041" s="16"/>
      <c r="D2041" s="6"/>
      <c r="E2041" s="16"/>
      <c r="F2041" s="16"/>
      <c r="G2041" s="16"/>
      <c r="H2041" s="16"/>
      <c r="I2041" s="2"/>
      <c r="J2041" s="2">
        <v>0</v>
      </c>
      <c r="K2041" s="2"/>
    </row>
    <row r="2042" spans="1:11">
      <c r="A2042" s="6"/>
      <c r="B2042" s="6"/>
      <c r="C2042" s="16"/>
      <c r="D2042" s="6"/>
      <c r="E2042" s="16"/>
      <c r="F2042" s="16"/>
      <c r="G2042" s="16"/>
      <c r="H2042" s="16"/>
      <c r="I2042" s="2"/>
      <c r="J2042" s="2">
        <v>0</v>
      </c>
      <c r="K2042" s="2"/>
    </row>
    <row r="2043" spans="1:11">
      <c r="A2043" s="6"/>
      <c r="B2043" s="6"/>
      <c r="C2043" s="16"/>
      <c r="D2043" s="6"/>
      <c r="E2043" s="16"/>
      <c r="F2043" s="16"/>
      <c r="G2043" s="16"/>
      <c r="H2043" s="16"/>
      <c r="I2043" s="2"/>
      <c r="J2043" s="2">
        <v>0</v>
      </c>
      <c r="K2043" s="2"/>
    </row>
    <row r="2044" spans="1:11">
      <c r="A2044" s="6"/>
      <c r="B2044" s="6"/>
      <c r="C2044" s="16"/>
      <c r="D2044" s="6"/>
      <c r="E2044" s="16"/>
      <c r="F2044" s="16"/>
      <c r="G2044" s="16"/>
      <c r="H2044" s="16"/>
      <c r="I2044" s="2"/>
      <c r="J2044" s="2">
        <v>0</v>
      </c>
      <c r="K2044" s="2"/>
    </row>
    <row r="2045" spans="1:11">
      <c r="A2045" s="6"/>
      <c r="B2045" s="6"/>
      <c r="C2045" s="16"/>
      <c r="D2045" s="6"/>
      <c r="E2045" s="16"/>
      <c r="F2045" s="16"/>
      <c r="G2045" s="16"/>
      <c r="H2045" s="16"/>
      <c r="I2045" s="2"/>
      <c r="J2045" s="2">
        <v>0</v>
      </c>
      <c r="K2045" s="2"/>
    </row>
    <row r="2046" spans="1:11">
      <c r="A2046" s="6"/>
      <c r="B2046" s="6"/>
      <c r="C2046" s="16"/>
      <c r="D2046" s="6"/>
      <c r="E2046" s="16"/>
      <c r="F2046" s="16"/>
      <c r="G2046" s="16"/>
      <c r="H2046" s="16"/>
      <c r="I2046" s="2"/>
      <c r="J2046" s="2">
        <v>0</v>
      </c>
      <c r="K2046" s="2"/>
    </row>
    <row r="2047" spans="1:11">
      <c r="A2047" s="6"/>
      <c r="B2047" s="6"/>
      <c r="C2047" s="16"/>
      <c r="D2047" s="6"/>
      <c r="E2047" s="16"/>
      <c r="F2047" s="16"/>
      <c r="G2047" s="16"/>
      <c r="H2047" s="16"/>
      <c r="I2047" s="2"/>
      <c r="J2047" s="2">
        <v>0</v>
      </c>
      <c r="K2047" s="2"/>
    </row>
    <row r="2048" spans="1:11">
      <c r="A2048" s="6"/>
      <c r="B2048" s="6"/>
      <c r="C2048" s="16"/>
      <c r="D2048" s="6"/>
      <c r="E2048" s="16"/>
      <c r="F2048" s="16"/>
      <c r="G2048" s="16"/>
      <c r="H2048" s="16"/>
      <c r="I2048" s="2"/>
      <c r="J2048" s="2">
        <v>0</v>
      </c>
      <c r="K2048" s="2"/>
    </row>
    <row r="2049" spans="1:11">
      <c r="A2049" s="6"/>
      <c r="B2049" s="6"/>
      <c r="C2049" s="16"/>
      <c r="D2049" s="6"/>
      <c r="E2049" s="16"/>
      <c r="F2049" s="16"/>
      <c r="G2049" s="16"/>
      <c r="H2049" s="16"/>
      <c r="I2049" s="2"/>
      <c r="J2049" s="2">
        <v>0</v>
      </c>
      <c r="K2049" s="2"/>
    </row>
    <row r="2050" spans="1:11">
      <c r="A2050" s="6"/>
      <c r="B2050" s="6"/>
      <c r="C2050" s="16"/>
      <c r="D2050" s="6"/>
      <c r="E2050" s="16"/>
      <c r="F2050" s="16"/>
      <c r="G2050" s="16"/>
      <c r="H2050" s="16"/>
      <c r="I2050" s="2"/>
      <c r="J2050" s="2">
        <v>0</v>
      </c>
      <c r="K2050" s="2"/>
    </row>
    <row r="2051" spans="1:11">
      <c r="A2051" s="6"/>
      <c r="B2051" s="6"/>
      <c r="C2051" s="16"/>
      <c r="D2051" s="6"/>
      <c r="E2051" s="16"/>
      <c r="F2051" s="16"/>
      <c r="G2051" s="16"/>
      <c r="H2051" s="16"/>
      <c r="I2051" s="2"/>
      <c r="J2051" s="2">
        <v>0</v>
      </c>
      <c r="K2051" s="2"/>
    </row>
    <row r="2052" spans="1:11">
      <c r="A2052" s="6"/>
      <c r="B2052" s="6"/>
      <c r="C2052" s="16"/>
      <c r="D2052" s="6"/>
      <c r="E2052" s="16"/>
      <c r="F2052" s="16"/>
      <c r="G2052" s="16"/>
      <c r="H2052" s="16"/>
      <c r="I2052" s="2"/>
      <c r="J2052" s="2">
        <v>0</v>
      </c>
      <c r="K2052" s="2"/>
    </row>
    <row r="2053" spans="1:11">
      <c r="A2053" s="6"/>
      <c r="B2053" s="6"/>
      <c r="C2053" s="16"/>
      <c r="D2053" s="6"/>
      <c r="E2053" s="16"/>
      <c r="F2053" s="16"/>
      <c r="G2053" s="16"/>
      <c r="H2053" s="16"/>
      <c r="I2053" s="2"/>
      <c r="J2053" s="2">
        <v>0</v>
      </c>
      <c r="K2053" s="2"/>
    </row>
    <row r="2054" spans="1:11">
      <c r="A2054" s="6"/>
      <c r="B2054" s="6"/>
      <c r="C2054" s="16"/>
      <c r="D2054" s="6"/>
      <c r="E2054" s="16"/>
      <c r="F2054" s="16"/>
      <c r="G2054" s="16"/>
      <c r="H2054" s="16"/>
      <c r="I2054" s="2"/>
      <c r="J2054" s="2">
        <v>0</v>
      </c>
      <c r="K2054" s="2"/>
    </row>
    <row r="2055" spans="1:11">
      <c r="A2055" s="6"/>
      <c r="B2055" s="6"/>
      <c r="C2055" s="16"/>
      <c r="D2055" s="6"/>
      <c r="E2055" s="16"/>
      <c r="F2055" s="16"/>
      <c r="G2055" s="16"/>
      <c r="H2055" s="16"/>
      <c r="I2055" s="2"/>
      <c r="J2055" s="2">
        <v>0</v>
      </c>
      <c r="K2055" s="2"/>
    </row>
    <row r="2056" spans="1:11">
      <c r="A2056" s="6"/>
      <c r="B2056" s="6"/>
      <c r="C2056" s="16"/>
      <c r="D2056" s="6"/>
      <c r="E2056" s="16"/>
      <c r="F2056" s="16"/>
      <c r="G2056" s="16"/>
      <c r="H2056" s="16"/>
      <c r="I2056" s="2"/>
      <c r="J2056" s="2">
        <v>0</v>
      </c>
      <c r="K2056" s="2"/>
    </row>
    <row r="2057" spans="1:11">
      <c r="A2057" s="6"/>
      <c r="B2057" s="6"/>
      <c r="C2057" s="16"/>
      <c r="D2057" s="6"/>
      <c r="E2057" s="16"/>
      <c r="F2057" s="16"/>
      <c r="G2057" s="16"/>
      <c r="H2057" s="16"/>
      <c r="I2057" s="2"/>
      <c r="J2057" s="2">
        <v>0</v>
      </c>
      <c r="K2057" s="2"/>
    </row>
    <row r="2058" spans="1:11">
      <c r="A2058" s="6"/>
      <c r="B2058" s="6"/>
      <c r="C2058" s="16"/>
      <c r="D2058" s="6"/>
      <c r="E2058" s="16"/>
      <c r="F2058" s="16"/>
      <c r="G2058" s="16"/>
      <c r="H2058" s="16"/>
      <c r="I2058" s="2"/>
      <c r="J2058" s="2">
        <v>0</v>
      </c>
      <c r="K2058" s="2"/>
    </row>
    <row r="2059" spans="1:11">
      <c r="A2059" s="6"/>
      <c r="B2059" s="6"/>
      <c r="C2059" s="16"/>
      <c r="D2059" s="6"/>
      <c r="E2059" s="16"/>
      <c r="F2059" s="16"/>
      <c r="G2059" s="16"/>
      <c r="H2059" s="16"/>
      <c r="I2059" s="2"/>
      <c r="J2059" s="2">
        <v>0</v>
      </c>
      <c r="K2059" s="2"/>
    </row>
    <row r="2060" spans="1:11">
      <c r="A2060" s="6"/>
      <c r="B2060" s="6"/>
      <c r="C2060" s="16"/>
      <c r="D2060" s="6"/>
      <c r="E2060" s="16"/>
      <c r="F2060" s="16"/>
      <c r="G2060" s="16"/>
      <c r="H2060" s="16"/>
      <c r="I2060" s="2"/>
      <c r="J2060" s="2">
        <v>0</v>
      </c>
      <c r="K2060" s="2"/>
    </row>
    <row r="2061" spans="1:11">
      <c r="A2061" s="6"/>
      <c r="B2061" s="6"/>
      <c r="C2061" s="16"/>
      <c r="D2061" s="6"/>
      <c r="E2061" s="16"/>
      <c r="F2061" s="16"/>
      <c r="G2061" s="16"/>
      <c r="H2061" s="16"/>
      <c r="I2061" s="2"/>
      <c r="J2061" s="2">
        <v>0</v>
      </c>
      <c r="K2061" s="2"/>
    </row>
    <row r="2062" spans="1:11">
      <c r="A2062" s="6"/>
      <c r="B2062" s="6"/>
      <c r="C2062" s="16"/>
      <c r="D2062" s="6"/>
      <c r="E2062" s="16"/>
      <c r="F2062" s="16"/>
      <c r="G2062" s="16"/>
      <c r="H2062" s="16"/>
      <c r="I2062" s="2"/>
      <c r="J2062" s="2">
        <v>3</v>
      </c>
      <c r="K2062" s="2"/>
    </row>
    <row r="2063" spans="1:11">
      <c r="A2063" s="6"/>
      <c r="B2063" s="6"/>
      <c r="C2063" s="16"/>
      <c r="D2063" s="6"/>
      <c r="E2063" s="16"/>
      <c r="F2063" s="16"/>
      <c r="G2063" s="16"/>
      <c r="H2063" s="16"/>
      <c r="I2063" s="2"/>
      <c r="J2063" s="2">
        <v>0</v>
      </c>
      <c r="K2063" s="2"/>
    </row>
    <row r="2064" spans="1:11">
      <c r="A2064" s="6"/>
      <c r="B2064" s="6"/>
      <c r="C2064" s="16"/>
      <c r="D2064" s="6"/>
      <c r="E2064" s="16"/>
      <c r="F2064" s="16"/>
      <c r="G2064" s="16"/>
      <c r="H2064" s="16"/>
      <c r="I2064" s="2"/>
      <c r="J2064" s="2">
        <v>0</v>
      </c>
      <c r="K2064" s="2"/>
    </row>
    <row r="2065" spans="1:11">
      <c r="A2065" s="6"/>
      <c r="B2065" s="6"/>
      <c r="C2065" s="16"/>
      <c r="D2065" s="6"/>
      <c r="E2065" s="16"/>
      <c r="F2065" s="16"/>
      <c r="G2065" s="16"/>
      <c r="H2065" s="16"/>
      <c r="I2065" s="2"/>
      <c r="J2065" s="2">
        <v>0</v>
      </c>
      <c r="K2065" s="2"/>
    </row>
    <row r="2066" spans="1:11">
      <c r="A2066" s="6"/>
      <c r="B2066" s="6"/>
      <c r="C2066" s="16"/>
      <c r="D2066" s="6"/>
      <c r="E2066" s="16"/>
      <c r="F2066" s="16"/>
      <c r="G2066" s="16"/>
      <c r="H2066" s="16"/>
      <c r="I2066" s="2"/>
      <c r="J2066" s="2">
        <v>0</v>
      </c>
      <c r="K2066" s="2"/>
    </row>
    <row r="2067" spans="1:11">
      <c r="A2067" s="6"/>
      <c r="B2067" s="6"/>
      <c r="C2067" s="16"/>
      <c r="D2067" s="6"/>
      <c r="E2067" s="16"/>
      <c r="F2067" s="16"/>
      <c r="G2067" s="16"/>
      <c r="H2067" s="16"/>
      <c r="I2067" s="2"/>
      <c r="J2067" s="2">
        <v>0</v>
      </c>
      <c r="K2067" s="2"/>
    </row>
    <row r="2068" spans="1:11">
      <c r="A2068" s="6"/>
      <c r="B2068" s="6"/>
      <c r="C2068" s="16"/>
      <c r="D2068" s="6"/>
      <c r="E2068" s="16"/>
      <c r="F2068" s="16"/>
      <c r="G2068" s="16"/>
      <c r="H2068" s="16"/>
      <c r="I2068" s="2"/>
      <c r="J2068" s="2">
        <v>0</v>
      </c>
      <c r="K2068" s="2"/>
    </row>
    <row r="2069" spans="1:11">
      <c r="A2069" s="6"/>
      <c r="B2069" s="6"/>
      <c r="C2069" s="16"/>
      <c r="D2069" s="6"/>
      <c r="E2069" s="16"/>
      <c r="F2069" s="16"/>
      <c r="G2069" s="16"/>
      <c r="H2069" s="16"/>
      <c r="I2069" s="2"/>
      <c r="J2069" s="2">
        <v>0</v>
      </c>
      <c r="K2069" s="2"/>
    </row>
    <row r="2070" spans="1:11">
      <c r="A2070" s="6"/>
      <c r="B2070" s="6"/>
      <c r="C2070" s="16"/>
      <c r="D2070" s="6"/>
      <c r="E2070" s="16"/>
      <c r="F2070" s="16"/>
      <c r="G2070" s="16"/>
      <c r="H2070" s="16"/>
      <c r="I2070" s="2"/>
      <c r="J2070" s="2">
        <v>0</v>
      </c>
      <c r="K2070" s="2"/>
    </row>
    <row r="2071" spans="1:11">
      <c r="A2071" s="6"/>
      <c r="B2071" s="6"/>
      <c r="C2071" s="16"/>
      <c r="D2071" s="6"/>
      <c r="E2071" s="16"/>
      <c r="F2071" s="16"/>
      <c r="G2071" s="16"/>
      <c r="H2071" s="16"/>
      <c r="I2071" s="2"/>
      <c r="J2071" s="2">
        <v>0</v>
      </c>
      <c r="K2071" s="2"/>
    </row>
    <row r="2072" spans="1:11">
      <c r="A2072" s="6"/>
      <c r="B2072" s="6"/>
      <c r="C2072" s="16"/>
      <c r="D2072" s="6"/>
      <c r="E2072" s="16"/>
      <c r="F2072" s="16"/>
      <c r="G2072" s="16"/>
      <c r="H2072" s="16"/>
      <c r="I2072" s="2"/>
      <c r="J2072" s="2">
        <v>0</v>
      </c>
      <c r="K2072" s="2"/>
    </row>
    <row r="2073" spans="1:11">
      <c r="A2073" s="6"/>
      <c r="B2073" s="6"/>
      <c r="C2073" s="16"/>
      <c r="D2073" s="6"/>
      <c r="E2073" s="16"/>
      <c r="F2073" s="16"/>
      <c r="G2073" s="16"/>
      <c r="H2073" s="16"/>
      <c r="I2073" s="2"/>
      <c r="J2073" s="2">
        <v>0</v>
      </c>
      <c r="K2073" s="2"/>
    </row>
    <row r="2074" spans="1:11">
      <c r="A2074" s="6"/>
      <c r="B2074" s="6"/>
      <c r="C2074" s="16"/>
      <c r="D2074" s="6"/>
      <c r="E2074" s="16"/>
      <c r="F2074" s="16"/>
      <c r="G2074" s="16"/>
      <c r="H2074" s="16"/>
      <c r="I2074" s="2"/>
      <c r="J2074" s="2">
        <v>0</v>
      </c>
      <c r="K2074" s="2"/>
    </row>
    <row r="2075" spans="1:11">
      <c r="A2075" s="6"/>
      <c r="B2075" s="6"/>
      <c r="C2075" s="16"/>
      <c r="D2075" s="6"/>
      <c r="E2075" s="16"/>
      <c r="F2075" s="16"/>
      <c r="G2075" s="16"/>
      <c r="H2075" s="16"/>
      <c r="I2075" s="2"/>
      <c r="J2075" s="2">
        <v>0</v>
      </c>
      <c r="K2075" s="2"/>
    </row>
    <row r="2076" spans="1:11">
      <c r="A2076" s="6"/>
      <c r="B2076" s="6"/>
      <c r="C2076" s="16"/>
      <c r="D2076" s="6"/>
      <c r="E2076" s="16"/>
      <c r="F2076" s="16"/>
      <c r="G2076" s="16"/>
      <c r="H2076" s="16"/>
      <c r="I2076" s="2"/>
      <c r="J2076" s="2">
        <v>0</v>
      </c>
      <c r="K2076" s="2"/>
    </row>
    <row r="2077" spans="1:11">
      <c r="A2077" s="6"/>
      <c r="B2077" s="6"/>
      <c r="C2077" s="16"/>
      <c r="D2077" s="6"/>
      <c r="E2077" s="16"/>
      <c r="F2077" s="16"/>
      <c r="G2077" s="16"/>
      <c r="H2077" s="16"/>
      <c r="I2077" s="2"/>
      <c r="J2077" s="2">
        <v>0</v>
      </c>
      <c r="K2077" s="2"/>
    </row>
    <row r="2078" spans="1:11">
      <c r="A2078" s="6"/>
      <c r="B2078" s="6"/>
      <c r="C2078" s="16"/>
      <c r="D2078" s="6"/>
      <c r="E2078" s="16"/>
      <c r="F2078" s="16"/>
      <c r="G2078" s="16"/>
      <c r="H2078" s="16"/>
      <c r="I2078" s="2"/>
      <c r="J2078" s="2">
        <v>0</v>
      </c>
      <c r="K2078" s="2"/>
    </row>
    <row r="2079" spans="1:11">
      <c r="A2079" s="6"/>
      <c r="B2079" s="6"/>
      <c r="C2079" s="16"/>
      <c r="D2079" s="6"/>
      <c r="E2079" s="16"/>
      <c r="F2079" s="16"/>
      <c r="G2079" s="16"/>
      <c r="H2079" s="16"/>
      <c r="I2079" s="2"/>
      <c r="J2079" s="2">
        <v>0</v>
      </c>
      <c r="K2079" s="2"/>
    </row>
    <row r="2080" spans="1:11">
      <c r="A2080" s="6"/>
      <c r="B2080" s="6"/>
      <c r="C2080" s="16"/>
      <c r="D2080" s="6"/>
      <c r="E2080" s="16"/>
      <c r="F2080" s="16"/>
      <c r="G2080" s="16"/>
      <c r="H2080" s="16"/>
      <c r="I2080" s="2"/>
      <c r="J2080" s="2">
        <v>0</v>
      </c>
      <c r="K2080" s="2"/>
    </row>
    <row r="2081" spans="1:11">
      <c r="A2081" s="6"/>
      <c r="B2081" s="6"/>
      <c r="C2081" s="16"/>
      <c r="D2081" s="6"/>
      <c r="E2081" s="16"/>
      <c r="F2081" s="16"/>
      <c r="G2081" s="16"/>
      <c r="H2081" s="16"/>
      <c r="I2081" s="2"/>
      <c r="J2081" s="2">
        <v>0</v>
      </c>
      <c r="K2081" s="2"/>
    </row>
    <row r="2082" spans="1:11">
      <c r="A2082" s="6"/>
      <c r="B2082" s="6"/>
      <c r="C2082" s="16"/>
      <c r="D2082" s="6"/>
      <c r="E2082" s="16"/>
      <c r="F2082" s="16"/>
      <c r="G2082" s="16"/>
      <c r="H2082" s="16"/>
      <c r="I2082" s="2"/>
      <c r="J2082" s="2">
        <v>0</v>
      </c>
      <c r="K2082" s="2"/>
    </row>
    <row r="2083" spans="1:11">
      <c r="A2083" s="6"/>
      <c r="B2083" s="6"/>
      <c r="C2083" s="16"/>
      <c r="D2083" s="6"/>
      <c r="E2083" s="16"/>
      <c r="F2083" s="16"/>
      <c r="G2083" s="16"/>
      <c r="H2083" s="16"/>
      <c r="I2083" s="2"/>
      <c r="J2083" s="2">
        <v>0</v>
      </c>
      <c r="K2083" s="2"/>
    </row>
    <row r="2084" spans="1:11">
      <c r="A2084" s="6"/>
      <c r="B2084" s="6"/>
      <c r="C2084" s="16"/>
      <c r="D2084" s="6"/>
      <c r="E2084" s="16"/>
      <c r="F2084" s="16"/>
      <c r="G2084" s="16"/>
      <c r="H2084" s="16"/>
      <c r="I2084" s="2"/>
      <c r="J2084" s="2">
        <v>0</v>
      </c>
      <c r="K2084" s="2"/>
    </row>
    <row r="2085" spans="1:11">
      <c r="A2085" s="6"/>
      <c r="B2085" s="6"/>
      <c r="C2085" s="16"/>
      <c r="D2085" s="6"/>
      <c r="E2085" s="16"/>
      <c r="F2085" s="16"/>
      <c r="G2085" s="16"/>
      <c r="H2085" s="16"/>
      <c r="I2085" s="2"/>
      <c r="J2085" s="2">
        <v>0</v>
      </c>
      <c r="K2085" s="2"/>
    </row>
    <row r="2086" spans="1:11">
      <c r="A2086" s="6"/>
      <c r="B2086" s="6"/>
      <c r="C2086" s="16"/>
      <c r="D2086" s="6"/>
      <c r="E2086" s="16"/>
      <c r="F2086" s="16"/>
      <c r="G2086" s="16"/>
      <c r="H2086" s="16"/>
      <c r="I2086" s="2"/>
      <c r="J2086" s="2">
        <v>0</v>
      </c>
      <c r="K2086" s="2"/>
    </row>
    <row r="2087" spans="1:11">
      <c r="A2087" s="6"/>
      <c r="B2087" s="6"/>
      <c r="C2087" s="16"/>
      <c r="D2087" s="6"/>
      <c r="E2087" s="16"/>
      <c r="F2087" s="16"/>
      <c r="G2087" s="16"/>
      <c r="H2087" s="16"/>
      <c r="I2087" s="2"/>
      <c r="J2087" s="2">
        <v>0</v>
      </c>
      <c r="K2087" s="2"/>
    </row>
    <row r="2088" spans="1:11">
      <c r="A2088" s="6"/>
      <c r="B2088" s="6"/>
      <c r="C2088" s="16"/>
      <c r="D2088" s="6"/>
      <c r="E2088" s="16"/>
      <c r="F2088" s="16"/>
      <c r="G2088" s="16"/>
      <c r="H2088" s="16"/>
      <c r="I2088" s="2"/>
      <c r="J2088" s="2">
        <v>0</v>
      </c>
      <c r="K2088" s="2"/>
    </row>
    <row r="2089" spans="1:11">
      <c r="A2089" s="6"/>
      <c r="B2089" s="6"/>
      <c r="C2089" s="16"/>
      <c r="D2089" s="6"/>
      <c r="E2089" s="16"/>
      <c r="F2089" s="16"/>
      <c r="G2089" s="16"/>
      <c r="H2089" s="16"/>
      <c r="I2089" s="2"/>
      <c r="J2089" s="2">
        <v>0</v>
      </c>
      <c r="K2089" s="2"/>
    </row>
    <row r="2090" spans="1:11">
      <c r="A2090" s="6"/>
      <c r="B2090" s="6"/>
      <c r="C2090" s="16"/>
      <c r="D2090" s="6"/>
      <c r="E2090" s="16"/>
      <c r="F2090" s="16"/>
      <c r="G2090" s="16"/>
      <c r="H2090" s="16"/>
      <c r="I2090" s="2"/>
      <c r="J2090" s="2">
        <v>0</v>
      </c>
      <c r="K2090" s="2"/>
    </row>
    <row r="2091" spans="1:11">
      <c r="A2091" s="6"/>
      <c r="B2091" s="6"/>
      <c r="C2091" s="16"/>
      <c r="D2091" s="6"/>
      <c r="E2091" s="16"/>
      <c r="F2091" s="16"/>
      <c r="G2091" s="16"/>
      <c r="H2091" s="16"/>
      <c r="I2091" s="2"/>
      <c r="J2091" s="2">
        <v>0</v>
      </c>
      <c r="K2091" s="2"/>
    </row>
    <row r="2092" spans="1:11">
      <c r="A2092" s="6"/>
      <c r="B2092" s="6"/>
      <c r="C2092" s="16"/>
      <c r="D2092" s="6"/>
      <c r="E2092" s="16"/>
      <c r="F2092" s="16"/>
      <c r="G2092" s="16"/>
      <c r="H2092" s="16"/>
      <c r="I2092" s="2"/>
      <c r="J2092" s="2">
        <v>0</v>
      </c>
      <c r="K2092" s="2"/>
    </row>
    <row r="2093" spans="1:11">
      <c r="A2093" s="6"/>
      <c r="B2093" s="6"/>
      <c r="C2093" s="16"/>
      <c r="D2093" s="6"/>
      <c r="E2093" s="16"/>
      <c r="F2093" s="16"/>
      <c r="G2093" s="16"/>
      <c r="H2093" s="16"/>
      <c r="I2093" s="2"/>
      <c r="J2093" s="2">
        <v>0</v>
      </c>
      <c r="K2093" s="2"/>
    </row>
    <row r="2094" spans="1:11">
      <c r="A2094" s="6"/>
      <c r="B2094" s="6"/>
      <c r="C2094" s="16"/>
      <c r="D2094" s="6"/>
      <c r="E2094" s="16"/>
      <c r="F2094" s="16"/>
      <c r="G2094" s="16"/>
      <c r="H2094" s="16"/>
      <c r="I2094" s="2"/>
      <c r="J2094" s="2">
        <v>0</v>
      </c>
      <c r="K2094" s="2"/>
    </row>
    <row r="2095" spans="1:11">
      <c r="A2095" s="6"/>
      <c r="B2095" s="6"/>
      <c r="C2095" s="16"/>
      <c r="D2095" s="6"/>
      <c r="E2095" s="16"/>
      <c r="F2095" s="16"/>
      <c r="G2095" s="16"/>
      <c r="H2095" s="16"/>
      <c r="I2095" s="2"/>
      <c r="J2095" s="2">
        <v>2</v>
      </c>
      <c r="K2095" s="2"/>
    </row>
    <row r="2096" spans="1:11">
      <c r="A2096" s="6"/>
      <c r="B2096" s="6"/>
      <c r="C2096" s="16"/>
      <c r="D2096" s="6"/>
      <c r="E2096" s="16"/>
      <c r="F2096" s="16"/>
      <c r="G2096" s="16"/>
      <c r="H2096" s="16"/>
      <c r="I2096" s="2"/>
      <c r="J2096" s="2">
        <v>0</v>
      </c>
      <c r="K2096" s="2"/>
    </row>
    <row r="2097" spans="1:11">
      <c r="A2097" s="6"/>
      <c r="B2097" s="6"/>
      <c r="C2097" s="16"/>
      <c r="D2097" s="6"/>
      <c r="E2097" s="16"/>
      <c r="F2097" s="16"/>
      <c r="G2097" s="16"/>
      <c r="H2097" s="16"/>
      <c r="I2097" s="2"/>
      <c r="J2097" s="2">
        <v>0</v>
      </c>
      <c r="K2097" s="2"/>
    </row>
    <row r="2098" spans="1:11">
      <c r="A2098" s="6"/>
      <c r="B2098" s="6"/>
      <c r="C2098" s="16"/>
      <c r="D2098" s="6"/>
      <c r="E2098" s="16"/>
      <c r="F2098" s="16"/>
      <c r="G2098" s="16"/>
      <c r="H2098" s="16"/>
      <c r="I2098" s="2"/>
      <c r="J2098" s="2">
        <v>0</v>
      </c>
      <c r="K2098" s="2"/>
    </row>
    <row r="2099" spans="1:11">
      <c r="A2099" s="6"/>
      <c r="B2099" s="6"/>
      <c r="C2099" s="16"/>
      <c r="D2099" s="6"/>
      <c r="E2099" s="16"/>
      <c r="F2099" s="16"/>
      <c r="G2099" s="16"/>
      <c r="H2099" s="16"/>
      <c r="I2099" s="2"/>
      <c r="J2099" s="2">
        <v>0</v>
      </c>
      <c r="K2099" s="2"/>
    </row>
    <row r="2100" spans="1:11">
      <c r="A2100" s="6"/>
      <c r="B2100" s="6"/>
      <c r="C2100" s="16"/>
      <c r="D2100" s="6"/>
      <c r="E2100" s="16"/>
      <c r="F2100" s="16"/>
      <c r="G2100" s="16"/>
      <c r="H2100" s="16"/>
      <c r="I2100" s="2"/>
      <c r="J2100" s="2">
        <v>0</v>
      </c>
      <c r="K2100" s="2"/>
    </row>
    <row r="2101" spans="1:11">
      <c r="A2101" s="6"/>
      <c r="B2101" s="6"/>
      <c r="C2101" s="16"/>
      <c r="D2101" s="6"/>
      <c r="E2101" s="16"/>
      <c r="F2101" s="16"/>
      <c r="G2101" s="16"/>
      <c r="H2101" s="16"/>
      <c r="I2101" s="2"/>
      <c r="J2101" s="2">
        <v>0</v>
      </c>
      <c r="K2101" s="2"/>
    </row>
    <row r="2102" spans="1:11">
      <c r="A2102" s="6"/>
      <c r="B2102" s="6"/>
      <c r="C2102" s="16"/>
      <c r="D2102" s="6"/>
      <c r="E2102" s="16"/>
      <c r="F2102" s="16"/>
      <c r="G2102" s="16"/>
      <c r="H2102" s="16"/>
      <c r="I2102" s="2"/>
      <c r="J2102" s="2">
        <v>0</v>
      </c>
      <c r="K2102" s="2"/>
    </row>
    <row r="2103" spans="1:11">
      <c r="A2103" s="6"/>
      <c r="B2103" s="6"/>
      <c r="C2103" s="16"/>
      <c r="D2103" s="6"/>
      <c r="E2103" s="16"/>
      <c r="F2103" s="16"/>
      <c r="G2103" s="16"/>
      <c r="H2103" s="16"/>
      <c r="I2103" s="2"/>
      <c r="J2103" s="2">
        <v>0</v>
      </c>
      <c r="K2103" s="2"/>
    </row>
    <row r="2104" spans="1:11">
      <c r="A2104" s="6"/>
      <c r="B2104" s="6"/>
      <c r="C2104" s="16"/>
      <c r="D2104" s="6"/>
      <c r="E2104" s="16"/>
      <c r="F2104" s="16"/>
      <c r="G2104" s="16"/>
      <c r="H2104" s="16"/>
      <c r="I2104" s="2"/>
      <c r="J2104" s="2">
        <v>0</v>
      </c>
      <c r="K2104" s="2"/>
    </row>
    <row r="2105" spans="1:11">
      <c r="A2105" s="6"/>
      <c r="B2105" s="6"/>
      <c r="C2105" s="16"/>
      <c r="D2105" s="6"/>
      <c r="E2105" s="16"/>
      <c r="F2105" s="16"/>
      <c r="G2105" s="16"/>
      <c r="H2105" s="16"/>
      <c r="I2105" s="2"/>
      <c r="J2105" s="2">
        <v>0</v>
      </c>
      <c r="K2105" s="2"/>
    </row>
    <row r="2106" spans="1:11">
      <c r="A2106" s="6"/>
      <c r="B2106" s="6"/>
      <c r="C2106" s="16"/>
      <c r="D2106" s="6"/>
      <c r="E2106" s="16"/>
      <c r="F2106" s="16"/>
      <c r="G2106" s="16"/>
      <c r="H2106" s="16"/>
      <c r="I2106" s="2"/>
      <c r="J2106" s="2">
        <v>0</v>
      </c>
      <c r="K2106" s="2"/>
    </row>
    <row r="2107" spans="1:11">
      <c r="A2107" s="6"/>
      <c r="B2107" s="6"/>
      <c r="C2107" s="16"/>
      <c r="D2107" s="6"/>
      <c r="E2107" s="16"/>
      <c r="F2107" s="16"/>
      <c r="G2107" s="16"/>
      <c r="H2107" s="16"/>
      <c r="I2107" s="2"/>
      <c r="J2107" s="2">
        <v>0</v>
      </c>
      <c r="K2107" s="2"/>
    </row>
    <row r="2108" spans="1:11">
      <c r="A2108" s="6"/>
      <c r="B2108" s="6"/>
      <c r="C2108" s="16"/>
      <c r="D2108" s="6"/>
      <c r="E2108" s="16"/>
      <c r="F2108" s="16"/>
      <c r="G2108" s="16"/>
      <c r="H2108" s="16"/>
      <c r="I2108" s="2"/>
      <c r="J2108" s="2">
        <v>0</v>
      </c>
      <c r="K2108" s="2"/>
    </row>
    <row r="2109" spans="1:11">
      <c r="A2109" s="6"/>
      <c r="B2109" s="6"/>
      <c r="C2109" s="16"/>
      <c r="D2109" s="6"/>
      <c r="E2109" s="16"/>
      <c r="F2109" s="16"/>
      <c r="G2109" s="16"/>
      <c r="H2109" s="16"/>
      <c r="I2109" s="2"/>
      <c r="J2109" s="2">
        <v>0</v>
      </c>
      <c r="K2109" s="2"/>
    </row>
    <row r="2110" spans="1:11">
      <c r="A2110" s="6"/>
      <c r="B2110" s="6"/>
      <c r="C2110" s="16"/>
      <c r="D2110" s="6"/>
      <c r="E2110" s="16"/>
      <c r="F2110" s="16"/>
      <c r="G2110" s="16"/>
      <c r="H2110" s="16"/>
      <c r="I2110" s="2"/>
      <c r="J2110" s="2">
        <v>0</v>
      </c>
      <c r="K2110" s="2"/>
    </row>
    <row r="2111" spans="1:11">
      <c r="A2111" s="6"/>
      <c r="B2111" s="6"/>
      <c r="C2111" s="16"/>
      <c r="D2111" s="6"/>
      <c r="E2111" s="16"/>
      <c r="F2111" s="16"/>
      <c r="G2111" s="16"/>
      <c r="H2111" s="16"/>
      <c r="I2111" s="2"/>
      <c r="J2111" s="2">
        <v>0</v>
      </c>
      <c r="K2111" s="2"/>
    </row>
    <row r="2112" spans="1:11">
      <c r="A2112" s="6"/>
      <c r="B2112" s="6"/>
      <c r="C2112" s="16"/>
      <c r="D2112" s="6"/>
      <c r="E2112" s="16"/>
      <c r="F2112" s="16"/>
      <c r="G2112" s="16"/>
      <c r="H2112" s="16"/>
      <c r="I2112" s="2"/>
      <c r="J2112" s="2">
        <v>0</v>
      </c>
      <c r="K2112" s="2"/>
    </row>
    <row r="2113" spans="1:11">
      <c r="A2113" s="6"/>
      <c r="B2113" s="6"/>
      <c r="C2113" s="16"/>
      <c r="D2113" s="6"/>
      <c r="E2113" s="16"/>
      <c r="F2113" s="16"/>
      <c r="G2113" s="16"/>
      <c r="H2113" s="16"/>
      <c r="I2113" s="2"/>
      <c r="J2113" s="2">
        <v>0</v>
      </c>
      <c r="K2113" s="2"/>
    </row>
    <row r="2114" spans="1:11">
      <c r="A2114" s="6"/>
      <c r="B2114" s="6"/>
      <c r="C2114" s="16"/>
      <c r="D2114" s="6"/>
      <c r="E2114" s="16"/>
      <c r="F2114" s="16"/>
      <c r="G2114" s="16"/>
      <c r="H2114" s="16"/>
      <c r="I2114" s="2"/>
      <c r="J2114" s="2">
        <v>0</v>
      </c>
      <c r="K2114" s="2"/>
    </row>
    <row r="2115" spans="1:11">
      <c r="A2115" s="6"/>
      <c r="B2115" s="6"/>
      <c r="C2115" s="16"/>
      <c r="D2115" s="6"/>
      <c r="E2115" s="16"/>
      <c r="F2115" s="16"/>
      <c r="G2115" s="16"/>
      <c r="H2115" s="16"/>
      <c r="I2115" s="2"/>
      <c r="J2115" s="2">
        <v>0</v>
      </c>
      <c r="K2115" s="2"/>
    </row>
    <row r="2116" spans="1:11">
      <c r="A2116" s="6"/>
      <c r="B2116" s="6"/>
      <c r="C2116" s="16"/>
      <c r="D2116" s="6"/>
      <c r="E2116" s="16"/>
      <c r="F2116" s="16"/>
      <c r="G2116" s="16"/>
      <c r="H2116" s="16"/>
      <c r="I2116" s="2"/>
      <c r="J2116" s="2">
        <v>0</v>
      </c>
      <c r="K2116" s="2"/>
    </row>
    <row r="2117" spans="1:11">
      <c r="A2117" s="6"/>
      <c r="B2117" s="6"/>
      <c r="C2117" s="16"/>
      <c r="D2117" s="6"/>
      <c r="E2117" s="16"/>
      <c r="F2117" s="16"/>
      <c r="G2117" s="16"/>
      <c r="H2117" s="16"/>
      <c r="I2117" s="2"/>
      <c r="J2117" s="2">
        <v>0</v>
      </c>
      <c r="K2117" s="2"/>
    </row>
    <row r="2118" spans="1:11">
      <c r="A2118" s="6"/>
      <c r="B2118" s="6"/>
      <c r="C2118" s="16"/>
      <c r="D2118" s="6"/>
      <c r="E2118" s="16"/>
      <c r="F2118" s="16"/>
      <c r="G2118" s="16"/>
      <c r="H2118" s="16"/>
      <c r="I2118" s="2"/>
      <c r="J2118" s="2">
        <v>0</v>
      </c>
      <c r="K2118" s="2"/>
    </row>
    <row r="2119" spans="1:11">
      <c r="A2119" s="6"/>
      <c r="B2119" s="6"/>
      <c r="C2119" s="16"/>
      <c r="D2119" s="6"/>
      <c r="E2119" s="16"/>
      <c r="F2119" s="16"/>
      <c r="G2119" s="16"/>
      <c r="H2119" s="16"/>
      <c r="I2119" s="2"/>
      <c r="J2119" s="2">
        <v>0</v>
      </c>
      <c r="K2119" s="2"/>
    </row>
    <row r="2120" spans="1:11">
      <c r="A2120" s="6"/>
      <c r="B2120" s="6"/>
      <c r="C2120" s="16"/>
      <c r="D2120" s="6"/>
      <c r="E2120" s="16"/>
      <c r="F2120" s="16"/>
      <c r="G2120" s="16"/>
      <c r="H2120" s="16"/>
      <c r="I2120" s="2"/>
      <c r="J2120" s="2">
        <v>0</v>
      </c>
      <c r="K2120" s="2"/>
    </row>
    <row r="2121" spans="1:11">
      <c r="A2121" s="6"/>
      <c r="B2121" s="6"/>
      <c r="C2121" s="16"/>
      <c r="D2121" s="6"/>
      <c r="E2121" s="16"/>
      <c r="F2121" s="16"/>
      <c r="G2121" s="16"/>
      <c r="H2121" s="16"/>
      <c r="I2121" s="2"/>
      <c r="J2121" s="2">
        <v>0</v>
      </c>
      <c r="K2121" s="2"/>
    </row>
    <row r="2122" spans="1:11">
      <c r="A2122" s="6"/>
      <c r="B2122" s="6"/>
      <c r="C2122" s="16"/>
      <c r="D2122" s="6"/>
      <c r="E2122" s="16"/>
      <c r="F2122" s="16"/>
      <c r="G2122" s="16"/>
      <c r="H2122" s="16"/>
      <c r="I2122" s="2"/>
      <c r="J2122" s="2">
        <v>0</v>
      </c>
      <c r="K2122" s="2"/>
    </row>
    <row r="2123" spans="1:11">
      <c r="A2123" s="6"/>
      <c r="B2123" s="6"/>
      <c r="C2123" s="16"/>
      <c r="D2123" s="6"/>
      <c r="E2123" s="16"/>
      <c r="F2123" s="16"/>
      <c r="G2123" s="16"/>
      <c r="H2123" s="16"/>
      <c r="I2123" s="2"/>
      <c r="J2123" s="2">
        <v>0</v>
      </c>
      <c r="K2123" s="2"/>
    </row>
    <row r="2124" spans="1:11">
      <c r="A2124" s="6"/>
      <c r="B2124" s="6"/>
      <c r="C2124" s="16"/>
      <c r="D2124" s="6"/>
      <c r="E2124" s="16"/>
      <c r="F2124" s="16"/>
      <c r="G2124" s="16"/>
      <c r="H2124" s="16"/>
      <c r="I2124" s="2"/>
      <c r="J2124" s="2">
        <v>0</v>
      </c>
      <c r="K2124" s="2"/>
    </row>
    <row r="2125" spans="1:11">
      <c r="A2125" s="6"/>
      <c r="B2125" s="6"/>
      <c r="C2125" s="16"/>
      <c r="D2125" s="6"/>
      <c r="E2125" s="16"/>
      <c r="F2125" s="16"/>
      <c r="G2125" s="16"/>
      <c r="H2125" s="16"/>
      <c r="I2125" s="2"/>
      <c r="J2125" s="2">
        <v>0</v>
      </c>
      <c r="K2125" s="2"/>
    </row>
    <row r="2126" spans="1:11">
      <c r="A2126" s="6"/>
      <c r="B2126" s="6"/>
      <c r="C2126" s="16"/>
      <c r="D2126" s="6"/>
      <c r="E2126" s="16"/>
      <c r="F2126" s="16"/>
      <c r="G2126" s="16"/>
      <c r="H2126" s="16"/>
      <c r="I2126" s="2"/>
      <c r="J2126" s="2">
        <v>0</v>
      </c>
      <c r="K2126" s="2"/>
    </row>
    <row r="2127" spans="1:11">
      <c r="A2127" s="6"/>
      <c r="B2127" s="6"/>
      <c r="C2127" s="16"/>
      <c r="D2127" s="6"/>
      <c r="E2127" s="16"/>
      <c r="F2127" s="16"/>
      <c r="G2127" s="16"/>
      <c r="H2127" s="16"/>
      <c r="I2127" s="2"/>
      <c r="J2127" s="2">
        <v>0</v>
      </c>
      <c r="K2127" s="2"/>
    </row>
    <row r="2128" spans="1:11">
      <c r="A2128" s="6"/>
      <c r="B2128" s="6"/>
      <c r="C2128" s="16"/>
      <c r="D2128" s="6"/>
      <c r="E2128" s="16"/>
      <c r="F2128" s="16"/>
      <c r="G2128" s="16"/>
      <c r="H2128" s="16"/>
      <c r="I2128" s="2"/>
      <c r="J2128" s="2">
        <v>0</v>
      </c>
      <c r="K2128" s="2"/>
    </row>
    <row r="2129" spans="1:11">
      <c r="A2129" s="6"/>
      <c r="B2129" s="6"/>
      <c r="C2129" s="16"/>
      <c r="D2129" s="6"/>
      <c r="E2129" s="16"/>
      <c r="F2129" s="16"/>
      <c r="G2129" s="16"/>
      <c r="H2129" s="16"/>
      <c r="I2129" s="2"/>
      <c r="J2129" s="2">
        <v>0</v>
      </c>
      <c r="K2129" s="2"/>
    </row>
    <row r="2130" spans="1:11">
      <c r="A2130" s="6"/>
      <c r="B2130" s="6"/>
      <c r="C2130" s="16"/>
      <c r="D2130" s="6"/>
      <c r="E2130" s="16"/>
      <c r="F2130" s="16"/>
      <c r="G2130" s="16"/>
      <c r="H2130" s="16"/>
      <c r="I2130" s="2"/>
      <c r="J2130" s="2">
        <v>0</v>
      </c>
      <c r="K2130" s="2"/>
    </row>
    <row r="2131" spans="1:11">
      <c r="A2131" s="6"/>
      <c r="B2131" s="6"/>
      <c r="C2131" s="16"/>
      <c r="D2131" s="6"/>
      <c r="E2131" s="16"/>
      <c r="F2131" s="16"/>
      <c r="G2131" s="16"/>
      <c r="H2131" s="16"/>
      <c r="I2131" s="2"/>
      <c r="J2131" s="2">
        <v>0</v>
      </c>
      <c r="K2131" s="2"/>
    </row>
    <row r="2132" spans="1:11">
      <c r="A2132" s="6"/>
      <c r="B2132" s="6"/>
      <c r="C2132" s="16"/>
      <c r="D2132" s="6"/>
      <c r="E2132" s="16"/>
      <c r="F2132" s="16"/>
      <c r="G2132" s="16"/>
      <c r="H2132" s="16"/>
      <c r="I2132" s="2"/>
      <c r="J2132" s="2">
        <v>0</v>
      </c>
      <c r="K2132" s="2"/>
    </row>
    <row r="2133" spans="1:11">
      <c r="A2133" s="6"/>
      <c r="B2133" s="6"/>
      <c r="C2133" s="16"/>
      <c r="D2133" s="6"/>
      <c r="E2133" s="16"/>
      <c r="F2133" s="16"/>
      <c r="G2133" s="16"/>
      <c r="H2133" s="16"/>
      <c r="I2133" s="2"/>
      <c r="J2133" s="2">
        <v>0</v>
      </c>
      <c r="K2133" s="2"/>
    </row>
    <row r="2134" spans="1:11">
      <c r="A2134" s="6"/>
      <c r="B2134" s="6"/>
      <c r="C2134" s="16"/>
      <c r="D2134" s="6"/>
      <c r="E2134" s="16"/>
      <c r="F2134" s="16"/>
      <c r="G2134" s="16"/>
      <c r="H2134" s="16"/>
      <c r="I2134" s="2"/>
      <c r="J2134" s="2">
        <v>0</v>
      </c>
      <c r="K2134" s="2"/>
    </row>
    <row r="2135" spans="1:11">
      <c r="A2135" s="6"/>
      <c r="B2135" s="6"/>
      <c r="C2135" s="16"/>
      <c r="D2135" s="6"/>
      <c r="E2135" s="16"/>
      <c r="F2135" s="16"/>
      <c r="G2135" s="16"/>
      <c r="H2135" s="16"/>
      <c r="I2135" s="2"/>
      <c r="J2135" s="2">
        <v>0</v>
      </c>
      <c r="K2135" s="2"/>
    </row>
    <row r="2136" spans="1:11">
      <c r="A2136" s="6"/>
      <c r="B2136" s="6"/>
      <c r="C2136" s="16"/>
      <c r="D2136" s="6"/>
      <c r="E2136" s="16"/>
      <c r="F2136" s="16"/>
      <c r="G2136" s="16"/>
      <c r="H2136" s="16"/>
      <c r="I2136" s="2"/>
      <c r="J2136" s="2">
        <v>0</v>
      </c>
      <c r="K2136" s="2"/>
    </row>
    <row r="2137" spans="1:11">
      <c r="A2137" s="6"/>
      <c r="B2137" s="6"/>
      <c r="C2137" s="16"/>
      <c r="D2137" s="6"/>
      <c r="E2137" s="16"/>
      <c r="F2137" s="16"/>
      <c r="G2137" s="16"/>
      <c r="H2137" s="16"/>
      <c r="I2137" s="2"/>
      <c r="J2137" s="2">
        <v>0</v>
      </c>
      <c r="K2137" s="2"/>
    </row>
    <row r="2138" spans="1:11">
      <c r="A2138" s="6"/>
      <c r="B2138" s="6"/>
      <c r="C2138" s="16"/>
      <c r="D2138" s="6"/>
      <c r="E2138" s="16"/>
      <c r="F2138" s="16"/>
      <c r="G2138" s="16"/>
      <c r="H2138" s="16"/>
      <c r="I2138" s="2"/>
      <c r="J2138" s="2">
        <v>0</v>
      </c>
      <c r="K2138" s="2"/>
    </row>
    <row r="2139" spans="1:11">
      <c r="A2139" s="6"/>
      <c r="B2139" s="6"/>
      <c r="C2139" s="16"/>
      <c r="D2139" s="6"/>
      <c r="E2139" s="16"/>
      <c r="F2139" s="16"/>
      <c r="G2139" s="16"/>
      <c r="H2139" s="16"/>
      <c r="I2139" s="2"/>
      <c r="J2139" s="2">
        <v>0</v>
      </c>
      <c r="K2139" s="2"/>
    </row>
    <row r="2140" spans="1:11">
      <c r="A2140" s="6"/>
      <c r="B2140" s="6"/>
      <c r="C2140" s="16"/>
      <c r="D2140" s="6"/>
      <c r="E2140" s="16"/>
      <c r="F2140" s="16"/>
      <c r="G2140" s="16"/>
      <c r="H2140" s="16"/>
      <c r="I2140" s="2"/>
      <c r="J2140" s="2">
        <v>0</v>
      </c>
      <c r="K2140" s="2"/>
    </row>
    <row r="2141" spans="1:11">
      <c r="A2141" s="6"/>
      <c r="B2141" s="6"/>
      <c r="C2141" s="16"/>
      <c r="D2141" s="6"/>
      <c r="E2141" s="16"/>
      <c r="F2141" s="16"/>
      <c r="G2141" s="16"/>
      <c r="H2141" s="16"/>
      <c r="I2141" s="2"/>
      <c r="J2141" s="2">
        <v>0</v>
      </c>
      <c r="K2141" s="2"/>
    </row>
    <row r="2142" spans="1:11">
      <c r="A2142" s="6"/>
      <c r="B2142" s="6"/>
      <c r="C2142" s="16"/>
      <c r="D2142" s="6"/>
      <c r="E2142" s="16"/>
      <c r="F2142" s="16"/>
      <c r="G2142" s="16"/>
      <c r="H2142" s="16"/>
      <c r="I2142" s="2"/>
      <c r="J2142" s="2">
        <v>0</v>
      </c>
      <c r="K2142" s="2"/>
    </row>
    <row r="2143" spans="1:11">
      <c r="A2143" s="6"/>
      <c r="B2143" s="6"/>
      <c r="C2143" s="16"/>
      <c r="D2143" s="6"/>
      <c r="E2143" s="16"/>
      <c r="F2143" s="16"/>
      <c r="G2143" s="16"/>
      <c r="H2143" s="16"/>
      <c r="I2143" s="2"/>
      <c r="J2143" s="2">
        <v>0</v>
      </c>
      <c r="K2143" s="2"/>
    </row>
    <row r="2144" spans="1:11">
      <c r="A2144" s="6"/>
      <c r="B2144" s="6"/>
      <c r="C2144" s="16"/>
      <c r="D2144" s="6"/>
      <c r="E2144" s="16"/>
      <c r="F2144" s="16"/>
      <c r="G2144" s="16"/>
      <c r="H2144" s="16"/>
      <c r="I2144" s="2"/>
      <c r="J2144" s="2">
        <v>0</v>
      </c>
      <c r="K2144" s="2"/>
    </row>
    <row r="2145" spans="1:11">
      <c r="A2145" s="6"/>
      <c r="B2145" s="6"/>
      <c r="C2145" s="16"/>
      <c r="D2145" s="6"/>
      <c r="E2145" s="16"/>
      <c r="F2145" s="16"/>
      <c r="G2145" s="16"/>
      <c r="H2145" s="16"/>
      <c r="I2145" s="2"/>
      <c r="J2145" s="2">
        <v>0</v>
      </c>
      <c r="K2145" s="2"/>
    </row>
    <row r="2146" spans="1:11">
      <c r="A2146" s="6"/>
      <c r="B2146" s="6"/>
      <c r="C2146" s="16"/>
      <c r="D2146" s="6"/>
      <c r="E2146" s="16"/>
      <c r="F2146" s="16"/>
      <c r="G2146" s="16"/>
      <c r="H2146" s="16"/>
      <c r="I2146" s="2"/>
      <c r="J2146" s="2">
        <v>0</v>
      </c>
      <c r="K2146" s="2"/>
    </row>
    <row r="2147" spans="1:11">
      <c r="A2147" s="6"/>
      <c r="B2147" s="6"/>
      <c r="C2147" s="16"/>
      <c r="D2147" s="6"/>
      <c r="E2147" s="16"/>
      <c r="F2147" s="16"/>
      <c r="G2147" s="16"/>
      <c r="H2147" s="16"/>
      <c r="I2147" s="2"/>
      <c r="J2147" s="2">
        <v>0</v>
      </c>
      <c r="K2147" s="2"/>
    </row>
    <row r="2148" spans="1:11">
      <c r="A2148" s="6"/>
      <c r="B2148" s="6"/>
      <c r="C2148" s="16"/>
      <c r="D2148" s="6"/>
      <c r="E2148" s="16"/>
      <c r="F2148" s="16"/>
      <c r="G2148" s="16"/>
      <c r="H2148" s="16"/>
      <c r="I2148" s="2"/>
      <c r="J2148" s="2">
        <v>0</v>
      </c>
      <c r="K2148" s="2"/>
    </row>
    <row r="2149" spans="1:11">
      <c r="A2149" s="6"/>
      <c r="B2149" s="6"/>
      <c r="C2149" s="16"/>
      <c r="D2149" s="6"/>
      <c r="E2149" s="16"/>
      <c r="F2149" s="16"/>
      <c r="G2149" s="16"/>
      <c r="H2149" s="16"/>
      <c r="I2149" s="2"/>
      <c r="J2149" s="2">
        <v>0</v>
      </c>
      <c r="K2149" s="2"/>
    </row>
    <row r="2150" spans="1:11">
      <c r="A2150" s="6"/>
      <c r="B2150" s="6"/>
      <c r="C2150" s="16"/>
      <c r="D2150" s="6"/>
      <c r="E2150" s="16"/>
      <c r="F2150" s="16"/>
      <c r="G2150" s="16"/>
      <c r="H2150" s="16"/>
      <c r="I2150" s="2"/>
      <c r="J2150" s="2">
        <v>0</v>
      </c>
      <c r="K2150" s="2"/>
    </row>
    <row r="2151" spans="1:11">
      <c r="A2151" s="6"/>
      <c r="B2151" s="6"/>
      <c r="C2151" s="16"/>
      <c r="D2151" s="6"/>
      <c r="E2151" s="16"/>
      <c r="F2151" s="16"/>
      <c r="G2151" s="16"/>
      <c r="H2151" s="16"/>
      <c r="I2151" s="2"/>
      <c r="J2151" s="2">
        <v>0</v>
      </c>
      <c r="K2151" s="2"/>
    </row>
    <row r="2152" spans="1:11">
      <c r="A2152" s="6"/>
      <c r="B2152" s="6"/>
      <c r="C2152" s="16"/>
      <c r="D2152" s="6"/>
      <c r="E2152" s="16"/>
      <c r="F2152" s="16"/>
      <c r="G2152" s="16"/>
      <c r="H2152" s="16"/>
      <c r="I2152" s="2"/>
      <c r="J2152" s="2">
        <v>3</v>
      </c>
      <c r="K2152" s="2"/>
    </row>
    <row r="2153" spans="1:11">
      <c r="A2153" s="6"/>
      <c r="B2153" s="6"/>
      <c r="C2153" s="16"/>
      <c r="D2153" s="6"/>
      <c r="E2153" s="16"/>
      <c r="F2153" s="16"/>
      <c r="G2153" s="16"/>
      <c r="H2153" s="16"/>
      <c r="I2153" s="2"/>
      <c r="J2153" s="2">
        <v>0</v>
      </c>
      <c r="K2153" s="2"/>
    </row>
    <row r="2154" spans="1:11">
      <c r="A2154" s="6"/>
      <c r="B2154" s="6"/>
      <c r="C2154" s="16"/>
      <c r="D2154" s="6"/>
      <c r="E2154" s="16"/>
      <c r="F2154" s="16"/>
      <c r="G2154" s="16"/>
      <c r="H2154" s="16"/>
      <c r="I2154" s="2"/>
      <c r="J2154" s="2">
        <v>0</v>
      </c>
      <c r="K2154" s="2"/>
    </row>
    <row r="2155" spans="1:11">
      <c r="A2155" s="6"/>
      <c r="B2155" s="6"/>
      <c r="C2155" s="16"/>
      <c r="D2155" s="6"/>
      <c r="E2155" s="16"/>
      <c r="F2155" s="16"/>
      <c r="G2155" s="16"/>
      <c r="H2155" s="16"/>
      <c r="I2155" s="2"/>
      <c r="J2155" s="2">
        <v>0</v>
      </c>
      <c r="K2155" s="2"/>
    </row>
    <row r="2156" spans="1:11">
      <c r="A2156" s="6"/>
      <c r="B2156" s="6"/>
      <c r="C2156" s="16"/>
      <c r="D2156" s="6"/>
      <c r="E2156" s="16"/>
      <c r="F2156" s="16"/>
      <c r="G2156" s="16"/>
      <c r="H2156" s="16"/>
      <c r="I2156" s="2"/>
      <c r="J2156" s="2">
        <v>0</v>
      </c>
      <c r="K2156" s="2"/>
    </row>
    <row r="2157" spans="1:11">
      <c r="A2157" s="6"/>
      <c r="B2157" s="6"/>
      <c r="C2157" s="16"/>
      <c r="D2157" s="6"/>
      <c r="E2157" s="16"/>
      <c r="F2157" s="16"/>
      <c r="G2157" s="16"/>
      <c r="H2157" s="16"/>
      <c r="I2157" s="2"/>
      <c r="J2157" s="2">
        <v>0</v>
      </c>
      <c r="K2157" s="2"/>
    </row>
    <row r="2158" spans="1:11">
      <c r="A2158" s="6"/>
      <c r="B2158" s="6"/>
      <c r="C2158" s="16"/>
      <c r="D2158" s="6"/>
      <c r="E2158" s="16"/>
      <c r="F2158" s="16"/>
      <c r="G2158" s="16"/>
      <c r="H2158" s="16"/>
      <c r="I2158" s="2"/>
      <c r="J2158" s="2">
        <v>0</v>
      </c>
      <c r="K2158" s="2"/>
    </row>
    <row r="2159" spans="1:11">
      <c r="A2159" s="6"/>
      <c r="B2159" s="6"/>
      <c r="C2159" s="16"/>
      <c r="D2159" s="6"/>
      <c r="E2159" s="16"/>
      <c r="F2159" s="16"/>
      <c r="G2159" s="16"/>
      <c r="H2159" s="16"/>
      <c r="I2159" s="2"/>
      <c r="J2159" s="2">
        <v>0</v>
      </c>
      <c r="K2159" s="2"/>
    </row>
    <row r="2160" spans="1:11">
      <c r="A2160" s="6"/>
      <c r="B2160" s="6"/>
      <c r="C2160" s="16"/>
      <c r="D2160" s="6"/>
      <c r="E2160" s="16"/>
      <c r="F2160" s="16"/>
      <c r="G2160" s="16"/>
      <c r="H2160" s="16"/>
      <c r="I2160" s="2"/>
      <c r="J2160" s="2">
        <v>0</v>
      </c>
      <c r="K2160" s="2"/>
    </row>
    <row r="2161" spans="1:11">
      <c r="A2161" s="6"/>
      <c r="B2161" s="6"/>
      <c r="C2161" s="16"/>
      <c r="D2161" s="6"/>
      <c r="E2161" s="16"/>
      <c r="F2161" s="16"/>
      <c r="G2161" s="16"/>
      <c r="H2161" s="16"/>
      <c r="I2161" s="2"/>
      <c r="J2161" s="2">
        <v>0</v>
      </c>
      <c r="K2161" s="2"/>
    </row>
    <row r="2162" spans="1:11">
      <c r="A2162" s="6"/>
      <c r="B2162" s="6"/>
      <c r="C2162" s="16"/>
      <c r="D2162" s="6"/>
      <c r="E2162" s="16"/>
      <c r="F2162" s="16"/>
      <c r="G2162" s="16"/>
      <c r="H2162" s="16"/>
      <c r="I2162" s="2"/>
      <c r="J2162" s="2">
        <v>0</v>
      </c>
      <c r="K2162" s="2"/>
    </row>
    <row r="2163" spans="1:11">
      <c r="A2163" s="6"/>
      <c r="B2163" s="6"/>
      <c r="C2163" s="16"/>
      <c r="D2163" s="6"/>
      <c r="E2163" s="16"/>
      <c r="F2163" s="16"/>
      <c r="G2163" s="16"/>
      <c r="H2163" s="16"/>
      <c r="I2163" s="2"/>
      <c r="J2163" s="2">
        <v>0</v>
      </c>
      <c r="K2163" s="2"/>
    </row>
    <row r="2164" spans="1:11">
      <c r="A2164" s="6"/>
      <c r="B2164" s="6"/>
      <c r="C2164" s="16"/>
      <c r="D2164" s="6"/>
      <c r="E2164" s="16"/>
      <c r="F2164" s="16"/>
      <c r="G2164" s="16"/>
      <c r="H2164" s="16"/>
      <c r="I2164" s="2"/>
      <c r="J2164" s="2">
        <v>0</v>
      </c>
      <c r="K2164" s="2"/>
    </row>
    <row r="2165" spans="1:11">
      <c r="A2165" s="6"/>
      <c r="B2165" s="6"/>
      <c r="C2165" s="16"/>
      <c r="D2165" s="6"/>
      <c r="E2165" s="16"/>
      <c r="F2165" s="16"/>
      <c r="G2165" s="16"/>
      <c r="H2165" s="16"/>
      <c r="I2165" s="2"/>
      <c r="J2165" s="2">
        <v>0</v>
      </c>
      <c r="K2165" s="2"/>
    </row>
    <row r="2166" spans="1:11">
      <c r="A2166" s="6"/>
      <c r="B2166" s="6"/>
      <c r="C2166" s="16"/>
      <c r="D2166" s="6"/>
      <c r="E2166" s="16"/>
      <c r="F2166" s="16"/>
      <c r="G2166" s="16"/>
      <c r="H2166" s="16"/>
      <c r="I2166" s="2"/>
      <c r="J2166" s="2">
        <v>0</v>
      </c>
      <c r="K2166" s="2"/>
    </row>
    <row r="2167" spans="1:11">
      <c r="A2167" s="6"/>
      <c r="B2167" s="6"/>
      <c r="C2167" s="16"/>
      <c r="D2167" s="6"/>
      <c r="E2167" s="16"/>
      <c r="F2167" s="16"/>
      <c r="G2167" s="16"/>
      <c r="H2167" s="16"/>
      <c r="I2167" s="2"/>
      <c r="J2167" s="2">
        <v>0</v>
      </c>
      <c r="K2167" s="2"/>
    </row>
    <row r="2168" spans="1:11">
      <c r="A2168" s="6"/>
      <c r="B2168" s="6"/>
      <c r="C2168" s="16"/>
      <c r="D2168" s="6"/>
      <c r="E2168" s="16"/>
      <c r="F2168" s="16"/>
      <c r="G2168" s="16"/>
      <c r="H2168" s="16"/>
      <c r="I2168" s="2"/>
      <c r="J2168" s="2">
        <v>0</v>
      </c>
      <c r="K2168" s="2"/>
    </row>
    <row r="2169" spans="1:11">
      <c r="A2169" s="6"/>
      <c r="B2169" s="6"/>
      <c r="C2169" s="16"/>
      <c r="D2169" s="6"/>
      <c r="E2169" s="16"/>
      <c r="F2169" s="16"/>
      <c r="G2169" s="16"/>
      <c r="H2169" s="16"/>
      <c r="I2169" s="2"/>
      <c r="J2169" s="2">
        <v>0</v>
      </c>
      <c r="K2169" s="2"/>
    </row>
    <row r="2170" spans="1:11">
      <c r="A2170" s="6"/>
      <c r="B2170" s="6"/>
      <c r="C2170" s="16"/>
      <c r="D2170" s="6"/>
      <c r="E2170" s="16"/>
      <c r="F2170" s="16"/>
      <c r="G2170" s="16"/>
      <c r="H2170" s="16"/>
      <c r="I2170" s="2"/>
      <c r="J2170" s="2">
        <v>0</v>
      </c>
      <c r="K2170" s="2"/>
    </row>
    <row r="2171" spans="1:11">
      <c r="A2171" s="6"/>
      <c r="B2171" s="6"/>
      <c r="C2171" s="16"/>
      <c r="D2171" s="6"/>
      <c r="E2171" s="16"/>
      <c r="F2171" s="16"/>
      <c r="G2171" s="16"/>
      <c r="H2171" s="16"/>
      <c r="I2171" s="2"/>
      <c r="J2171" s="2">
        <v>0</v>
      </c>
      <c r="K2171" s="2"/>
    </row>
    <row r="2172" spans="1:11">
      <c r="A2172" s="6"/>
      <c r="B2172" s="6"/>
      <c r="C2172" s="16"/>
      <c r="D2172" s="6"/>
      <c r="E2172" s="16"/>
      <c r="F2172" s="16"/>
      <c r="G2172" s="16"/>
      <c r="H2172" s="16"/>
      <c r="I2172" s="2"/>
      <c r="J2172" s="2">
        <v>0</v>
      </c>
      <c r="K2172" s="2"/>
    </row>
    <row r="2173" spans="1:11">
      <c r="A2173" s="6"/>
      <c r="B2173" s="6"/>
      <c r="C2173" s="16"/>
      <c r="D2173" s="6"/>
      <c r="E2173" s="16"/>
      <c r="F2173" s="16"/>
      <c r="G2173" s="16"/>
      <c r="H2173" s="16"/>
      <c r="I2173" s="2"/>
      <c r="J2173" s="2">
        <v>0</v>
      </c>
      <c r="K2173" s="2"/>
    </row>
    <row r="2174" spans="1:11">
      <c r="A2174" s="6"/>
      <c r="B2174" s="6"/>
      <c r="C2174" s="16"/>
      <c r="D2174" s="6"/>
      <c r="E2174" s="16"/>
      <c r="F2174" s="16"/>
      <c r="G2174" s="16"/>
      <c r="H2174" s="16"/>
      <c r="I2174" s="2"/>
      <c r="J2174" s="2">
        <v>0</v>
      </c>
      <c r="K2174" s="2"/>
    </row>
    <row r="2175" spans="1:11">
      <c r="A2175" s="6"/>
      <c r="B2175" s="6"/>
      <c r="C2175" s="16"/>
      <c r="D2175" s="6"/>
      <c r="E2175" s="16"/>
      <c r="F2175" s="16"/>
      <c r="G2175" s="16"/>
      <c r="H2175" s="16"/>
      <c r="I2175" s="2"/>
      <c r="J2175" s="2">
        <v>3</v>
      </c>
      <c r="K2175" s="2"/>
    </row>
    <row r="2176" spans="1:11">
      <c r="A2176" s="6"/>
      <c r="B2176" s="6"/>
      <c r="C2176" s="16"/>
      <c r="D2176" s="6"/>
      <c r="E2176" s="16"/>
      <c r="F2176" s="16"/>
      <c r="G2176" s="16"/>
      <c r="H2176" s="16"/>
      <c r="I2176" s="2"/>
      <c r="J2176" s="2">
        <v>0</v>
      </c>
      <c r="K2176" s="2"/>
    </row>
    <row r="2177" spans="1:11">
      <c r="A2177" s="6"/>
      <c r="B2177" s="6"/>
      <c r="C2177" s="16"/>
      <c r="D2177" s="6"/>
      <c r="E2177" s="16"/>
      <c r="F2177" s="16"/>
      <c r="G2177" s="16"/>
      <c r="H2177" s="16"/>
      <c r="I2177" s="2"/>
      <c r="J2177" s="2">
        <v>0</v>
      </c>
      <c r="K2177" s="2"/>
    </row>
    <row r="2178" spans="1:11">
      <c r="A2178" s="6"/>
      <c r="B2178" s="6"/>
      <c r="C2178" s="16"/>
      <c r="D2178" s="6"/>
      <c r="E2178" s="16"/>
      <c r="F2178" s="16"/>
      <c r="G2178" s="16"/>
      <c r="H2178" s="16"/>
      <c r="I2178" s="2"/>
      <c r="J2178" s="2">
        <v>0</v>
      </c>
      <c r="K2178" s="2"/>
    </row>
    <row r="2179" spans="1:11">
      <c r="A2179" s="6"/>
      <c r="B2179" s="6"/>
      <c r="C2179" s="16"/>
      <c r="D2179" s="6"/>
      <c r="E2179" s="16"/>
      <c r="F2179" s="16"/>
      <c r="G2179" s="16"/>
      <c r="H2179" s="16"/>
      <c r="I2179" s="2"/>
      <c r="J2179" s="2">
        <v>0</v>
      </c>
      <c r="K2179" s="2"/>
    </row>
    <row r="2180" spans="1:11">
      <c r="A2180" s="6"/>
      <c r="B2180" s="6"/>
      <c r="C2180" s="16"/>
      <c r="D2180" s="6"/>
      <c r="E2180" s="16"/>
      <c r="F2180" s="16"/>
      <c r="G2180" s="16"/>
      <c r="H2180" s="16"/>
      <c r="I2180" s="2"/>
      <c r="J2180" s="2">
        <v>0</v>
      </c>
      <c r="K2180" s="2"/>
    </row>
    <row r="2181" spans="1:11">
      <c r="A2181" s="6"/>
      <c r="B2181" s="6"/>
      <c r="C2181" s="16"/>
      <c r="D2181" s="6"/>
      <c r="E2181" s="16"/>
      <c r="F2181" s="16"/>
      <c r="G2181" s="16"/>
      <c r="H2181" s="16"/>
      <c r="I2181" s="2"/>
      <c r="J2181" s="2">
        <v>0</v>
      </c>
      <c r="K2181" s="2"/>
    </row>
    <row r="2182" spans="1:11">
      <c r="A2182" s="6"/>
      <c r="B2182" s="6"/>
      <c r="C2182" s="16"/>
      <c r="D2182" s="6"/>
      <c r="E2182" s="16"/>
      <c r="F2182" s="16"/>
      <c r="G2182" s="16"/>
      <c r="H2182" s="16"/>
      <c r="I2182" s="2"/>
      <c r="J2182" s="2">
        <v>0</v>
      </c>
      <c r="K2182" s="2"/>
    </row>
    <row r="2183" spans="1:11">
      <c r="A2183" s="6"/>
      <c r="B2183" s="6"/>
      <c r="C2183" s="16"/>
      <c r="D2183" s="6"/>
      <c r="E2183" s="16"/>
      <c r="F2183" s="16"/>
      <c r="G2183" s="16"/>
      <c r="H2183" s="16"/>
      <c r="I2183" s="2"/>
      <c r="J2183" s="2">
        <v>0</v>
      </c>
      <c r="K2183" s="2"/>
    </row>
    <row r="2184" spans="1:11">
      <c r="A2184" s="6"/>
      <c r="B2184" s="6"/>
      <c r="C2184" s="16"/>
      <c r="D2184" s="6"/>
      <c r="E2184" s="16"/>
      <c r="F2184" s="16"/>
      <c r="G2184" s="16"/>
      <c r="H2184" s="16"/>
      <c r="I2184" s="2"/>
      <c r="J2184" s="2">
        <v>0</v>
      </c>
      <c r="K2184" s="2"/>
    </row>
    <row r="2185" spans="1:11">
      <c r="A2185" s="6"/>
      <c r="B2185" s="6"/>
      <c r="C2185" s="16"/>
      <c r="D2185" s="6"/>
      <c r="E2185" s="16"/>
      <c r="F2185" s="16"/>
      <c r="G2185" s="16"/>
      <c r="H2185" s="16"/>
      <c r="I2185" s="2"/>
      <c r="J2185" s="2">
        <v>0</v>
      </c>
      <c r="K2185" s="2"/>
    </row>
    <row r="2186" spans="1:11">
      <c r="A2186" s="6"/>
      <c r="B2186" s="6"/>
      <c r="C2186" s="16"/>
      <c r="D2186" s="6"/>
      <c r="E2186" s="16"/>
      <c r="F2186" s="16"/>
      <c r="G2186" s="16"/>
      <c r="H2186" s="16"/>
      <c r="I2186" s="2"/>
      <c r="J2186" s="2">
        <v>0</v>
      </c>
      <c r="K2186" s="2"/>
    </row>
    <row r="2187" spans="1:11">
      <c r="A2187" s="6"/>
      <c r="B2187" s="6"/>
      <c r="C2187" s="16"/>
      <c r="D2187" s="6"/>
      <c r="E2187" s="16"/>
      <c r="F2187" s="16"/>
      <c r="G2187" s="16"/>
      <c r="H2187" s="16"/>
      <c r="I2187" s="2"/>
      <c r="J2187" s="2">
        <v>3</v>
      </c>
      <c r="K2187" s="2"/>
    </row>
    <row r="2188" spans="1:11">
      <c r="A2188" s="6"/>
      <c r="B2188" s="6"/>
      <c r="C2188" s="16"/>
      <c r="D2188" s="6"/>
      <c r="E2188" s="16"/>
      <c r="F2188" s="16"/>
      <c r="G2188" s="16"/>
      <c r="H2188" s="16"/>
      <c r="I2188" s="2"/>
      <c r="J2188" s="2">
        <v>0</v>
      </c>
      <c r="K2188" s="2"/>
    </row>
    <row r="2189" spans="1:11">
      <c r="A2189" s="6"/>
      <c r="B2189" s="6"/>
      <c r="C2189" s="16"/>
      <c r="D2189" s="6"/>
      <c r="E2189" s="16"/>
      <c r="F2189" s="16"/>
      <c r="G2189" s="16"/>
      <c r="H2189" s="16"/>
      <c r="I2189" s="2"/>
      <c r="J2189" s="2">
        <v>0</v>
      </c>
      <c r="K2189" s="2"/>
    </row>
    <row r="2190" spans="1:11">
      <c r="A2190" s="6"/>
      <c r="B2190" s="6"/>
      <c r="C2190" s="16"/>
      <c r="D2190" s="6"/>
      <c r="E2190" s="16"/>
      <c r="F2190" s="16"/>
      <c r="G2190" s="16"/>
      <c r="H2190" s="16"/>
      <c r="I2190" s="2"/>
      <c r="J2190" s="2">
        <v>0</v>
      </c>
      <c r="K2190" s="2"/>
    </row>
    <row r="2191" spans="1:11">
      <c r="A2191" s="6"/>
      <c r="B2191" s="6"/>
      <c r="C2191" s="16"/>
      <c r="D2191" s="6"/>
      <c r="E2191" s="16"/>
      <c r="F2191" s="16"/>
      <c r="G2191" s="16"/>
      <c r="H2191" s="16"/>
      <c r="I2191" s="2"/>
      <c r="J2191" s="2">
        <v>0</v>
      </c>
      <c r="K2191" s="2"/>
    </row>
    <row r="2192" spans="1:11">
      <c r="A2192" s="6"/>
      <c r="B2192" s="6"/>
      <c r="C2192" s="16"/>
      <c r="D2192" s="6"/>
      <c r="E2192" s="16"/>
      <c r="F2192" s="16"/>
      <c r="G2192" s="16"/>
      <c r="H2192" s="16"/>
      <c r="I2192" s="2"/>
      <c r="J2192" s="2">
        <v>0</v>
      </c>
      <c r="K2192" s="2"/>
    </row>
    <row r="2193" spans="1:11">
      <c r="A2193" s="6"/>
      <c r="B2193" s="6"/>
      <c r="C2193" s="16"/>
      <c r="D2193" s="6"/>
      <c r="E2193" s="16"/>
      <c r="F2193" s="16"/>
      <c r="G2193" s="16"/>
      <c r="H2193" s="16"/>
      <c r="I2193" s="2"/>
      <c r="J2193" s="2">
        <v>0</v>
      </c>
      <c r="K2193" s="2"/>
    </row>
    <row r="2194" spans="1:11">
      <c r="A2194" s="6"/>
      <c r="B2194" s="6"/>
      <c r="C2194" s="16"/>
      <c r="D2194" s="6"/>
      <c r="E2194" s="16"/>
      <c r="F2194" s="16"/>
      <c r="G2194" s="16"/>
      <c r="H2194" s="16"/>
      <c r="I2194" s="2"/>
      <c r="J2194" s="2">
        <v>0</v>
      </c>
      <c r="K2194" s="2"/>
    </row>
    <row r="2195" spans="1:11">
      <c r="A2195" s="6"/>
      <c r="B2195" s="6"/>
      <c r="C2195" s="16"/>
      <c r="D2195" s="6"/>
      <c r="E2195" s="16"/>
      <c r="F2195" s="16"/>
      <c r="G2195" s="16"/>
      <c r="H2195" s="16"/>
      <c r="I2195" s="2"/>
      <c r="J2195" s="2">
        <v>0</v>
      </c>
      <c r="K2195" s="2"/>
    </row>
    <row r="2196" spans="1:11">
      <c r="A2196" s="6"/>
      <c r="B2196" s="6"/>
      <c r="C2196" s="16"/>
      <c r="D2196" s="6"/>
      <c r="E2196" s="16"/>
      <c r="F2196" s="16"/>
      <c r="G2196" s="16"/>
      <c r="H2196" s="16"/>
      <c r="I2196" s="2"/>
      <c r="J2196" s="2">
        <v>0</v>
      </c>
      <c r="K2196" s="2"/>
    </row>
    <row r="2197" spans="1:11">
      <c r="A2197" s="6"/>
      <c r="B2197" s="6"/>
      <c r="C2197" s="16"/>
      <c r="D2197" s="6"/>
      <c r="E2197" s="16"/>
      <c r="F2197" s="16"/>
      <c r="G2197" s="16"/>
      <c r="H2197" s="16"/>
      <c r="I2197" s="2"/>
      <c r="J2197" s="2">
        <v>0</v>
      </c>
      <c r="K2197" s="2"/>
    </row>
    <row r="2198" spans="1:11">
      <c r="A2198" s="6"/>
      <c r="B2198" s="6"/>
      <c r="C2198" s="16"/>
      <c r="D2198" s="6"/>
      <c r="E2198" s="16"/>
      <c r="F2198" s="16"/>
      <c r="G2198" s="16"/>
      <c r="H2198" s="16"/>
      <c r="I2198" s="2"/>
      <c r="J2198" s="2">
        <v>0</v>
      </c>
      <c r="K2198" s="2"/>
    </row>
    <row r="2199" spans="1:11">
      <c r="A2199" s="6"/>
      <c r="B2199" s="6"/>
      <c r="C2199" s="16"/>
      <c r="D2199" s="6"/>
      <c r="E2199" s="16"/>
      <c r="F2199" s="16"/>
      <c r="G2199" s="16"/>
      <c r="H2199" s="16"/>
      <c r="I2199" s="2"/>
      <c r="J2199" s="2">
        <v>0</v>
      </c>
      <c r="K2199" s="2"/>
    </row>
    <row r="2200" spans="1:11">
      <c r="A2200" s="6"/>
      <c r="B2200" s="6"/>
      <c r="C2200" s="16"/>
      <c r="D2200" s="6"/>
      <c r="E2200" s="16"/>
      <c r="F2200" s="16"/>
      <c r="G2200" s="16"/>
      <c r="H2200" s="16"/>
      <c r="I2200" s="2"/>
      <c r="J2200" s="2">
        <v>0</v>
      </c>
      <c r="K2200" s="2"/>
    </row>
    <row r="2201" spans="1:11">
      <c r="A2201" s="6"/>
      <c r="B2201" s="6"/>
      <c r="C2201" s="16"/>
      <c r="D2201" s="6"/>
      <c r="E2201" s="16"/>
      <c r="F2201" s="16"/>
      <c r="G2201" s="16"/>
      <c r="H2201" s="16"/>
      <c r="I2201" s="2"/>
      <c r="J2201" s="2">
        <v>0</v>
      </c>
      <c r="K2201" s="2"/>
    </row>
    <row r="2202" spans="1:11">
      <c r="A2202" s="6"/>
      <c r="B2202" s="6"/>
      <c r="C2202" s="16"/>
      <c r="D2202" s="6"/>
      <c r="E2202" s="16"/>
      <c r="F2202" s="16"/>
      <c r="G2202" s="16"/>
      <c r="H2202" s="16"/>
      <c r="I2202" s="2"/>
      <c r="J2202" s="2">
        <v>0</v>
      </c>
      <c r="K2202" s="2"/>
    </row>
    <row r="2203" spans="1:11">
      <c r="A2203" s="6"/>
      <c r="B2203" s="6"/>
      <c r="C2203" s="16"/>
      <c r="D2203" s="6"/>
      <c r="E2203" s="16"/>
      <c r="F2203" s="16"/>
      <c r="G2203" s="16"/>
      <c r="H2203" s="16"/>
      <c r="I2203" s="2"/>
      <c r="J2203" s="2">
        <v>0</v>
      </c>
      <c r="K2203" s="2"/>
    </row>
    <row r="2204" spans="1:11">
      <c r="A2204" s="6"/>
      <c r="B2204" s="6"/>
      <c r="C2204" s="16"/>
      <c r="D2204" s="6"/>
      <c r="E2204" s="16"/>
      <c r="F2204" s="16"/>
      <c r="G2204" s="16"/>
      <c r="H2204" s="16"/>
      <c r="I2204" s="2"/>
      <c r="J2204" s="2">
        <v>0</v>
      </c>
      <c r="K2204" s="2"/>
    </row>
    <row r="2205" spans="1:11">
      <c r="A2205" s="6"/>
      <c r="B2205" s="6"/>
      <c r="C2205" s="16"/>
      <c r="D2205" s="6"/>
      <c r="E2205" s="16"/>
      <c r="F2205" s="16"/>
      <c r="G2205" s="16"/>
      <c r="H2205" s="16"/>
      <c r="I2205" s="2"/>
      <c r="J2205" s="2">
        <v>0</v>
      </c>
      <c r="K2205" s="2"/>
    </row>
    <row r="2206" spans="1:11">
      <c r="A2206" s="6"/>
      <c r="B2206" s="6"/>
      <c r="C2206" s="16"/>
      <c r="D2206" s="6"/>
      <c r="E2206" s="16"/>
      <c r="F2206" s="16"/>
      <c r="G2206" s="16"/>
      <c r="H2206" s="16"/>
      <c r="I2206" s="2"/>
      <c r="J2206" s="2">
        <v>0</v>
      </c>
      <c r="K2206" s="2"/>
    </row>
    <row r="2207" spans="1:11">
      <c r="A2207" s="6"/>
      <c r="B2207" s="6"/>
      <c r="C2207" s="16"/>
      <c r="D2207" s="6"/>
      <c r="E2207" s="16"/>
      <c r="F2207" s="16"/>
      <c r="G2207" s="16"/>
      <c r="H2207" s="16"/>
      <c r="I2207" s="2"/>
      <c r="J2207" s="2">
        <v>0</v>
      </c>
      <c r="K2207" s="2"/>
    </row>
    <row r="2208" spans="1:11">
      <c r="A2208" s="6"/>
      <c r="B2208" s="6"/>
      <c r="C2208" s="16"/>
      <c r="D2208" s="6"/>
      <c r="E2208" s="16"/>
      <c r="F2208" s="16"/>
      <c r="G2208" s="16"/>
      <c r="H2208" s="16"/>
      <c r="I2208" s="2"/>
      <c r="J2208" s="2">
        <v>0</v>
      </c>
      <c r="K2208" s="2"/>
    </row>
    <row r="2209" spans="1:11">
      <c r="A2209" s="6"/>
      <c r="B2209" s="6"/>
      <c r="C2209" s="16"/>
      <c r="D2209" s="6"/>
      <c r="E2209" s="16"/>
      <c r="F2209" s="16"/>
      <c r="G2209" s="16"/>
      <c r="H2209" s="16"/>
      <c r="I2209" s="2"/>
      <c r="J2209" s="2">
        <v>0</v>
      </c>
      <c r="K2209" s="2"/>
    </row>
    <row r="2210" spans="1:11">
      <c r="A2210" s="6"/>
      <c r="B2210" s="6"/>
      <c r="C2210" s="16"/>
      <c r="D2210" s="6"/>
      <c r="E2210" s="16"/>
      <c r="F2210" s="16"/>
      <c r="G2210" s="16"/>
      <c r="H2210" s="16"/>
      <c r="I2210" s="2"/>
      <c r="J2210" s="2">
        <v>0</v>
      </c>
      <c r="K2210" s="2"/>
    </row>
    <row r="2211" spans="1:11">
      <c r="A2211" s="6"/>
      <c r="B2211" s="6"/>
      <c r="C2211" s="16"/>
      <c r="D2211" s="6"/>
      <c r="E2211" s="16"/>
      <c r="F2211" s="16"/>
      <c r="G2211" s="16"/>
      <c r="H2211" s="16"/>
      <c r="I2211" s="2"/>
      <c r="J2211" s="2">
        <v>0</v>
      </c>
      <c r="K2211" s="2"/>
    </row>
    <row r="2212" spans="1:11">
      <c r="A2212" s="6"/>
      <c r="B2212" s="6"/>
      <c r="C2212" s="16"/>
      <c r="D2212" s="6"/>
      <c r="E2212" s="16"/>
      <c r="F2212" s="16"/>
      <c r="G2212" s="16"/>
      <c r="H2212" s="16"/>
      <c r="I2212" s="2"/>
      <c r="J2212" s="2">
        <v>0</v>
      </c>
      <c r="K2212" s="2"/>
    </row>
    <row r="2213" spans="1:11">
      <c r="A2213" s="6"/>
      <c r="B2213" s="6"/>
      <c r="C2213" s="16"/>
      <c r="D2213" s="6"/>
      <c r="E2213" s="16"/>
      <c r="F2213" s="16"/>
      <c r="G2213" s="16"/>
      <c r="H2213" s="16"/>
      <c r="I2213" s="2"/>
      <c r="J2213" s="2">
        <v>0</v>
      </c>
      <c r="K2213" s="2"/>
    </row>
    <row r="2214" spans="1:11">
      <c r="A2214" s="6"/>
      <c r="B2214" s="6"/>
      <c r="C2214" s="16"/>
      <c r="D2214" s="6"/>
      <c r="E2214" s="16"/>
      <c r="F2214" s="16"/>
      <c r="G2214" s="16"/>
      <c r="H2214" s="16"/>
      <c r="I2214" s="2"/>
      <c r="J2214" s="2">
        <v>0</v>
      </c>
      <c r="K2214" s="2"/>
    </row>
    <row r="2215" spans="1:11">
      <c r="A2215" s="6"/>
      <c r="B2215" s="6"/>
      <c r="C2215" s="16"/>
      <c r="D2215" s="6"/>
      <c r="E2215" s="16"/>
      <c r="F2215" s="16"/>
      <c r="G2215" s="16"/>
      <c r="H2215" s="16"/>
      <c r="I2215" s="2"/>
      <c r="J2215" s="2">
        <v>0</v>
      </c>
      <c r="K2215" s="2"/>
    </row>
    <row r="2216" spans="1:11">
      <c r="A2216" s="6"/>
      <c r="B2216" s="6"/>
      <c r="C2216" s="16"/>
      <c r="D2216" s="6"/>
      <c r="E2216" s="16"/>
      <c r="F2216" s="16"/>
      <c r="G2216" s="16"/>
      <c r="H2216" s="16"/>
      <c r="I2216" s="2"/>
      <c r="J2216" s="2">
        <v>0</v>
      </c>
      <c r="K2216" s="2"/>
    </row>
    <row r="2217" spans="1:11">
      <c r="A2217" s="6"/>
      <c r="B2217" s="6"/>
      <c r="C2217" s="16"/>
      <c r="D2217" s="6"/>
      <c r="E2217" s="16"/>
      <c r="F2217" s="16"/>
      <c r="G2217" s="16"/>
      <c r="H2217" s="16"/>
      <c r="I2217" s="2"/>
      <c r="J2217" s="2">
        <v>0</v>
      </c>
      <c r="K2217" s="2"/>
    </row>
    <row r="2218" spans="1:11">
      <c r="A2218" s="6"/>
      <c r="B2218" s="6"/>
      <c r="C2218" s="16"/>
      <c r="D2218" s="6"/>
      <c r="E2218" s="16"/>
      <c r="F2218" s="16"/>
      <c r="G2218" s="16"/>
      <c r="H2218" s="16"/>
      <c r="I2218" s="2"/>
      <c r="J2218" s="2">
        <v>0</v>
      </c>
      <c r="K2218" s="2"/>
    </row>
    <row r="2219" spans="1:11">
      <c r="A2219" s="6"/>
      <c r="B2219" s="6"/>
      <c r="C2219" s="16"/>
      <c r="D2219" s="6"/>
      <c r="E2219" s="16"/>
      <c r="F2219" s="16"/>
      <c r="G2219" s="16"/>
      <c r="H2219" s="16"/>
      <c r="I2219" s="2"/>
      <c r="J2219" s="2">
        <v>0</v>
      </c>
      <c r="K2219" s="2"/>
    </row>
    <row r="2220" spans="1:11">
      <c r="A2220" s="6"/>
      <c r="B2220" s="6"/>
      <c r="C2220" s="16"/>
      <c r="D2220" s="6"/>
      <c r="E2220" s="16"/>
      <c r="F2220" s="16"/>
      <c r="G2220" s="16"/>
      <c r="H2220" s="16"/>
      <c r="I2220" s="2"/>
      <c r="J2220" s="2">
        <v>0</v>
      </c>
      <c r="K2220" s="2"/>
    </row>
    <row r="2221" spans="1:11">
      <c r="A2221" s="6"/>
      <c r="B2221" s="6"/>
      <c r="C2221" s="16"/>
      <c r="D2221" s="6"/>
      <c r="E2221" s="16"/>
      <c r="F2221" s="16"/>
      <c r="G2221" s="16"/>
      <c r="H2221" s="16"/>
      <c r="I2221" s="2"/>
      <c r="J2221" s="2">
        <v>0</v>
      </c>
      <c r="K2221" s="2"/>
    </row>
    <row r="2222" spans="1:11">
      <c r="A2222" s="6"/>
      <c r="B2222" s="6"/>
      <c r="C2222" s="16"/>
      <c r="D2222" s="6"/>
      <c r="E2222" s="16"/>
      <c r="F2222" s="16"/>
      <c r="G2222" s="16"/>
      <c r="H2222" s="16"/>
      <c r="I2222" s="2"/>
      <c r="J2222" s="2">
        <v>0</v>
      </c>
      <c r="K2222" s="2"/>
    </row>
    <row r="2223" spans="1:11">
      <c r="A2223" s="6"/>
      <c r="B2223" s="6"/>
      <c r="C2223" s="16"/>
      <c r="D2223" s="6"/>
      <c r="E2223" s="16"/>
      <c r="F2223" s="16"/>
      <c r="G2223" s="16"/>
      <c r="H2223" s="16"/>
      <c r="I2223" s="2"/>
      <c r="J2223" s="2">
        <v>0</v>
      </c>
      <c r="K2223" s="2"/>
    </row>
    <row r="2224" spans="1:11">
      <c r="A2224" s="6"/>
      <c r="B2224" s="6"/>
      <c r="C2224" s="16"/>
      <c r="D2224" s="6"/>
      <c r="E2224" s="16"/>
      <c r="F2224" s="16"/>
      <c r="G2224" s="16"/>
      <c r="H2224" s="16"/>
      <c r="I2224" s="2"/>
      <c r="J2224" s="2">
        <v>0</v>
      </c>
      <c r="K2224" s="2"/>
    </row>
    <row r="2225" spans="1:11">
      <c r="A2225" s="6"/>
      <c r="B2225" s="6"/>
      <c r="C2225" s="16"/>
      <c r="D2225" s="6"/>
      <c r="E2225" s="16"/>
      <c r="F2225" s="16"/>
      <c r="G2225" s="16"/>
      <c r="H2225" s="16"/>
      <c r="I2225" s="2"/>
      <c r="J2225" s="2">
        <v>0</v>
      </c>
      <c r="K2225" s="2"/>
    </row>
    <row r="2226" spans="1:11">
      <c r="A2226" s="6"/>
      <c r="B2226" s="6"/>
      <c r="C2226" s="16"/>
      <c r="D2226" s="6"/>
      <c r="E2226" s="16"/>
      <c r="F2226" s="16"/>
      <c r="G2226" s="16"/>
      <c r="H2226" s="16"/>
      <c r="I2226" s="2"/>
      <c r="J2226" s="2">
        <v>0</v>
      </c>
      <c r="K2226" s="2"/>
    </row>
    <row r="2227" spans="1:11">
      <c r="A2227" s="6"/>
      <c r="B2227" s="6"/>
      <c r="C2227" s="16"/>
      <c r="D2227" s="6"/>
      <c r="E2227" s="16"/>
      <c r="F2227" s="16"/>
      <c r="G2227" s="16"/>
      <c r="H2227" s="16"/>
      <c r="I2227" s="2"/>
      <c r="J2227" s="2">
        <v>0</v>
      </c>
      <c r="K2227" s="2"/>
    </row>
    <row r="2228" spans="1:11">
      <c r="A2228" s="6"/>
      <c r="B2228" s="6"/>
      <c r="C2228" s="16"/>
      <c r="D2228" s="6"/>
      <c r="E2228" s="16"/>
      <c r="F2228" s="16"/>
      <c r="G2228" s="16"/>
      <c r="H2228" s="16"/>
      <c r="I2228" s="2"/>
      <c r="J2228" s="2">
        <v>0</v>
      </c>
      <c r="K2228" s="2"/>
    </row>
    <row r="2229" spans="1:11">
      <c r="A2229" s="6"/>
      <c r="B2229" s="6"/>
      <c r="C2229" s="16"/>
      <c r="D2229" s="6"/>
      <c r="E2229" s="16"/>
      <c r="F2229" s="16"/>
      <c r="G2229" s="16"/>
      <c r="H2229" s="16"/>
      <c r="I2229" s="2"/>
      <c r="J2229" s="2">
        <v>0</v>
      </c>
      <c r="K2229" s="2"/>
    </row>
    <row r="2230" spans="1:11">
      <c r="A2230" s="6"/>
      <c r="B2230" s="6"/>
      <c r="C2230" s="16"/>
      <c r="D2230" s="6"/>
      <c r="E2230" s="16"/>
      <c r="F2230" s="16"/>
      <c r="G2230" s="16"/>
      <c r="H2230" s="16"/>
      <c r="I2230" s="2"/>
      <c r="J2230" s="2">
        <v>0</v>
      </c>
      <c r="K2230" s="2"/>
    </row>
    <row r="2231" spans="1:11">
      <c r="A2231" s="6"/>
      <c r="B2231" s="6"/>
      <c r="C2231" s="16"/>
      <c r="D2231" s="6"/>
      <c r="E2231" s="16"/>
      <c r="F2231" s="16"/>
      <c r="G2231" s="16"/>
      <c r="H2231" s="16"/>
      <c r="I2231" s="2"/>
      <c r="J2231" s="2">
        <v>0</v>
      </c>
      <c r="K2231" s="2"/>
    </row>
    <row r="2232" spans="1:11">
      <c r="A2232" s="6"/>
      <c r="B2232" s="6"/>
      <c r="C2232" s="16"/>
      <c r="D2232" s="6"/>
      <c r="E2232" s="16"/>
      <c r="F2232" s="16"/>
      <c r="G2232" s="16"/>
      <c r="H2232" s="16"/>
      <c r="I2232" s="2"/>
      <c r="J2232" s="2">
        <v>0</v>
      </c>
      <c r="K2232" s="2"/>
    </row>
    <row r="2233" spans="1:11">
      <c r="A2233" s="6"/>
      <c r="B2233" s="6"/>
      <c r="C2233" s="16"/>
      <c r="D2233" s="6"/>
      <c r="E2233" s="16"/>
      <c r="F2233" s="16"/>
      <c r="G2233" s="16"/>
      <c r="H2233" s="16"/>
      <c r="I2233" s="2"/>
      <c r="J2233" s="2">
        <v>0</v>
      </c>
      <c r="K2233" s="2"/>
    </row>
    <row r="2234" spans="1:11">
      <c r="A2234" s="6"/>
      <c r="B2234" s="6"/>
      <c r="C2234" s="16"/>
      <c r="D2234" s="6"/>
      <c r="E2234" s="16"/>
      <c r="F2234" s="16"/>
      <c r="G2234" s="16"/>
      <c r="H2234" s="16"/>
      <c r="I2234" s="2"/>
      <c r="J2234" s="2">
        <v>0</v>
      </c>
      <c r="K2234" s="2"/>
    </row>
    <row r="2235" spans="1:11">
      <c r="A2235" s="6"/>
      <c r="B2235" s="6"/>
      <c r="C2235" s="16"/>
      <c r="D2235" s="6"/>
      <c r="E2235" s="16"/>
      <c r="F2235" s="16"/>
      <c r="G2235" s="16"/>
      <c r="H2235" s="16"/>
      <c r="I2235" s="2"/>
      <c r="J2235" s="2">
        <v>0</v>
      </c>
      <c r="K2235" s="2"/>
    </row>
    <row r="2236" spans="1:11">
      <c r="A2236" s="6"/>
      <c r="B2236" s="6"/>
      <c r="C2236" s="16"/>
      <c r="D2236" s="6"/>
      <c r="E2236" s="16"/>
      <c r="F2236" s="16"/>
      <c r="G2236" s="16"/>
      <c r="H2236" s="16"/>
      <c r="I2236" s="2"/>
      <c r="J2236" s="2">
        <v>3</v>
      </c>
      <c r="K2236" s="2"/>
    </row>
    <row r="2237" spans="1:11">
      <c r="A2237" s="6"/>
      <c r="B2237" s="6"/>
      <c r="C2237" s="16"/>
      <c r="D2237" s="6"/>
      <c r="E2237" s="16"/>
      <c r="F2237" s="16"/>
      <c r="G2237" s="16"/>
      <c r="H2237" s="16"/>
      <c r="I2237" s="2"/>
      <c r="J2237" s="2">
        <v>0</v>
      </c>
      <c r="K2237" s="2"/>
    </row>
    <row r="2238" spans="1:11">
      <c r="A2238" s="6"/>
      <c r="B2238" s="6"/>
      <c r="C2238" s="16"/>
      <c r="D2238" s="6"/>
      <c r="E2238" s="16"/>
      <c r="F2238" s="16"/>
      <c r="G2238" s="16"/>
      <c r="H2238" s="16"/>
      <c r="I2238" s="2"/>
      <c r="J2238" s="2">
        <v>0</v>
      </c>
      <c r="K2238" s="2"/>
    </row>
    <row r="2239" spans="1:11">
      <c r="A2239" s="6"/>
      <c r="B2239" s="6"/>
      <c r="C2239" s="16"/>
      <c r="D2239" s="6"/>
      <c r="E2239" s="16"/>
      <c r="F2239" s="16"/>
      <c r="G2239" s="16"/>
      <c r="H2239" s="16"/>
      <c r="I2239" s="2"/>
      <c r="J2239" s="2">
        <v>0</v>
      </c>
      <c r="K2239" s="2"/>
    </row>
    <row r="2240" spans="1:11">
      <c r="A2240" s="6"/>
      <c r="B2240" s="6"/>
      <c r="C2240" s="16"/>
      <c r="D2240" s="6"/>
      <c r="E2240" s="16"/>
      <c r="F2240" s="16"/>
      <c r="G2240" s="16"/>
      <c r="H2240" s="16"/>
      <c r="I2240" s="2"/>
      <c r="J2240" s="2">
        <v>0</v>
      </c>
      <c r="K2240" s="2"/>
    </row>
    <row r="2241" spans="1:11">
      <c r="A2241" s="6"/>
      <c r="B2241" s="6"/>
      <c r="C2241" s="16"/>
      <c r="D2241" s="6"/>
      <c r="E2241" s="16"/>
      <c r="F2241" s="16"/>
      <c r="G2241" s="16"/>
      <c r="H2241" s="16"/>
      <c r="I2241" s="2"/>
      <c r="J2241" s="2">
        <v>0</v>
      </c>
      <c r="K2241" s="2"/>
    </row>
    <row r="2242" spans="1:11">
      <c r="A2242" s="6"/>
      <c r="B2242" s="6"/>
      <c r="C2242" s="16"/>
      <c r="D2242" s="6"/>
      <c r="E2242" s="16"/>
      <c r="F2242" s="16"/>
      <c r="G2242" s="16"/>
      <c r="H2242" s="16"/>
      <c r="I2242" s="2"/>
      <c r="J2242" s="2">
        <v>0</v>
      </c>
      <c r="K2242" s="2"/>
    </row>
    <row r="2243" spans="1:11">
      <c r="A2243" s="6"/>
      <c r="B2243" s="6"/>
      <c r="C2243" s="16"/>
      <c r="D2243" s="6"/>
      <c r="E2243" s="16"/>
      <c r="F2243" s="16"/>
      <c r="G2243" s="16"/>
      <c r="H2243" s="16"/>
      <c r="I2243" s="2"/>
      <c r="J2243" s="2">
        <v>0</v>
      </c>
      <c r="K2243" s="2"/>
    </row>
    <row r="2244" spans="1:11">
      <c r="A2244" s="6"/>
      <c r="B2244" s="6"/>
      <c r="C2244" s="16"/>
      <c r="D2244" s="6"/>
      <c r="E2244" s="16"/>
      <c r="F2244" s="16"/>
      <c r="G2244" s="16"/>
      <c r="H2244" s="16"/>
      <c r="I2244" s="2"/>
      <c r="J2244" s="2">
        <v>0</v>
      </c>
      <c r="K2244" s="2"/>
    </row>
    <row r="2245" spans="1:11">
      <c r="A2245" s="6"/>
      <c r="B2245" s="6"/>
      <c r="C2245" s="16"/>
      <c r="D2245" s="6"/>
      <c r="E2245" s="16"/>
      <c r="F2245" s="16"/>
      <c r="G2245" s="16"/>
      <c r="H2245" s="16"/>
      <c r="I2245" s="2"/>
      <c r="J2245" s="2">
        <v>0</v>
      </c>
      <c r="K2245" s="2"/>
    </row>
    <row r="2246" spans="1:11">
      <c r="A2246" s="6"/>
      <c r="B2246" s="6"/>
      <c r="C2246" s="16"/>
      <c r="D2246" s="6"/>
      <c r="E2246" s="16"/>
      <c r="F2246" s="16"/>
      <c r="G2246" s="16"/>
      <c r="H2246" s="16"/>
      <c r="I2246" s="2"/>
      <c r="J2246" s="2">
        <v>0</v>
      </c>
      <c r="K2246" s="2"/>
    </row>
    <row r="2247" spans="1:11">
      <c r="A2247" s="6"/>
      <c r="B2247" s="6"/>
      <c r="C2247" s="16"/>
      <c r="D2247" s="6"/>
      <c r="E2247" s="16"/>
      <c r="F2247" s="16"/>
      <c r="G2247" s="16"/>
      <c r="H2247" s="16"/>
      <c r="I2247" s="2"/>
      <c r="J2247" s="2">
        <v>0</v>
      </c>
      <c r="K2247" s="2"/>
    </row>
    <row r="2248" spans="1:11">
      <c r="A2248" s="6"/>
      <c r="B2248" s="6"/>
      <c r="C2248" s="16"/>
      <c r="D2248" s="6"/>
      <c r="E2248" s="16"/>
      <c r="F2248" s="16"/>
      <c r="G2248" s="16"/>
      <c r="H2248" s="16"/>
      <c r="I2248" s="2"/>
      <c r="J2248" s="2">
        <v>0</v>
      </c>
      <c r="K2248" s="2"/>
    </row>
    <row r="2249" spans="1:11">
      <c r="A2249" s="6"/>
      <c r="B2249" s="6"/>
      <c r="C2249" s="16"/>
      <c r="D2249" s="6"/>
      <c r="E2249" s="16"/>
      <c r="F2249" s="16"/>
      <c r="G2249" s="16"/>
      <c r="H2249" s="16"/>
      <c r="I2249" s="2"/>
      <c r="J2249" s="2">
        <v>0</v>
      </c>
      <c r="K2249" s="2"/>
    </row>
    <row r="2250" spans="1:11">
      <c r="A2250" s="6"/>
      <c r="B2250" s="6"/>
      <c r="C2250" s="16"/>
      <c r="D2250" s="6"/>
      <c r="E2250" s="16"/>
      <c r="F2250" s="16"/>
      <c r="G2250" s="16"/>
      <c r="H2250" s="16"/>
      <c r="I2250" s="2"/>
      <c r="J2250" s="2">
        <v>0</v>
      </c>
      <c r="K2250" s="2"/>
    </row>
    <row r="2251" spans="1:11">
      <c r="A2251" s="6"/>
      <c r="B2251" s="6"/>
      <c r="C2251" s="16"/>
      <c r="D2251" s="6"/>
      <c r="E2251" s="16"/>
      <c r="F2251" s="16"/>
      <c r="G2251" s="16"/>
      <c r="H2251" s="16"/>
      <c r="I2251" s="2"/>
      <c r="J2251" s="2">
        <v>0</v>
      </c>
      <c r="K2251" s="2"/>
    </row>
    <row r="2252" spans="1:11">
      <c r="A2252" s="6"/>
      <c r="B2252" s="6"/>
      <c r="C2252" s="16"/>
      <c r="D2252" s="6"/>
      <c r="E2252" s="16"/>
      <c r="F2252" s="16"/>
      <c r="G2252" s="16"/>
      <c r="H2252" s="16"/>
      <c r="I2252" s="2"/>
      <c r="J2252" s="2">
        <v>3</v>
      </c>
      <c r="K2252" s="2"/>
    </row>
    <row r="2253" spans="1:11">
      <c r="A2253" s="6"/>
      <c r="B2253" s="6"/>
      <c r="C2253" s="16"/>
      <c r="D2253" s="6"/>
      <c r="E2253" s="16"/>
      <c r="F2253" s="16"/>
      <c r="G2253" s="16"/>
      <c r="H2253" s="16"/>
      <c r="I2253" s="2"/>
      <c r="J2253" s="2">
        <v>0</v>
      </c>
      <c r="K2253" s="2"/>
    </row>
    <row r="2254" spans="1:11">
      <c r="A2254" s="6"/>
      <c r="B2254" s="6"/>
      <c r="C2254" s="16"/>
      <c r="D2254" s="6"/>
      <c r="E2254" s="16"/>
      <c r="F2254" s="16"/>
      <c r="G2254" s="16"/>
      <c r="H2254" s="16"/>
      <c r="I2254" s="2"/>
      <c r="J2254" s="2">
        <v>0</v>
      </c>
      <c r="K2254" s="2"/>
    </row>
    <row r="2255" spans="1:11">
      <c r="A2255" s="6"/>
      <c r="B2255" s="6"/>
      <c r="C2255" s="16"/>
      <c r="D2255" s="6"/>
      <c r="E2255" s="16"/>
      <c r="F2255" s="16"/>
      <c r="G2255" s="16"/>
      <c r="H2255" s="16"/>
      <c r="I2255" s="2"/>
      <c r="J2255" s="2">
        <v>0</v>
      </c>
      <c r="K2255" s="2"/>
    </row>
    <row r="2256" spans="1:11">
      <c r="A2256" s="6"/>
      <c r="B2256" s="6"/>
      <c r="C2256" s="16"/>
      <c r="D2256" s="6"/>
      <c r="E2256" s="16"/>
      <c r="F2256" s="16"/>
      <c r="G2256" s="16"/>
      <c r="H2256" s="16"/>
      <c r="I2256" s="2"/>
      <c r="J2256" s="2">
        <v>0</v>
      </c>
      <c r="K2256" s="2"/>
    </row>
    <row r="2257" spans="1:11">
      <c r="A2257" s="6"/>
      <c r="B2257" s="6"/>
      <c r="C2257" s="16"/>
      <c r="D2257" s="6"/>
      <c r="E2257" s="16"/>
      <c r="F2257" s="16"/>
      <c r="G2257" s="16"/>
      <c r="H2257" s="16"/>
      <c r="I2257" s="2"/>
      <c r="J2257" s="2">
        <v>0</v>
      </c>
      <c r="K2257" s="2"/>
    </row>
    <row r="2258" spans="1:11">
      <c r="A2258" s="6"/>
      <c r="B2258" s="6"/>
      <c r="C2258" s="16"/>
      <c r="D2258" s="6"/>
      <c r="E2258" s="16"/>
      <c r="F2258" s="16"/>
      <c r="G2258" s="16"/>
      <c r="H2258" s="16"/>
      <c r="I2258" s="2"/>
      <c r="J2258" s="2">
        <v>0</v>
      </c>
      <c r="K2258" s="2"/>
    </row>
    <row r="2259" spans="1:11">
      <c r="A2259" s="6"/>
      <c r="B2259" s="6"/>
      <c r="C2259" s="16"/>
      <c r="D2259" s="6"/>
      <c r="E2259" s="16"/>
      <c r="F2259" s="16"/>
      <c r="G2259" s="16"/>
      <c r="H2259" s="16"/>
      <c r="I2259" s="2"/>
      <c r="J2259" s="2">
        <v>0</v>
      </c>
      <c r="K2259" s="2"/>
    </row>
    <row r="2260" spans="1:11">
      <c r="A2260" s="6"/>
      <c r="B2260" s="6"/>
      <c r="C2260" s="16"/>
      <c r="D2260" s="6"/>
      <c r="E2260" s="16"/>
      <c r="F2260" s="16"/>
      <c r="G2260" s="16"/>
      <c r="H2260" s="16"/>
      <c r="I2260" s="2"/>
      <c r="J2260" s="2">
        <v>0</v>
      </c>
      <c r="K2260" s="2"/>
    </row>
    <row r="2261" spans="1:11">
      <c r="A2261" s="6"/>
      <c r="B2261" s="6"/>
      <c r="C2261" s="16"/>
      <c r="D2261" s="6"/>
      <c r="E2261" s="16"/>
      <c r="F2261" s="16"/>
      <c r="G2261" s="16"/>
      <c r="H2261" s="16"/>
      <c r="I2261" s="2"/>
      <c r="J2261" s="2">
        <v>0</v>
      </c>
      <c r="K2261" s="2"/>
    </row>
    <row r="2262" spans="1:11">
      <c r="A2262" s="6"/>
      <c r="B2262" s="6"/>
      <c r="C2262" s="16"/>
      <c r="D2262" s="6"/>
      <c r="E2262" s="16"/>
      <c r="F2262" s="16"/>
      <c r="G2262" s="16"/>
      <c r="H2262" s="16"/>
      <c r="I2262" s="2"/>
      <c r="J2262" s="2">
        <v>0</v>
      </c>
      <c r="K2262" s="2"/>
    </row>
    <row r="2263" spans="1:11">
      <c r="A2263" s="6"/>
      <c r="B2263" s="6"/>
      <c r="C2263" s="16"/>
      <c r="D2263" s="6"/>
      <c r="E2263" s="16"/>
      <c r="F2263" s="16"/>
      <c r="G2263" s="16"/>
      <c r="H2263" s="16"/>
      <c r="I2263" s="2"/>
      <c r="J2263" s="2">
        <v>0</v>
      </c>
      <c r="K2263" s="2"/>
    </row>
    <row r="2264" spans="1:11">
      <c r="A2264" s="6"/>
      <c r="B2264" s="6"/>
      <c r="C2264" s="16"/>
      <c r="D2264" s="6"/>
      <c r="E2264" s="16"/>
      <c r="F2264" s="16"/>
      <c r="G2264" s="16"/>
      <c r="H2264" s="16"/>
      <c r="I2264" s="2"/>
      <c r="J2264" s="2">
        <v>0</v>
      </c>
      <c r="K2264" s="2"/>
    </row>
    <row r="2265" spans="1:11">
      <c r="A2265" s="6"/>
      <c r="B2265" s="6"/>
      <c r="C2265" s="16"/>
      <c r="D2265" s="6"/>
      <c r="E2265" s="16"/>
      <c r="F2265" s="16"/>
      <c r="G2265" s="16"/>
      <c r="H2265" s="16"/>
      <c r="I2265" s="2"/>
      <c r="J2265" s="2">
        <v>0</v>
      </c>
      <c r="K2265" s="2"/>
    </row>
    <row r="2266" spans="1:11">
      <c r="A2266" s="6"/>
      <c r="B2266" s="6"/>
      <c r="C2266" s="16"/>
      <c r="D2266" s="6"/>
      <c r="E2266" s="16"/>
      <c r="F2266" s="16"/>
      <c r="G2266" s="16"/>
      <c r="H2266" s="16"/>
      <c r="I2266" s="2"/>
      <c r="J2266" s="2">
        <v>0</v>
      </c>
      <c r="K2266" s="2"/>
    </row>
    <row r="2267" spans="1:11">
      <c r="A2267" s="6"/>
      <c r="B2267" s="6"/>
      <c r="C2267" s="16"/>
      <c r="D2267" s="6"/>
      <c r="E2267" s="16"/>
      <c r="F2267" s="16"/>
      <c r="G2267" s="16"/>
      <c r="H2267" s="16"/>
      <c r="I2267" s="2"/>
      <c r="J2267" s="2">
        <v>0</v>
      </c>
      <c r="K2267" s="2"/>
    </row>
    <row r="2268" spans="1:11">
      <c r="A2268" s="6"/>
      <c r="B2268" s="6"/>
      <c r="C2268" s="16"/>
      <c r="D2268" s="6"/>
      <c r="E2268" s="16"/>
      <c r="F2268" s="16"/>
      <c r="G2268" s="16"/>
      <c r="H2268" s="16"/>
      <c r="I2268" s="2"/>
      <c r="J2268" s="2">
        <v>0</v>
      </c>
      <c r="K2268" s="2"/>
    </row>
    <row r="2269" spans="1:11">
      <c r="A2269" s="6"/>
      <c r="B2269" s="6"/>
      <c r="C2269" s="16"/>
      <c r="D2269" s="6"/>
      <c r="E2269" s="16"/>
      <c r="F2269" s="16"/>
      <c r="G2269" s="16"/>
      <c r="H2269" s="16"/>
      <c r="I2269" s="2"/>
      <c r="J2269" s="2">
        <v>0</v>
      </c>
      <c r="K2269" s="2"/>
    </row>
    <row r="2270" spans="1:11">
      <c r="A2270" s="6"/>
      <c r="B2270" s="6"/>
      <c r="C2270" s="16"/>
      <c r="D2270" s="6"/>
      <c r="E2270" s="16"/>
      <c r="F2270" s="16"/>
      <c r="G2270" s="16"/>
      <c r="H2270" s="16"/>
      <c r="I2270" s="2"/>
      <c r="J2270" s="2">
        <v>0</v>
      </c>
      <c r="K2270" s="2"/>
    </row>
    <row r="2271" spans="1:11">
      <c r="A2271" s="6"/>
      <c r="B2271" s="6"/>
      <c r="C2271" s="16"/>
      <c r="D2271" s="6"/>
      <c r="E2271" s="16"/>
      <c r="F2271" s="16"/>
      <c r="G2271" s="16"/>
      <c r="H2271" s="16"/>
      <c r="I2271" s="2"/>
      <c r="J2271" s="2">
        <v>0</v>
      </c>
      <c r="K2271" s="2"/>
    </row>
    <row r="2272" spans="1:11">
      <c r="A2272" s="6"/>
      <c r="B2272" s="6"/>
      <c r="C2272" s="16"/>
      <c r="D2272" s="6"/>
      <c r="E2272" s="16"/>
      <c r="F2272" s="16"/>
      <c r="G2272" s="16"/>
      <c r="H2272" s="16"/>
      <c r="I2272" s="2"/>
      <c r="J2272" s="2">
        <v>0</v>
      </c>
      <c r="K2272" s="2"/>
    </row>
    <row r="2273" spans="1:11">
      <c r="A2273" s="6"/>
      <c r="B2273" s="6"/>
      <c r="C2273" s="16"/>
      <c r="D2273" s="6"/>
      <c r="E2273" s="16"/>
      <c r="F2273" s="16"/>
      <c r="G2273" s="16"/>
      <c r="H2273" s="16"/>
      <c r="I2273" s="2"/>
      <c r="J2273" s="2">
        <v>0</v>
      </c>
      <c r="K2273" s="2"/>
    </row>
    <row r="2274" spans="1:11">
      <c r="A2274" s="6"/>
      <c r="B2274" s="6"/>
      <c r="C2274" s="16"/>
      <c r="D2274" s="6"/>
      <c r="E2274" s="16"/>
      <c r="F2274" s="16"/>
      <c r="G2274" s="16"/>
      <c r="H2274" s="16"/>
      <c r="I2274" s="2"/>
      <c r="J2274" s="2">
        <v>0</v>
      </c>
      <c r="K2274" s="2"/>
    </row>
    <row r="2275" spans="1:11">
      <c r="A2275" s="6"/>
      <c r="B2275" s="6"/>
      <c r="C2275" s="16"/>
      <c r="D2275" s="6"/>
      <c r="E2275" s="16"/>
      <c r="F2275" s="16"/>
      <c r="G2275" s="16"/>
      <c r="H2275" s="16"/>
      <c r="I2275" s="2"/>
      <c r="J2275" s="2">
        <v>3</v>
      </c>
      <c r="K2275" s="2"/>
    </row>
    <row r="2276" spans="1:11">
      <c r="A2276" s="6"/>
      <c r="B2276" s="6"/>
      <c r="C2276" s="16"/>
      <c r="D2276" s="6"/>
      <c r="E2276" s="16"/>
      <c r="F2276" s="16"/>
      <c r="G2276" s="16"/>
      <c r="H2276" s="16"/>
      <c r="I2276" s="2"/>
      <c r="J2276" s="2">
        <v>0</v>
      </c>
      <c r="K2276" s="2"/>
    </row>
    <row r="2277" spans="1:11">
      <c r="A2277" s="6"/>
      <c r="B2277" s="6"/>
      <c r="C2277" s="16"/>
      <c r="D2277" s="6"/>
      <c r="E2277" s="16"/>
      <c r="F2277" s="16"/>
      <c r="G2277" s="16"/>
      <c r="H2277" s="16"/>
      <c r="I2277" s="2"/>
      <c r="J2277" s="2">
        <v>0</v>
      </c>
      <c r="K2277" s="2"/>
    </row>
    <row r="2278" spans="1:11">
      <c r="A2278" s="6"/>
      <c r="B2278" s="6"/>
      <c r="C2278" s="16"/>
      <c r="D2278" s="6"/>
      <c r="E2278" s="16"/>
      <c r="F2278" s="16"/>
      <c r="G2278" s="16"/>
      <c r="H2278" s="16"/>
      <c r="I2278" s="2"/>
      <c r="J2278" s="2">
        <v>0</v>
      </c>
      <c r="K2278" s="2"/>
    </row>
    <row r="2279" spans="1:11">
      <c r="A2279" s="6"/>
      <c r="B2279" s="6"/>
      <c r="C2279" s="16"/>
      <c r="D2279" s="6"/>
      <c r="E2279" s="16"/>
      <c r="F2279" s="16"/>
      <c r="G2279" s="16"/>
      <c r="H2279" s="16"/>
      <c r="I2279" s="2"/>
      <c r="J2279" s="2">
        <v>0</v>
      </c>
      <c r="K2279" s="2"/>
    </row>
    <row r="2280" spans="1:11">
      <c r="A2280" s="6"/>
      <c r="B2280" s="6"/>
      <c r="C2280" s="16"/>
      <c r="D2280" s="6"/>
      <c r="E2280" s="16"/>
      <c r="F2280" s="16"/>
      <c r="G2280" s="16"/>
      <c r="H2280" s="16"/>
      <c r="I2280" s="2"/>
      <c r="J2280" s="2">
        <v>0</v>
      </c>
      <c r="K2280" s="2"/>
    </row>
    <row r="2281" spans="1:11">
      <c r="A2281" s="6"/>
      <c r="B2281" s="6"/>
      <c r="C2281" s="16"/>
      <c r="D2281" s="6"/>
      <c r="E2281" s="16"/>
      <c r="F2281" s="16"/>
      <c r="G2281" s="16"/>
      <c r="H2281" s="16"/>
      <c r="I2281" s="2"/>
      <c r="J2281" s="2">
        <v>0</v>
      </c>
      <c r="K2281" s="2"/>
    </row>
    <row r="2282" spans="1:11">
      <c r="A2282" s="6"/>
      <c r="B2282" s="6"/>
      <c r="C2282" s="16"/>
      <c r="D2282" s="6"/>
      <c r="E2282" s="16"/>
      <c r="F2282" s="16"/>
      <c r="G2282" s="16"/>
      <c r="H2282" s="16"/>
      <c r="I2282" s="2"/>
      <c r="J2282" s="2">
        <v>0</v>
      </c>
      <c r="K2282" s="2"/>
    </row>
    <row r="2283" spans="1:11">
      <c r="A2283" s="6"/>
      <c r="B2283" s="6"/>
      <c r="C2283" s="16"/>
      <c r="D2283" s="6"/>
      <c r="E2283" s="16"/>
      <c r="F2283" s="16"/>
      <c r="G2283" s="16"/>
      <c r="H2283" s="16"/>
      <c r="I2283" s="2"/>
      <c r="J2283" s="2">
        <v>0</v>
      </c>
      <c r="K2283" s="2"/>
    </row>
    <row r="2284" spans="1:11">
      <c r="A2284" s="6"/>
      <c r="B2284" s="6"/>
      <c r="C2284" s="16"/>
      <c r="D2284" s="6"/>
      <c r="E2284" s="16"/>
      <c r="F2284" s="16"/>
      <c r="G2284" s="16"/>
      <c r="H2284" s="16"/>
      <c r="I2284" s="2"/>
      <c r="J2284" s="2">
        <v>0</v>
      </c>
      <c r="K2284" s="2"/>
    </row>
    <row r="2285" spans="1:11">
      <c r="A2285" s="6"/>
      <c r="B2285" s="6"/>
      <c r="C2285" s="16"/>
      <c r="D2285" s="6"/>
      <c r="E2285" s="16"/>
      <c r="F2285" s="16"/>
      <c r="G2285" s="16"/>
      <c r="H2285" s="16"/>
      <c r="I2285" s="2"/>
      <c r="J2285" s="2">
        <v>0</v>
      </c>
      <c r="K2285" s="2"/>
    </row>
    <row r="2286" spans="1:11">
      <c r="A2286" s="6"/>
      <c r="B2286" s="6"/>
      <c r="C2286" s="16"/>
      <c r="D2286" s="6"/>
      <c r="E2286" s="16"/>
      <c r="F2286" s="16"/>
      <c r="G2286" s="16"/>
      <c r="H2286" s="16"/>
      <c r="I2286" s="2"/>
      <c r="J2286" s="2">
        <v>0</v>
      </c>
      <c r="K2286" s="2"/>
    </row>
    <row r="2287" spans="1:11">
      <c r="A2287" s="6"/>
      <c r="B2287" s="6"/>
      <c r="C2287" s="16"/>
      <c r="D2287" s="6"/>
      <c r="E2287" s="16"/>
      <c r="F2287" s="16"/>
      <c r="G2287" s="16"/>
      <c r="H2287" s="16"/>
      <c r="I2287" s="2"/>
      <c r="J2287" s="2">
        <v>0</v>
      </c>
      <c r="K2287" s="2"/>
    </row>
    <row r="2288" spans="1:11">
      <c r="A2288" s="6"/>
      <c r="B2288" s="6"/>
      <c r="C2288" s="16"/>
      <c r="D2288" s="6"/>
      <c r="E2288" s="16"/>
      <c r="F2288" s="16"/>
      <c r="G2288" s="16"/>
      <c r="H2288" s="16"/>
      <c r="I2288" s="2"/>
      <c r="J2288" s="2">
        <v>0</v>
      </c>
      <c r="K2288" s="2"/>
    </row>
    <row r="2289" spans="1:11">
      <c r="A2289" s="6"/>
      <c r="B2289" s="6"/>
      <c r="C2289" s="16"/>
      <c r="D2289" s="6"/>
      <c r="E2289" s="16"/>
      <c r="F2289" s="16"/>
      <c r="G2289" s="16"/>
      <c r="H2289" s="16"/>
      <c r="I2289" s="2"/>
      <c r="J2289" s="2">
        <v>0</v>
      </c>
      <c r="K2289" s="2"/>
    </row>
    <row r="2290" spans="1:11">
      <c r="A2290" s="6"/>
      <c r="B2290" s="6"/>
      <c r="C2290" s="16"/>
      <c r="D2290" s="6"/>
      <c r="E2290" s="16"/>
      <c r="F2290" s="16"/>
      <c r="G2290" s="16"/>
      <c r="H2290" s="16"/>
      <c r="I2290" s="2"/>
      <c r="J2290" s="2">
        <v>0</v>
      </c>
      <c r="K2290" s="2"/>
    </row>
    <row r="2291" spans="1:11">
      <c r="A2291" s="6"/>
      <c r="B2291" s="6"/>
      <c r="C2291" s="16"/>
      <c r="D2291" s="6"/>
      <c r="E2291" s="16"/>
      <c r="F2291" s="16"/>
      <c r="G2291" s="16"/>
      <c r="H2291" s="16"/>
      <c r="I2291" s="2"/>
      <c r="J2291" s="2">
        <v>0</v>
      </c>
      <c r="K2291" s="2"/>
    </row>
    <row r="2292" spans="1:11">
      <c r="A2292" s="6"/>
      <c r="B2292" s="6"/>
      <c r="C2292" s="16"/>
      <c r="D2292" s="6"/>
      <c r="E2292" s="16"/>
      <c r="F2292" s="16"/>
      <c r="G2292" s="16"/>
      <c r="H2292" s="16"/>
      <c r="I2292" s="2"/>
      <c r="J2292" s="2">
        <v>0</v>
      </c>
      <c r="K2292" s="2"/>
    </row>
    <row r="2293" spans="1:11">
      <c r="A2293" s="6"/>
      <c r="B2293" s="6"/>
      <c r="C2293" s="16"/>
      <c r="D2293" s="6"/>
      <c r="E2293" s="16"/>
      <c r="F2293" s="16"/>
      <c r="G2293" s="16"/>
      <c r="H2293" s="16"/>
      <c r="I2293" s="2"/>
      <c r="J2293" s="2">
        <v>0</v>
      </c>
      <c r="K2293" s="2"/>
    </row>
    <row r="2294" spans="1:11">
      <c r="A2294" s="6"/>
      <c r="B2294" s="6"/>
      <c r="C2294" s="16"/>
      <c r="D2294" s="6"/>
      <c r="E2294" s="16"/>
      <c r="F2294" s="16"/>
      <c r="G2294" s="16"/>
      <c r="H2294" s="16"/>
      <c r="I2294" s="2"/>
      <c r="J2294" s="2">
        <v>0</v>
      </c>
      <c r="K2294" s="2"/>
    </row>
    <row r="2295" spans="1:11">
      <c r="A2295" s="6"/>
      <c r="B2295" s="6"/>
      <c r="C2295" s="16"/>
      <c r="D2295" s="6"/>
      <c r="E2295" s="16"/>
      <c r="F2295" s="16"/>
      <c r="G2295" s="16"/>
      <c r="H2295" s="16"/>
      <c r="I2295" s="2"/>
      <c r="J2295" s="2">
        <v>0</v>
      </c>
      <c r="K2295" s="2"/>
    </row>
    <row r="2296" spans="1:11">
      <c r="A2296" s="6"/>
      <c r="B2296" s="6"/>
      <c r="C2296" s="16"/>
      <c r="D2296" s="6"/>
      <c r="E2296" s="16"/>
      <c r="F2296" s="16"/>
      <c r="G2296" s="16"/>
      <c r="H2296" s="16"/>
      <c r="I2296" s="2"/>
      <c r="J2296" s="2">
        <v>0</v>
      </c>
      <c r="K2296" s="2"/>
    </row>
    <row r="2297" spans="1:11">
      <c r="A2297" s="6"/>
      <c r="B2297" s="6"/>
      <c r="C2297" s="16"/>
      <c r="D2297" s="6"/>
      <c r="E2297" s="16"/>
      <c r="F2297" s="16"/>
      <c r="G2297" s="16"/>
      <c r="H2297" s="16"/>
      <c r="I2297" s="2"/>
      <c r="J2297" s="2">
        <v>0</v>
      </c>
      <c r="K2297" s="2"/>
    </row>
    <row r="2298" spans="1:11">
      <c r="A2298" s="6"/>
      <c r="B2298" s="6"/>
      <c r="C2298" s="16"/>
      <c r="D2298" s="6"/>
      <c r="E2298" s="16"/>
      <c r="F2298" s="16"/>
      <c r="G2298" s="16"/>
      <c r="H2298" s="16"/>
      <c r="I2298" s="2"/>
      <c r="J2298" s="2">
        <v>0</v>
      </c>
      <c r="K2298" s="2"/>
    </row>
    <row r="2299" spans="1:11">
      <c r="A2299" s="6"/>
      <c r="B2299" s="6"/>
      <c r="C2299" s="16"/>
      <c r="D2299" s="6"/>
      <c r="E2299" s="16"/>
      <c r="F2299" s="16"/>
      <c r="G2299" s="16"/>
      <c r="H2299" s="16"/>
      <c r="I2299" s="2"/>
      <c r="J2299" s="2">
        <v>0</v>
      </c>
      <c r="K2299" s="2"/>
    </row>
    <row r="2300" spans="1:11">
      <c r="A2300" s="6"/>
      <c r="B2300" s="6"/>
      <c r="C2300" s="16"/>
      <c r="D2300" s="6"/>
      <c r="E2300" s="16"/>
      <c r="F2300" s="16"/>
      <c r="G2300" s="16"/>
      <c r="H2300" s="16"/>
      <c r="I2300" s="2"/>
      <c r="J2300" s="2">
        <v>3</v>
      </c>
      <c r="K2300" s="2"/>
    </row>
    <row r="2301" spans="1:11">
      <c r="A2301" s="6"/>
      <c r="B2301" s="6"/>
      <c r="C2301" s="16"/>
      <c r="D2301" s="6"/>
      <c r="E2301" s="16"/>
      <c r="F2301" s="16"/>
      <c r="G2301" s="16"/>
      <c r="H2301" s="16"/>
      <c r="I2301" s="2"/>
      <c r="J2301" s="2">
        <v>0</v>
      </c>
      <c r="K2301" s="2"/>
    </row>
    <row r="2302" spans="1:11">
      <c r="A2302" s="6"/>
      <c r="B2302" s="6"/>
      <c r="C2302" s="16"/>
      <c r="D2302" s="6"/>
      <c r="E2302" s="16"/>
      <c r="F2302" s="16"/>
      <c r="G2302" s="16"/>
      <c r="H2302" s="16"/>
      <c r="I2302" s="2"/>
      <c r="J2302" s="2">
        <v>0</v>
      </c>
      <c r="K2302" s="2"/>
    </row>
    <row r="2303" spans="1:11">
      <c r="A2303" s="6"/>
      <c r="B2303" s="6"/>
      <c r="C2303" s="16"/>
      <c r="D2303" s="6"/>
      <c r="E2303" s="16"/>
      <c r="F2303" s="16"/>
      <c r="G2303" s="16"/>
      <c r="H2303" s="16"/>
      <c r="I2303" s="2"/>
      <c r="J2303" s="2">
        <v>0</v>
      </c>
      <c r="K2303" s="2"/>
    </row>
    <row r="2304" spans="1:11">
      <c r="A2304" s="6"/>
      <c r="B2304" s="6"/>
      <c r="C2304" s="16"/>
      <c r="D2304" s="6"/>
      <c r="E2304" s="16"/>
      <c r="F2304" s="16"/>
      <c r="G2304" s="16"/>
      <c r="H2304" s="16"/>
      <c r="I2304" s="2"/>
      <c r="J2304" s="2">
        <v>0</v>
      </c>
      <c r="K2304" s="2"/>
    </row>
    <row r="2305" spans="1:11">
      <c r="A2305" s="6"/>
      <c r="B2305" s="6"/>
      <c r="C2305" s="16"/>
      <c r="D2305" s="6"/>
      <c r="E2305" s="16"/>
      <c r="F2305" s="16"/>
      <c r="G2305" s="16"/>
      <c r="H2305" s="16"/>
      <c r="I2305" s="2"/>
      <c r="J2305" s="2">
        <v>0</v>
      </c>
      <c r="K2305" s="2"/>
    </row>
    <row r="2306" spans="1:11">
      <c r="A2306" s="6"/>
      <c r="B2306" s="6"/>
      <c r="C2306" s="16"/>
      <c r="D2306" s="6"/>
      <c r="E2306" s="16"/>
      <c r="F2306" s="16"/>
      <c r="G2306" s="16"/>
      <c r="H2306" s="16"/>
      <c r="I2306" s="2"/>
      <c r="J2306" s="2">
        <v>0</v>
      </c>
      <c r="K2306" s="2"/>
    </row>
    <row r="2307" spans="1:11">
      <c r="A2307" s="6"/>
      <c r="B2307" s="6"/>
      <c r="C2307" s="16"/>
      <c r="D2307" s="6"/>
      <c r="E2307" s="16"/>
      <c r="F2307" s="16"/>
      <c r="G2307" s="16"/>
      <c r="H2307" s="16"/>
      <c r="I2307" s="2"/>
      <c r="J2307" s="2">
        <v>0</v>
      </c>
      <c r="K2307" s="2"/>
    </row>
    <row r="2308" spans="1:11">
      <c r="A2308" s="6"/>
      <c r="B2308" s="6"/>
      <c r="C2308" s="16"/>
      <c r="D2308" s="6"/>
      <c r="E2308" s="16"/>
      <c r="F2308" s="16"/>
      <c r="G2308" s="16"/>
      <c r="H2308" s="16"/>
      <c r="I2308" s="2"/>
      <c r="J2308" s="2">
        <v>0</v>
      </c>
      <c r="K2308" s="2"/>
    </row>
    <row r="2309" spans="1:11">
      <c r="A2309" s="6"/>
      <c r="B2309" s="6"/>
      <c r="C2309" s="16"/>
      <c r="D2309" s="6"/>
      <c r="E2309" s="16"/>
      <c r="F2309" s="16"/>
      <c r="G2309" s="16"/>
      <c r="H2309" s="16"/>
      <c r="I2309" s="2"/>
      <c r="J2309" s="2">
        <v>0</v>
      </c>
      <c r="K2309" s="2"/>
    </row>
    <row r="2310" spans="1:11">
      <c r="A2310" s="6"/>
      <c r="B2310" s="6"/>
      <c r="C2310" s="16"/>
      <c r="D2310" s="6"/>
      <c r="E2310" s="16"/>
      <c r="F2310" s="16"/>
      <c r="G2310" s="16"/>
      <c r="H2310" s="16"/>
      <c r="I2310" s="2"/>
      <c r="J2310" s="2">
        <v>0</v>
      </c>
      <c r="K2310" s="2"/>
    </row>
    <row r="2311" spans="1:11">
      <c r="A2311" s="6"/>
      <c r="B2311" s="6"/>
      <c r="C2311" s="16"/>
      <c r="D2311" s="6"/>
      <c r="E2311" s="16"/>
      <c r="F2311" s="16"/>
      <c r="G2311" s="16"/>
      <c r="H2311" s="16"/>
      <c r="I2311" s="2"/>
      <c r="J2311" s="2">
        <v>0</v>
      </c>
      <c r="K2311" s="2"/>
    </row>
    <row r="2312" spans="1:11">
      <c r="A2312" s="6"/>
      <c r="B2312" s="6"/>
      <c r="C2312" s="16"/>
      <c r="D2312" s="6"/>
      <c r="E2312" s="16"/>
      <c r="F2312" s="16"/>
      <c r="G2312" s="16"/>
      <c r="H2312" s="16"/>
      <c r="I2312" s="2"/>
      <c r="J2312" s="2">
        <v>0</v>
      </c>
      <c r="K2312" s="2"/>
    </row>
    <row r="2313" spans="1:11">
      <c r="A2313" s="6"/>
      <c r="B2313" s="6"/>
      <c r="C2313" s="16"/>
      <c r="D2313" s="6"/>
      <c r="E2313" s="16"/>
      <c r="F2313" s="16"/>
      <c r="G2313" s="16"/>
      <c r="H2313" s="16"/>
      <c r="I2313" s="2"/>
      <c r="J2313" s="2">
        <v>0</v>
      </c>
      <c r="K2313" s="2"/>
    </row>
    <row r="2314" spans="1:11">
      <c r="A2314" s="6"/>
      <c r="B2314" s="6"/>
      <c r="C2314" s="16"/>
      <c r="D2314" s="6"/>
      <c r="E2314" s="16"/>
      <c r="F2314" s="16"/>
      <c r="G2314" s="16"/>
      <c r="H2314" s="16"/>
      <c r="I2314" s="2"/>
      <c r="J2314" s="2">
        <v>0</v>
      </c>
      <c r="K2314" s="2"/>
    </row>
    <row r="2315" spans="1:11">
      <c r="A2315" s="6"/>
      <c r="B2315" s="6"/>
      <c r="C2315" s="16"/>
      <c r="D2315" s="6"/>
      <c r="E2315" s="16"/>
      <c r="F2315" s="16"/>
      <c r="G2315" s="16"/>
      <c r="H2315" s="16"/>
      <c r="I2315" s="2"/>
      <c r="J2315" s="2">
        <v>0</v>
      </c>
      <c r="K2315" s="2"/>
    </row>
    <row r="2316" spans="1:11">
      <c r="A2316" s="6"/>
      <c r="B2316" s="6"/>
      <c r="C2316" s="16"/>
      <c r="D2316" s="6"/>
      <c r="E2316" s="16"/>
      <c r="F2316" s="16"/>
      <c r="G2316" s="16"/>
      <c r="H2316" s="16"/>
      <c r="I2316" s="2"/>
      <c r="J2316" s="2">
        <v>0</v>
      </c>
      <c r="K2316" s="2"/>
    </row>
    <row r="2317" spans="1:11">
      <c r="A2317" s="6"/>
      <c r="B2317" s="6"/>
      <c r="C2317" s="16"/>
      <c r="D2317" s="6"/>
      <c r="E2317" s="16"/>
      <c r="F2317" s="16"/>
      <c r="G2317" s="16"/>
      <c r="H2317" s="16"/>
      <c r="I2317" s="2"/>
      <c r="J2317" s="2">
        <v>0</v>
      </c>
      <c r="K2317" s="2"/>
    </row>
    <row r="2318" spans="1:11">
      <c r="A2318" s="6"/>
      <c r="B2318" s="6"/>
      <c r="C2318" s="16"/>
      <c r="D2318" s="6"/>
      <c r="E2318" s="16"/>
      <c r="F2318" s="16"/>
      <c r="G2318" s="16"/>
      <c r="H2318" s="16"/>
      <c r="I2318" s="2"/>
      <c r="J2318" s="2">
        <v>0</v>
      </c>
      <c r="K2318" s="2"/>
    </row>
    <row r="2319" spans="1:11">
      <c r="A2319" s="6"/>
      <c r="B2319" s="6"/>
      <c r="C2319" s="16"/>
      <c r="D2319" s="6"/>
      <c r="E2319" s="16"/>
      <c r="F2319" s="16"/>
      <c r="G2319" s="16"/>
      <c r="H2319" s="16"/>
      <c r="I2319" s="2"/>
      <c r="J2319" s="2">
        <v>0</v>
      </c>
      <c r="K2319" s="2"/>
    </row>
    <row r="2320" spans="1:11">
      <c r="A2320" s="6"/>
      <c r="B2320" s="6"/>
      <c r="C2320" s="16"/>
      <c r="D2320" s="6"/>
      <c r="E2320" s="16"/>
      <c r="F2320" s="16"/>
      <c r="G2320" s="16"/>
      <c r="H2320" s="16"/>
      <c r="I2320" s="2"/>
      <c r="J2320" s="2">
        <v>0</v>
      </c>
      <c r="K2320" s="2"/>
    </row>
    <row r="2321" spans="1:11">
      <c r="A2321" s="6"/>
      <c r="B2321" s="6"/>
      <c r="C2321" s="16"/>
      <c r="D2321" s="6"/>
      <c r="E2321" s="16"/>
      <c r="F2321" s="16"/>
      <c r="G2321" s="16"/>
      <c r="H2321" s="16"/>
      <c r="I2321" s="2"/>
      <c r="J2321" s="2">
        <v>0</v>
      </c>
      <c r="K2321" s="2"/>
    </row>
    <row r="2322" spans="1:11">
      <c r="A2322" s="6"/>
      <c r="B2322" s="6"/>
      <c r="C2322" s="16"/>
      <c r="D2322" s="6"/>
      <c r="E2322" s="16"/>
      <c r="F2322" s="16"/>
      <c r="G2322" s="16"/>
      <c r="H2322" s="16"/>
      <c r="I2322" s="2"/>
      <c r="J2322" s="2">
        <v>0</v>
      </c>
      <c r="K2322" s="2"/>
    </row>
    <row r="2323" spans="1:11">
      <c r="A2323" s="6"/>
      <c r="B2323" s="6"/>
      <c r="C2323" s="16"/>
      <c r="D2323" s="6"/>
      <c r="E2323" s="16"/>
      <c r="F2323" s="16"/>
      <c r="G2323" s="16"/>
      <c r="H2323" s="16"/>
      <c r="I2323" s="2"/>
      <c r="J2323" s="2">
        <v>2</v>
      </c>
      <c r="K2323" s="2"/>
    </row>
    <row r="2324" spans="1:11">
      <c r="A2324" s="6"/>
      <c r="B2324" s="6"/>
      <c r="C2324" s="16"/>
      <c r="D2324" s="6"/>
      <c r="E2324" s="16"/>
      <c r="F2324" s="16"/>
      <c r="G2324" s="16"/>
      <c r="H2324" s="16"/>
      <c r="I2324" s="2"/>
      <c r="J2324" s="2">
        <v>0</v>
      </c>
      <c r="K2324" s="2"/>
    </row>
    <row r="2325" spans="1:11">
      <c r="A2325" s="6"/>
      <c r="B2325" s="6"/>
      <c r="C2325" s="16"/>
      <c r="D2325" s="6"/>
      <c r="E2325" s="16"/>
      <c r="F2325" s="16"/>
      <c r="G2325" s="16"/>
      <c r="H2325" s="16"/>
      <c r="I2325" s="2"/>
      <c r="J2325" s="2">
        <v>0</v>
      </c>
      <c r="K2325" s="2"/>
    </row>
    <row r="2326" spans="1:11">
      <c r="A2326" s="6"/>
      <c r="B2326" s="6"/>
      <c r="C2326" s="16"/>
      <c r="D2326" s="6"/>
      <c r="E2326" s="16"/>
      <c r="F2326" s="16"/>
      <c r="G2326" s="16"/>
      <c r="H2326" s="16"/>
      <c r="I2326" s="2"/>
      <c r="J2326" s="2">
        <v>0</v>
      </c>
      <c r="K2326" s="2"/>
    </row>
    <row r="2327" spans="1:11">
      <c r="A2327" s="6"/>
      <c r="B2327" s="6"/>
      <c r="C2327" s="16"/>
      <c r="D2327" s="6"/>
      <c r="E2327" s="16"/>
      <c r="F2327" s="16"/>
      <c r="G2327" s="16"/>
      <c r="H2327" s="16"/>
      <c r="I2327" s="2"/>
      <c r="J2327" s="2">
        <v>0</v>
      </c>
      <c r="K2327" s="2"/>
    </row>
    <row r="2328" spans="1:11">
      <c r="A2328" s="6"/>
      <c r="B2328" s="6"/>
      <c r="C2328" s="16"/>
      <c r="D2328" s="6"/>
      <c r="E2328" s="16"/>
      <c r="F2328" s="16"/>
      <c r="G2328" s="16"/>
      <c r="H2328" s="16"/>
      <c r="I2328" s="2"/>
      <c r="J2328" s="2">
        <v>0</v>
      </c>
      <c r="K2328" s="2"/>
    </row>
    <row r="2329" spans="1:11">
      <c r="A2329" s="6"/>
      <c r="B2329" s="6"/>
      <c r="C2329" s="16"/>
      <c r="D2329" s="6"/>
      <c r="E2329" s="16"/>
      <c r="F2329" s="16"/>
      <c r="G2329" s="16"/>
      <c r="H2329" s="16"/>
      <c r="I2329" s="2"/>
      <c r="J2329" s="2">
        <v>0</v>
      </c>
      <c r="K2329" s="2"/>
    </row>
    <row r="2330" spans="1:11">
      <c r="A2330" s="6"/>
      <c r="B2330" s="6"/>
      <c r="C2330" s="16"/>
      <c r="D2330" s="6"/>
      <c r="E2330" s="16"/>
      <c r="F2330" s="16"/>
      <c r="G2330" s="16"/>
      <c r="H2330" s="16"/>
      <c r="I2330" s="2"/>
      <c r="J2330" s="2">
        <v>0</v>
      </c>
      <c r="K2330" s="2"/>
    </row>
    <row r="2331" spans="1:11">
      <c r="A2331" s="6"/>
      <c r="B2331" s="6"/>
      <c r="C2331" s="16"/>
      <c r="D2331" s="6"/>
      <c r="E2331" s="16"/>
      <c r="F2331" s="16"/>
      <c r="G2331" s="16"/>
      <c r="H2331" s="16"/>
      <c r="I2331" s="2"/>
      <c r="J2331" s="2">
        <v>0</v>
      </c>
      <c r="K2331" s="2"/>
    </row>
    <row r="2332" spans="1:11">
      <c r="A2332" s="6"/>
      <c r="B2332" s="6"/>
      <c r="C2332" s="16"/>
      <c r="D2332" s="6"/>
      <c r="E2332" s="16"/>
      <c r="F2332" s="16"/>
      <c r="G2332" s="16"/>
      <c r="H2332" s="16"/>
      <c r="I2332" s="2"/>
      <c r="J2332" s="2">
        <v>0</v>
      </c>
      <c r="K2332" s="2"/>
    </row>
    <row r="2333" spans="1:11">
      <c r="A2333" s="6"/>
      <c r="B2333" s="6"/>
      <c r="C2333" s="16"/>
      <c r="D2333" s="6"/>
      <c r="E2333" s="16"/>
      <c r="F2333" s="16"/>
      <c r="G2333" s="16"/>
      <c r="H2333" s="16"/>
      <c r="I2333" s="2"/>
      <c r="J2333" s="2">
        <v>0</v>
      </c>
      <c r="K2333" s="2"/>
    </row>
    <row r="2334" spans="1:11">
      <c r="A2334" s="6"/>
      <c r="B2334" s="6"/>
      <c r="C2334" s="16"/>
      <c r="D2334" s="6"/>
      <c r="E2334" s="16"/>
      <c r="F2334" s="16"/>
      <c r="G2334" s="16"/>
      <c r="H2334" s="16"/>
      <c r="I2334" s="2"/>
      <c r="J2334" s="2">
        <v>0</v>
      </c>
      <c r="K2334" s="2"/>
    </row>
    <row r="2335" spans="1:11">
      <c r="A2335" s="6"/>
      <c r="B2335" s="6"/>
      <c r="C2335" s="16"/>
      <c r="D2335" s="6"/>
      <c r="E2335" s="16"/>
      <c r="F2335" s="16"/>
      <c r="G2335" s="16"/>
      <c r="H2335" s="16"/>
      <c r="I2335" s="2"/>
      <c r="J2335" s="2">
        <v>0</v>
      </c>
      <c r="K2335" s="2"/>
    </row>
    <row r="2336" spans="1:11">
      <c r="A2336" s="6"/>
      <c r="B2336" s="6"/>
      <c r="C2336" s="16"/>
      <c r="D2336" s="6"/>
      <c r="E2336" s="16"/>
      <c r="F2336" s="16"/>
      <c r="G2336" s="16"/>
      <c r="H2336" s="16"/>
      <c r="I2336" s="2"/>
      <c r="J2336" s="2">
        <v>0</v>
      </c>
      <c r="K2336" s="2"/>
    </row>
    <row r="2337" spans="1:11">
      <c r="A2337" s="6"/>
      <c r="B2337" s="6"/>
      <c r="C2337" s="16"/>
      <c r="D2337" s="6"/>
      <c r="E2337" s="16"/>
      <c r="F2337" s="16"/>
      <c r="G2337" s="16"/>
      <c r="H2337" s="16"/>
      <c r="I2337" s="2"/>
      <c r="J2337" s="2">
        <v>0</v>
      </c>
      <c r="K2337" s="2"/>
    </row>
    <row r="2338" spans="1:11">
      <c r="A2338" s="6"/>
      <c r="B2338" s="6"/>
      <c r="C2338" s="16"/>
      <c r="D2338" s="6"/>
      <c r="E2338" s="16"/>
      <c r="F2338" s="16"/>
      <c r="G2338" s="16"/>
      <c r="H2338" s="16"/>
      <c r="I2338" s="2"/>
      <c r="J2338" s="2">
        <v>0</v>
      </c>
      <c r="K2338" s="2"/>
    </row>
    <row r="2339" spans="1:11">
      <c r="A2339" s="6"/>
      <c r="B2339" s="6"/>
      <c r="C2339" s="16"/>
      <c r="D2339" s="6"/>
      <c r="E2339" s="16"/>
      <c r="F2339" s="16"/>
      <c r="G2339" s="16"/>
      <c r="H2339" s="16"/>
      <c r="I2339" s="2"/>
      <c r="J2339" s="2">
        <v>0</v>
      </c>
      <c r="K2339" s="2"/>
    </row>
    <row r="2340" spans="1:11">
      <c r="A2340" s="6"/>
      <c r="B2340" s="6"/>
      <c r="C2340" s="16"/>
      <c r="D2340" s="6"/>
      <c r="E2340" s="16"/>
      <c r="F2340" s="16"/>
      <c r="G2340" s="16"/>
      <c r="H2340" s="16"/>
      <c r="I2340" s="2"/>
      <c r="J2340" s="2">
        <v>0</v>
      </c>
      <c r="K2340" s="2"/>
    </row>
    <row r="2341" spans="1:11">
      <c r="A2341" s="6"/>
      <c r="B2341" s="6"/>
      <c r="C2341" s="16"/>
      <c r="D2341" s="6"/>
      <c r="E2341" s="16"/>
      <c r="F2341" s="16"/>
      <c r="G2341" s="16"/>
      <c r="H2341" s="16"/>
      <c r="I2341" s="2"/>
      <c r="J2341" s="2">
        <v>0</v>
      </c>
      <c r="K2341" s="2"/>
    </row>
    <row r="2342" spans="1:11">
      <c r="A2342" s="6"/>
      <c r="B2342" s="6"/>
      <c r="C2342" s="16"/>
      <c r="D2342" s="6"/>
      <c r="E2342" s="16"/>
      <c r="F2342" s="16"/>
      <c r="G2342" s="16"/>
      <c r="H2342" s="16"/>
      <c r="I2342" s="2"/>
      <c r="J2342" s="2">
        <v>0</v>
      </c>
      <c r="K2342" s="2"/>
    </row>
    <row r="2343" spans="1:11">
      <c r="A2343" s="6"/>
      <c r="B2343" s="6"/>
      <c r="C2343" s="16"/>
      <c r="D2343" s="6"/>
      <c r="E2343" s="16"/>
      <c r="F2343" s="16"/>
      <c r="G2343" s="16"/>
      <c r="H2343" s="16"/>
      <c r="I2343" s="2"/>
      <c r="J2343" s="2">
        <v>0</v>
      </c>
      <c r="K2343" s="2"/>
    </row>
    <row r="2344" spans="1:11">
      <c r="A2344" s="6"/>
      <c r="B2344" s="6"/>
      <c r="C2344" s="16"/>
      <c r="D2344" s="6"/>
      <c r="E2344" s="16"/>
      <c r="F2344" s="16"/>
      <c r="G2344" s="16"/>
      <c r="H2344" s="16"/>
      <c r="I2344" s="2"/>
      <c r="J2344" s="2">
        <v>0</v>
      </c>
      <c r="K2344" s="2"/>
    </row>
    <row r="2345" spans="1:11">
      <c r="A2345" s="6"/>
      <c r="B2345" s="6"/>
      <c r="C2345" s="16"/>
      <c r="D2345" s="6"/>
      <c r="E2345" s="16"/>
      <c r="F2345" s="16"/>
      <c r="G2345" s="16"/>
      <c r="H2345" s="16"/>
      <c r="I2345" s="2"/>
      <c r="J2345" s="2">
        <v>3</v>
      </c>
      <c r="K2345" s="2"/>
    </row>
    <row r="2346" spans="1:11">
      <c r="A2346" s="6"/>
      <c r="B2346" s="6"/>
      <c r="C2346" s="16"/>
      <c r="D2346" s="6"/>
      <c r="E2346" s="16"/>
      <c r="F2346" s="16"/>
      <c r="G2346" s="16"/>
      <c r="H2346" s="16"/>
      <c r="I2346" s="2"/>
      <c r="J2346" s="2">
        <v>0</v>
      </c>
      <c r="K2346" s="2"/>
    </row>
    <row r="2347" spans="1:11">
      <c r="A2347" s="6"/>
      <c r="B2347" s="6"/>
      <c r="C2347" s="16"/>
      <c r="D2347" s="6"/>
      <c r="E2347" s="16"/>
      <c r="F2347" s="16"/>
      <c r="G2347" s="16"/>
      <c r="H2347" s="16"/>
      <c r="I2347" s="2"/>
      <c r="J2347" s="2">
        <v>0</v>
      </c>
      <c r="K2347" s="2"/>
    </row>
    <row r="2348" spans="1:11">
      <c r="A2348" s="6"/>
      <c r="B2348" s="6"/>
      <c r="C2348" s="16"/>
      <c r="D2348" s="6"/>
      <c r="E2348" s="16"/>
      <c r="F2348" s="16"/>
      <c r="G2348" s="16"/>
      <c r="H2348" s="16"/>
      <c r="I2348" s="2"/>
      <c r="J2348" s="2">
        <v>0</v>
      </c>
      <c r="K2348" s="2"/>
    </row>
    <row r="2349" spans="1:11">
      <c r="A2349" s="6"/>
      <c r="B2349" s="6"/>
      <c r="C2349" s="16"/>
      <c r="D2349" s="6"/>
      <c r="E2349" s="16"/>
      <c r="F2349" s="16"/>
      <c r="G2349" s="16"/>
      <c r="H2349" s="16"/>
      <c r="I2349" s="2"/>
      <c r="J2349" s="2">
        <v>0</v>
      </c>
      <c r="K2349" s="2"/>
    </row>
    <row r="2350" spans="1:11">
      <c r="A2350" s="6"/>
      <c r="B2350" s="6"/>
      <c r="C2350" s="16"/>
      <c r="D2350" s="6"/>
      <c r="E2350" s="16"/>
      <c r="F2350" s="16"/>
      <c r="G2350" s="16"/>
      <c r="H2350" s="16"/>
      <c r="I2350" s="2"/>
      <c r="J2350" s="2">
        <v>0</v>
      </c>
      <c r="K2350" s="2"/>
    </row>
    <row r="2351" spans="1:11">
      <c r="A2351" s="6"/>
      <c r="B2351" s="6"/>
      <c r="C2351" s="16"/>
      <c r="D2351" s="6"/>
      <c r="E2351" s="16"/>
      <c r="F2351" s="16"/>
      <c r="G2351" s="16"/>
      <c r="H2351" s="16"/>
      <c r="I2351" s="2"/>
      <c r="J2351" s="2">
        <v>0</v>
      </c>
      <c r="K2351" s="2"/>
    </row>
    <row r="2352" spans="1:11">
      <c r="A2352" s="6"/>
      <c r="B2352" s="6"/>
      <c r="C2352" s="16"/>
      <c r="D2352" s="6"/>
      <c r="E2352" s="16"/>
      <c r="F2352" s="16"/>
      <c r="G2352" s="16"/>
      <c r="H2352" s="16"/>
      <c r="I2352" s="2"/>
      <c r="J2352" s="2">
        <v>0</v>
      </c>
      <c r="K2352" s="2"/>
    </row>
    <row r="2353" spans="1:11">
      <c r="A2353" s="6"/>
      <c r="B2353" s="6"/>
      <c r="C2353" s="16"/>
      <c r="D2353" s="6"/>
      <c r="E2353" s="16"/>
      <c r="F2353" s="16"/>
      <c r="G2353" s="16"/>
      <c r="H2353" s="16"/>
      <c r="I2353" s="2"/>
      <c r="J2353" s="2">
        <v>0</v>
      </c>
      <c r="K2353" s="2"/>
    </row>
    <row r="2354" spans="1:11">
      <c r="A2354" s="6"/>
      <c r="B2354" s="6"/>
      <c r="C2354" s="16"/>
      <c r="D2354" s="6"/>
      <c r="E2354" s="16"/>
      <c r="F2354" s="16"/>
      <c r="G2354" s="16"/>
      <c r="H2354" s="16"/>
      <c r="I2354" s="2"/>
      <c r="J2354" s="2">
        <v>0</v>
      </c>
      <c r="K2354" s="2"/>
    </row>
    <row r="2355" spans="1:11">
      <c r="A2355" s="6"/>
      <c r="B2355" s="6"/>
      <c r="C2355" s="16"/>
      <c r="D2355" s="6"/>
      <c r="E2355" s="16"/>
      <c r="F2355" s="16"/>
      <c r="G2355" s="16"/>
      <c r="H2355" s="16"/>
      <c r="I2355" s="2"/>
      <c r="J2355" s="2">
        <v>0</v>
      </c>
      <c r="K2355" s="2"/>
    </row>
    <row r="2356" spans="1:11">
      <c r="A2356" s="6"/>
      <c r="B2356" s="6"/>
      <c r="C2356" s="16"/>
      <c r="D2356" s="6"/>
      <c r="E2356" s="16"/>
      <c r="F2356" s="16"/>
      <c r="G2356" s="16"/>
      <c r="H2356" s="16"/>
      <c r="I2356" s="2"/>
      <c r="J2356" s="2">
        <v>0</v>
      </c>
      <c r="K2356" s="2"/>
    </row>
    <row r="2357" spans="1:11">
      <c r="A2357" s="6"/>
      <c r="B2357" s="6"/>
      <c r="C2357" s="16"/>
      <c r="D2357" s="6"/>
      <c r="E2357" s="16"/>
      <c r="F2357" s="16"/>
      <c r="G2357" s="16"/>
      <c r="H2357" s="16"/>
      <c r="I2357" s="2"/>
      <c r="J2357" s="2">
        <v>0</v>
      </c>
      <c r="K2357" s="2"/>
    </row>
    <row r="2358" spans="1:11">
      <c r="A2358" s="6"/>
      <c r="B2358" s="6"/>
      <c r="C2358" s="16"/>
      <c r="D2358" s="6"/>
      <c r="E2358" s="16"/>
      <c r="F2358" s="16"/>
      <c r="G2358" s="16"/>
      <c r="H2358" s="16"/>
      <c r="I2358" s="2"/>
      <c r="J2358" s="2">
        <v>0</v>
      </c>
      <c r="K2358" s="2"/>
    </row>
    <row r="2359" spans="1:11">
      <c r="A2359" s="6"/>
      <c r="B2359" s="6"/>
      <c r="C2359" s="16"/>
      <c r="D2359" s="6"/>
      <c r="E2359" s="16"/>
      <c r="F2359" s="16"/>
      <c r="G2359" s="16"/>
      <c r="H2359" s="16"/>
      <c r="I2359" s="2"/>
      <c r="J2359" s="2">
        <v>0</v>
      </c>
      <c r="K2359" s="2"/>
    </row>
    <row r="2360" spans="1:11">
      <c r="A2360" s="6"/>
      <c r="B2360" s="6"/>
      <c r="C2360" s="16"/>
      <c r="D2360" s="6"/>
      <c r="E2360" s="16"/>
      <c r="F2360" s="16"/>
      <c r="G2360" s="16"/>
      <c r="H2360" s="16"/>
      <c r="I2360" s="2"/>
      <c r="J2360" s="2">
        <v>0</v>
      </c>
      <c r="K2360" s="2"/>
    </row>
    <row r="2361" spans="1:11">
      <c r="A2361" s="6"/>
      <c r="B2361" s="6"/>
      <c r="C2361" s="16"/>
      <c r="D2361" s="6"/>
      <c r="E2361" s="16"/>
      <c r="F2361" s="16"/>
      <c r="G2361" s="16"/>
      <c r="H2361" s="16"/>
      <c r="I2361" s="2"/>
      <c r="J2361" s="2">
        <v>0</v>
      </c>
      <c r="K2361" s="2"/>
    </row>
    <row r="2362" spans="1:11">
      <c r="A2362" s="6"/>
      <c r="B2362" s="6"/>
      <c r="C2362" s="16"/>
      <c r="D2362" s="6"/>
      <c r="E2362" s="16"/>
      <c r="F2362" s="16"/>
      <c r="G2362" s="16"/>
      <c r="H2362" s="16"/>
      <c r="I2362" s="2"/>
      <c r="J2362" s="2">
        <v>0</v>
      </c>
      <c r="K2362" s="2"/>
    </row>
    <row r="2363" spans="1:11">
      <c r="A2363" s="6"/>
      <c r="B2363" s="6"/>
      <c r="C2363" s="16"/>
      <c r="D2363" s="6"/>
      <c r="E2363" s="16"/>
      <c r="F2363" s="16"/>
      <c r="G2363" s="16"/>
      <c r="H2363" s="16"/>
      <c r="I2363" s="2"/>
      <c r="J2363" s="2">
        <v>0</v>
      </c>
      <c r="K2363" s="2"/>
    </row>
    <row r="2364" spans="1:11">
      <c r="A2364" s="6"/>
      <c r="B2364" s="6"/>
      <c r="C2364" s="16"/>
      <c r="D2364" s="6"/>
      <c r="E2364" s="16"/>
      <c r="F2364" s="16"/>
      <c r="G2364" s="16"/>
      <c r="H2364" s="16"/>
      <c r="I2364" s="2"/>
      <c r="J2364" s="2">
        <v>0</v>
      </c>
      <c r="K2364" s="2"/>
    </row>
    <row r="2365" spans="1:11">
      <c r="A2365" s="6"/>
      <c r="B2365" s="6"/>
      <c r="C2365" s="16"/>
      <c r="D2365" s="6"/>
      <c r="E2365" s="16"/>
      <c r="F2365" s="16"/>
      <c r="G2365" s="16"/>
      <c r="H2365" s="16"/>
      <c r="I2365" s="2"/>
      <c r="J2365" s="2">
        <v>0</v>
      </c>
      <c r="K2365" s="2"/>
    </row>
    <row r="2366" spans="1:11">
      <c r="A2366" s="6"/>
      <c r="B2366" s="6"/>
      <c r="C2366" s="16"/>
      <c r="D2366" s="6"/>
      <c r="E2366" s="16"/>
      <c r="F2366" s="16"/>
      <c r="G2366" s="16"/>
      <c r="H2366" s="16"/>
      <c r="I2366" s="2"/>
      <c r="J2366" s="2">
        <v>3</v>
      </c>
      <c r="K2366" s="2"/>
    </row>
    <row r="2367" spans="1:11">
      <c r="A2367" s="6"/>
      <c r="B2367" s="6"/>
      <c r="C2367" s="16"/>
      <c r="D2367" s="6"/>
      <c r="E2367" s="16"/>
      <c r="F2367" s="16"/>
      <c r="G2367" s="16"/>
      <c r="H2367" s="16"/>
      <c r="I2367" s="2"/>
      <c r="J2367" s="2">
        <v>0</v>
      </c>
      <c r="K2367" s="2"/>
    </row>
    <row r="2368" spans="1:11">
      <c r="A2368" s="6"/>
      <c r="B2368" s="6"/>
      <c r="C2368" s="16"/>
      <c r="D2368" s="6"/>
      <c r="E2368" s="16"/>
      <c r="F2368" s="16"/>
      <c r="G2368" s="16"/>
      <c r="H2368" s="16"/>
      <c r="I2368" s="2"/>
      <c r="J2368" s="2">
        <v>0</v>
      </c>
      <c r="K2368" s="2"/>
    </row>
    <row r="2369" spans="1:11">
      <c r="A2369" s="6"/>
      <c r="B2369" s="6"/>
      <c r="C2369" s="16"/>
      <c r="D2369" s="6"/>
      <c r="E2369" s="16"/>
      <c r="F2369" s="16"/>
      <c r="G2369" s="16"/>
      <c r="H2369" s="16"/>
      <c r="I2369" s="2"/>
      <c r="J2369" s="2">
        <v>0</v>
      </c>
      <c r="K2369" s="2"/>
    </row>
    <row r="2370" spans="1:11">
      <c r="A2370" s="6"/>
      <c r="B2370" s="6"/>
      <c r="C2370" s="16"/>
      <c r="D2370" s="6"/>
      <c r="E2370" s="16"/>
      <c r="F2370" s="16"/>
      <c r="G2370" s="16"/>
      <c r="H2370" s="16"/>
      <c r="I2370" s="2"/>
      <c r="J2370" s="2">
        <v>0</v>
      </c>
      <c r="K2370" s="2"/>
    </row>
    <row r="2371" spans="1:11">
      <c r="A2371" s="6"/>
      <c r="B2371" s="6"/>
      <c r="C2371" s="16"/>
      <c r="D2371" s="6"/>
      <c r="E2371" s="16"/>
      <c r="F2371" s="16"/>
      <c r="G2371" s="16"/>
      <c r="H2371" s="16"/>
      <c r="I2371" s="2"/>
      <c r="J2371" s="2">
        <v>0</v>
      </c>
      <c r="K2371" s="2"/>
    </row>
    <row r="2372" spans="1:11">
      <c r="A2372" s="6"/>
      <c r="B2372" s="6"/>
      <c r="C2372" s="16"/>
      <c r="D2372" s="6"/>
      <c r="E2372" s="16"/>
      <c r="F2372" s="16"/>
      <c r="G2372" s="16"/>
      <c r="H2372" s="16"/>
      <c r="I2372" s="2"/>
      <c r="J2372" s="2">
        <v>0</v>
      </c>
      <c r="K2372" s="2"/>
    </row>
    <row r="2373" spans="1:11">
      <c r="A2373" s="6"/>
      <c r="B2373" s="6"/>
      <c r="C2373" s="16"/>
      <c r="D2373" s="6"/>
      <c r="E2373" s="16"/>
      <c r="F2373" s="16"/>
      <c r="G2373" s="16"/>
      <c r="H2373" s="16"/>
      <c r="I2373" s="2"/>
      <c r="J2373" s="2">
        <v>0</v>
      </c>
      <c r="K2373" s="2"/>
    </row>
    <row r="2374" spans="1:11">
      <c r="A2374" s="6"/>
      <c r="B2374" s="6"/>
      <c r="C2374" s="16"/>
      <c r="D2374" s="6"/>
      <c r="E2374" s="16"/>
      <c r="F2374" s="16"/>
      <c r="G2374" s="16"/>
      <c r="H2374" s="16"/>
      <c r="I2374" s="2"/>
      <c r="J2374" s="2">
        <v>0</v>
      </c>
      <c r="K2374" s="2"/>
    </row>
    <row r="2375" spans="1:11">
      <c r="A2375" s="6"/>
      <c r="B2375" s="6"/>
      <c r="C2375" s="16"/>
      <c r="D2375" s="6"/>
      <c r="E2375" s="16"/>
      <c r="F2375" s="16"/>
      <c r="G2375" s="16"/>
      <c r="H2375" s="16"/>
      <c r="I2375" s="2"/>
      <c r="J2375" s="2">
        <v>0</v>
      </c>
      <c r="K2375" s="2"/>
    </row>
    <row r="2376" spans="1:11">
      <c r="A2376" s="6"/>
      <c r="B2376" s="6"/>
      <c r="C2376" s="16"/>
      <c r="D2376" s="6"/>
      <c r="E2376" s="16"/>
      <c r="F2376" s="16"/>
      <c r="G2376" s="16"/>
      <c r="H2376" s="16"/>
      <c r="I2376" s="2"/>
      <c r="J2376" s="2">
        <v>0</v>
      </c>
      <c r="K2376" s="2"/>
    </row>
    <row r="2377" spans="1:11">
      <c r="A2377" s="6"/>
      <c r="B2377" s="6"/>
      <c r="C2377" s="16"/>
      <c r="D2377" s="6"/>
      <c r="E2377" s="16"/>
      <c r="F2377" s="16"/>
      <c r="G2377" s="16"/>
      <c r="H2377" s="16"/>
      <c r="I2377" s="2"/>
      <c r="J2377" s="2">
        <v>0</v>
      </c>
      <c r="K2377" s="2"/>
    </row>
    <row r="2378" spans="1:11">
      <c r="A2378" s="6"/>
      <c r="B2378" s="6"/>
      <c r="C2378" s="16"/>
      <c r="D2378" s="6"/>
      <c r="E2378" s="16"/>
      <c r="F2378" s="16"/>
      <c r="G2378" s="16"/>
      <c r="H2378" s="16"/>
      <c r="I2378" s="2"/>
      <c r="J2378" s="2">
        <v>3</v>
      </c>
      <c r="K2378" s="2"/>
    </row>
    <row r="2379" spans="1:11">
      <c r="A2379" s="6"/>
      <c r="B2379" s="6"/>
      <c r="C2379" s="16"/>
      <c r="D2379" s="6"/>
      <c r="E2379" s="16"/>
      <c r="F2379" s="16"/>
      <c r="G2379" s="16"/>
      <c r="H2379" s="16"/>
      <c r="I2379" s="2"/>
      <c r="J2379" s="2">
        <v>0</v>
      </c>
      <c r="K2379" s="2"/>
    </row>
    <row r="2380" spans="1:11">
      <c r="A2380" s="6"/>
      <c r="B2380" s="6"/>
      <c r="C2380" s="16"/>
      <c r="D2380" s="6"/>
      <c r="E2380" s="16"/>
      <c r="F2380" s="16"/>
      <c r="G2380" s="16"/>
      <c r="H2380" s="16"/>
      <c r="I2380" s="2"/>
      <c r="J2380" s="2">
        <v>0</v>
      </c>
      <c r="K2380" s="2"/>
    </row>
    <row r="2381" spans="1:11">
      <c r="A2381" s="6"/>
      <c r="B2381" s="6"/>
      <c r="C2381" s="16"/>
      <c r="D2381" s="6"/>
      <c r="E2381" s="16"/>
      <c r="F2381" s="16"/>
      <c r="G2381" s="16"/>
      <c r="H2381" s="16"/>
      <c r="I2381" s="2"/>
      <c r="J2381" s="2">
        <v>0</v>
      </c>
      <c r="K2381" s="2"/>
    </row>
    <row r="2382" spans="1:11">
      <c r="A2382" s="6"/>
      <c r="B2382" s="6"/>
      <c r="C2382" s="16"/>
      <c r="D2382" s="6"/>
      <c r="E2382" s="16"/>
      <c r="F2382" s="16"/>
      <c r="G2382" s="16"/>
      <c r="H2382" s="16"/>
      <c r="I2382" s="2"/>
      <c r="J2382" s="2">
        <v>0</v>
      </c>
      <c r="K2382" s="2"/>
    </row>
    <row r="2383" spans="1:11">
      <c r="A2383" s="6"/>
      <c r="B2383" s="6"/>
      <c r="C2383" s="16"/>
      <c r="D2383" s="6"/>
      <c r="E2383" s="16"/>
      <c r="F2383" s="16"/>
      <c r="G2383" s="16"/>
      <c r="H2383" s="16"/>
      <c r="I2383" s="2"/>
      <c r="J2383" s="2">
        <v>0</v>
      </c>
      <c r="K2383" s="2"/>
    </row>
    <row r="2384" spans="1:11">
      <c r="A2384" s="6"/>
      <c r="B2384" s="6"/>
      <c r="C2384" s="16"/>
      <c r="D2384" s="6"/>
      <c r="E2384" s="16"/>
      <c r="F2384" s="16"/>
      <c r="G2384" s="16"/>
      <c r="H2384" s="16"/>
      <c r="I2384" s="2"/>
      <c r="J2384" s="2">
        <v>0</v>
      </c>
      <c r="K2384" s="2"/>
    </row>
    <row r="2385" spans="1:11">
      <c r="A2385" s="6"/>
      <c r="B2385" s="6"/>
      <c r="C2385" s="16"/>
      <c r="D2385" s="6"/>
      <c r="E2385" s="16"/>
      <c r="F2385" s="16"/>
      <c r="G2385" s="16"/>
      <c r="H2385" s="16"/>
      <c r="I2385" s="2"/>
      <c r="J2385" s="2">
        <v>0</v>
      </c>
      <c r="K2385" s="2"/>
    </row>
    <row r="2386" spans="1:11">
      <c r="A2386" s="6"/>
      <c r="B2386" s="6"/>
      <c r="C2386" s="16"/>
      <c r="D2386" s="6"/>
      <c r="E2386" s="16"/>
      <c r="F2386" s="16"/>
      <c r="G2386" s="16"/>
      <c r="H2386" s="16"/>
      <c r="I2386" s="2"/>
      <c r="J2386" s="2">
        <v>0</v>
      </c>
      <c r="K2386" s="2"/>
    </row>
    <row r="2387" spans="1:11">
      <c r="A2387" s="6"/>
      <c r="B2387" s="6"/>
      <c r="C2387" s="16"/>
      <c r="D2387" s="6"/>
      <c r="E2387" s="16"/>
      <c r="F2387" s="16"/>
      <c r="G2387" s="16"/>
      <c r="H2387" s="16"/>
      <c r="I2387" s="2"/>
      <c r="J2387" s="2">
        <v>0</v>
      </c>
      <c r="K2387" s="2"/>
    </row>
    <row r="2388" spans="1:11">
      <c r="A2388" s="6"/>
      <c r="B2388" s="6"/>
      <c r="C2388" s="16"/>
      <c r="D2388" s="6"/>
      <c r="E2388" s="16"/>
      <c r="F2388" s="16"/>
      <c r="G2388" s="16"/>
      <c r="H2388" s="16"/>
      <c r="I2388" s="2"/>
      <c r="J2388" s="2">
        <v>0</v>
      </c>
      <c r="K2388" s="2"/>
    </row>
    <row r="2389" spans="1:11">
      <c r="A2389" s="6"/>
      <c r="B2389" s="6"/>
      <c r="C2389" s="16"/>
      <c r="D2389" s="6"/>
      <c r="E2389" s="16"/>
      <c r="F2389" s="16"/>
      <c r="G2389" s="16"/>
      <c r="H2389" s="16"/>
      <c r="I2389" s="2"/>
      <c r="J2389" s="2">
        <v>0</v>
      </c>
      <c r="K2389" s="2"/>
    </row>
    <row r="2390" spans="1:11">
      <c r="A2390" s="6"/>
      <c r="B2390" s="6"/>
      <c r="C2390" s="16"/>
      <c r="D2390" s="6"/>
      <c r="E2390" s="16"/>
      <c r="F2390" s="16"/>
      <c r="G2390" s="16"/>
      <c r="H2390" s="16"/>
      <c r="I2390" s="2"/>
      <c r="J2390" s="2">
        <v>0</v>
      </c>
      <c r="K2390" s="2"/>
    </row>
    <row r="2391" spans="1:11">
      <c r="A2391" s="6"/>
      <c r="B2391" s="6"/>
      <c r="C2391" s="16"/>
      <c r="D2391" s="6"/>
      <c r="E2391" s="16"/>
      <c r="F2391" s="16"/>
      <c r="G2391" s="16"/>
      <c r="H2391" s="16"/>
      <c r="I2391" s="2"/>
      <c r="J2391" s="2">
        <v>0</v>
      </c>
      <c r="K2391" s="2"/>
    </row>
    <row r="2392" spans="1:11">
      <c r="A2392" s="6"/>
      <c r="B2392" s="6"/>
      <c r="C2392" s="16"/>
      <c r="D2392" s="6"/>
      <c r="E2392" s="16"/>
      <c r="F2392" s="16"/>
      <c r="G2392" s="16"/>
      <c r="H2392" s="16"/>
      <c r="I2392" s="2"/>
      <c r="J2392" s="2">
        <v>0</v>
      </c>
      <c r="K2392" s="2"/>
    </row>
    <row r="2393" spans="1:11">
      <c r="A2393" s="6"/>
      <c r="B2393" s="6"/>
      <c r="C2393" s="16"/>
      <c r="D2393" s="6"/>
      <c r="E2393" s="16"/>
      <c r="F2393" s="16"/>
      <c r="G2393" s="16"/>
      <c r="H2393" s="16"/>
      <c r="I2393" s="2"/>
      <c r="J2393" s="2">
        <v>0</v>
      </c>
      <c r="K2393" s="2"/>
    </row>
    <row r="2394" spans="1:11">
      <c r="A2394" s="6"/>
      <c r="B2394" s="6"/>
      <c r="C2394" s="16"/>
      <c r="D2394" s="6"/>
      <c r="E2394" s="16"/>
      <c r="F2394" s="16"/>
      <c r="G2394" s="16"/>
      <c r="H2394" s="16"/>
      <c r="I2394" s="2"/>
      <c r="J2394" s="2">
        <v>0</v>
      </c>
      <c r="K2394" s="2"/>
    </row>
    <row r="2395" spans="1:11">
      <c r="A2395" s="6"/>
      <c r="B2395" s="6"/>
      <c r="C2395" s="16"/>
      <c r="D2395" s="6"/>
      <c r="E2395" s="16"/>
      <c r="F2395" s="16"/>
      <c r="G2395" s="16"/>
      <c r="H2395" s="16"/>
      <c r="I2395" s="2"/>
      <c r="J2395" s="2">
        <v>0</v>
      </c>
      <c r="K2395" s="2"/>
    </row>
    <row r="2396" spans="1:11">
      <c r="A2396" s="6"/>
      <c r="B2396" s="6"/>
      <c r="C2396" s="16"/>
      <c r="D2396" s="6"/>
      <c r="E2396" s="16"/>
      <c r="F2396" s="16"/>
      <c r="G2396" s="16"/>
      <c r="H2396" s="16"/>
      <c r="I2396" s="2"/>
      <c r="J2396" s="2">
        <v>0</v>
      </c>
      <c r="K2396" s="2"/>
    </row>
    <row r="2397" spans="1:11">
      <c r="A2397" s="6"/>
      <c r="B2397" s="6"/>
      <c r="C2397" s="16"/>
      <c r="D2397" s="6"/>
      <c r="E2397" s="16"/>
      <c r="F2397" s="16"/>
      <c r="G2397" s="16"/>
      <c r="H2397" s="16"/>
      <c r="I2397" s="2"/>
      <c r="J2397" s="2">
        <v>0</v>
      </c>
      <c r="K2397" s="2"/>
    </row>
    <row r="2398" spans="1:11">
      <c r="A2398" s="6"/>
      <c r="B2398" s="6"/>
      <c r="C2398" s="16"/>
      <c r="D2398" s="6"/>
      <c r="E2398" s="16"/>
      <c r="F2398" s="16"/>
      <c r="G2398" s="16"/>
      <c r="H2398" s="16"/>
      <c r="I2398" s="2"/>
      <c r="J2398" s="2">
        <v>0</v>
      </c>
      <c r="K2398" s="2"/>
    </row>
    <row r="2399" spans="1:11">
      <c r="A2399" s="6"/>
      <c r="B2399" s="6"/>
      <c r="C2399" s="16"/>
      <c r="D2399" s="6"/>
      <c r="E2399" s="16"/>
      <c r="F2399" s="16"/>
      <c r="G2399" s="16"/>
      <c r="H2399" s="16"/>
      <c r="I2399" s="2"/>
      <c r="J2399" s="2">
        <v>0</v>
      </c>
      <c r="K2399" s="2"/>
    </row>
    <row r="2400" spans="1:11">
      <c r="A2400" s="6"/>
      <c r="B2400" s="6"/>
      <c r="C2400" s="16"/>
      <c r="D2400" s="6"/>
      <c r="E2400" s="16"/>
      <c r="F2400" s="16"/>
      <c r="G2400" s="16"/>
      <c r="H2400" s="16"/>
      <c r="I2400" s="2"/>
      <c r="J2400" s="2">
        <v>0</v>
      </c>
      <c r="K2400" s="2"/>
    </row>
    <row r="2401" spans="1:11">
      <c r="A2401" s="6"/>
      <c r="B2401" s="6"/>
      <c r="C2401" s="16"/>
      <c r="D2401" s="6"/>
      <c r="E2401" s="16"/>
      <c r="F2401" s="16"/>
      <c r="G2401" s="16"/>
      <c r="H2401" s="16"/>
      <c r="I2401" s="2"/>
      <c r="J2401" s="2">
        <v>0</v>
      </c>
      <c r="K2401" s="2"/>
    </row>
    <row r="2402" spans="1:11">
      <c r="A2402" s="6"/>
      <c r="B2402" s="6"/>
      <c r="C2402" s="16"/>
      <c r="D2402" s="6"/>
      <c r="E2402" s="16"/>
      <c r="F2402" s="16"/>
      <c r="G2402" s="16"/>
      <c r="H2402" s="16"/>
      <c r="I2402" s="2"/>
      <c r="J2402" s="2">
        <v>0</v>
      </c>
      <c r="K2402" s="2"/>
    </row>
    <row r="2403" spans="1:11">
      <c r="A2403" s="6"/>
      <c r="B2403" s="6"/>
      <c r="C2403" s="16"/>
      <c r="D2403" s="6"/>
      <c r="E2403" s="16"/>
      <c r="F2403" s="16"/>
      <c r="G2403" s="16"/>
      <c r="H2403" s="16"/>
      <c r="I2403" s="2"/>
      <c r="J2403" s="2">
        <v>0</v>
      </c>
      <c r="K2403" s="2"/>
    </row>
    <row r="2404" spans="1:11">
      <c r="A2404" s="6"/>
      <c r="B2404" s="6"/>
      <c r="C2404" s="16"/>
      <c r="D2404" s="6"/>
      <c r="E2404" s="16"/>
      <c r="F2404" s="16"/>
      <c r="G2404" s="16"/>
      <c r="H2404" s="16"/>
      <c r="I2404" s="2"/>
      <c r="J2404" s="2">
        <v>0</v>
      </c>
      <c r="K2404" s="2"/>
    </row>
    <row r="2405" spans="1:11">
      <c r="A2405" s="6"/>
      <c r="B2405" s="6"/>
      <c r="C2405" s="16"/>
      <c r="D2405" s="6"/>
      <c r="E2405" s="16"/>
      <c r="F2405" s="16"/>
      <c r="G2405" s="16"/>
      <c r="H2405" s="16"/>
      <c r="I2405" s="2"/>
      <c r="J2405" s="2">
        <v>3</v>
      </c>
      <c r="K2405" s="2"/>
    </row>
    <row r="2406" spans="1:11">
      <c r="A2406" s="6"/>
      <c r="B2406" s="6"/>
      <c r="C2406" s="16"/>
      <c r="D2406" s="6"/>
      <c r="E2406" s="16"/>
      <c r="F2406" s="16"/>
      <c r="G2406" s="16"/>
      <c r="H2406" s="16"/>
      <c r="I2406" s="2"/>
      <c r="J2406" s="2">
        <v>0</v>
      </c>
      <c r="K2406" s="2"/>
    </row>
    <row r="2407" spans="1:11">
      <c r="A2407" s="6"/>
      <c r="B2407" s="6"/>
      <c r="C2407" s="16"/>
      <c r="D2407" s="6"/>
      <c r="E2407" s="16"/>
      <c r="F2407" s="16"/>
      <c r="G2407" s="16"/>
      <c r="H2407" s="16"/>
      <c r="I2407" s="2"/>
      <c r="J2407" s="2">
        <v>0</v>
      </c>
      <c r="K2407" s="2"/>
    </row>
    <row r="2408" spans="1:11">
      <c r="A2408" s="6"/>
      <c r="B2408" s="6"/>
      <c r="C2408" s="16"/>
      <c r="D2408" s="6"/>
      <c r="E2408" s="16"/>
      <c r="F2408" s="16"/>
      <c r="G2408" s="16"/>
      <c r="H2408" s="16"/>
      <c r="I2408" s="2"/>
      <c r="J2408" s="2">
        <v>0</v>
      </c>
      <c r="K2408" s="2"/>
    </row>
    <row r="2409" spans="1:11">
      <c r="A2409" s="6"/>
      <c r="B2409" s="6"/>
      <c r="C2409" s="16"/>
      <c r="D2409" s="6"/>
      <c r="E2409" s="16"/>
      <c r="F2409" s="16"/>
      <c r="G2409" s="16"/>
      <c r="H2409" s="16"/>
      <c r="I2409" s="2"/>
      <c r="J2409" s="2">
        <v>0</v>
      </c>
      <c r="K2409" s="2"/>
    </row>
    <row r="2410" spans="1:11">
      <c r="A2410" s="6"/>
      <c r="B2410" s="6"/>
      <c r="C2410" s="16"/>
      <c r="D2410" s="6"/>
      <c r="E2410" s="16"/>
      <c r="F2410" s="16"/>
      <c r="G2410" s="16"/>
      <c r="H2410" s="16"/>
      <c r="I2410" s="2"/>
      <c r="J2410" s="2">
        <v>0</v>
      </c>
      <c r="K2410" s="2"/>
    </row>
    <row r="2411" spans="1:11">
      <c r="A2411" s="6"/>
      <c r="B2411" s="6"/>
      <c r="C2411" s="16"/>
      <c r="D2411" s="6"/>
      <c r="E2411" s="16"/>
      <c r="F2411" s="16"/>
      <c r="G2411" s="16"/>
      <c r="H2411" s="16"/>
      <c r="I2411" s="2"/>
      <c r="J2411" s="2">
        <v>0</v>
      </c>
      <c r="K2411" s="2"/>
    </row>
    <row r="2412" spans="1:11">
      <c r="A2412" s="6"/>
      <c r="B2412" s="6"/>
      <c r="C2412" s="16"/>
      <c r="D2412" s="6"/>
      <c r="E2412" s="16"/>
      <c r="F2412" s="16"/>
      <c r="G2412" s="16"/>
      <c r="H2412" s="16"/>
      <c r="I2412" s="2"/>
      <c r="J2412" s="2">
        <v>0</v>
      </c>
      <c r="K2412" s="2"/>
    </row>
    <row r="2413" spans="1:11">
      <c r="A2413" s="6"/>
      <c r="B2413" s="6"/>
      <c r="C2413" s="16"/>
      <c r="D2413" s="6"/>
      <c r="E2413" s="16"/>
      <c r="F2413" s="16"/>
      <c r="G2413" s="16"/>
      <c r="H2413" s="16"/>
      <c r="I2413" s="2"/>
      <c r="J2413" s="2">
        <v>0</v>
      </c>
      <c r="K2413" s="2"/>
    </row>
    <row r="2414" spans="1:11">
      <c r="A2414" s="6"/>
      <c r="B2414" s="6"/>
      <c r="C2414" s="16"/>
      <c r="D2414" s="6"/>
      <c r="E2414" s="16"/>
      <c r="F2414" s="16"/>
      <c r="G2414" s="16"/>
      <c r="H2414" s="16"/>
      <c r="I2414" s="2"/>
      <c r="J2414" s="2">
        <v>0</v>
      </c>
      <c r="K2414" s="2"/>
    </row>
    <row r="2415" spans="1:11">
      <c r="A2415" s="6"/>
      <c r="B2415" s="6"/>
      <c r="C2415" s="16"/>
      <c r="D2415" s="6"/>
      <c r="E2415" s="16"/>
      <c r="F2415" s="16"/>
      <c r="G2415" s="16"/>
      <c r="H2415" s="16"/>
      <c r="I2415" s="2"/>
      <c r="J2415" s="2">
        <v>0</v>
      </c>
      <c r="K2415" s="2"/>
    </row>
    <row r="2416" spans="1:11">
      <c r="A2416" s="6"/>
      <c r="B2416" s="6"/>
      <c r="C2416" s="16"/>
      <c r="D2416" s="6"/>
      <c r="E2416" s="16"/>
      <c r="F2416" s="16"/>
      <c r="G2416" s="16"/>
      <c r="H2416" s="16"/>
      <c r="I2416" s="2"/>
      <c r="J2416" s="2">
        <v>0</v>
      </c>
      <c r="K2416" s="2"/>
    </row>
    <row r="2417" spans="1:11">
      <c r="A2417" s="6"/>
      <c r="B2417" s="6"/>
      <c r="C2417" s="16"/>
      <c r="D2417" s="6"/>
      <c r="E2417" s="16"/>
      <c r="F2417" s="16"/>
      <c r="G2417" s="16"/>
      <c r="H2417" s="16"/>
      <c r="I2417" s="2"/>
      <c r="J2417" s="2">
        <v>3</v>
      </c>
      <c r="K2417" s="2"/>
    </row>
    <row r="2418" spans="1:11">
      <c r="A2418" s="6"/>
      <c r="B2418" s="6"/>
      <c r="C2418" s="16"/>
      <c r="D2418" s="6"/>
      <c r="E2418" s="16"/>
      <c r="F2418" s="16"/>
      <c r="G2418" s="16"/>
      <c r="H2418" s="16"/>
      <c r="I2418" s="2"/>
      <c r="J2418" s="2">
        <v>0</v>
      </c>
      <c r="K2418" s="2"/>
    </row>
    <row r="2419" spans="1:11">
      <c r="A2419" s="6"/>
      <c r="B2419" s="6"/>
      <c r="C2419" s="16"/>
      <c r="D2419" s="6"/>
      <c r="E2419" s="16"/>
      <c r="F2419" s="16"/>
      <c r="G2419" s="16"/>
      <c r="H2419" s="16"/>
      <c r="I2419" s="2"/>
      <c r="J2419" s="2">
        <v>0</v>
      </c>
      <c r="K2419" s="2"/>
    </row>
    <row r="2420" spans="1:11">
      <c r="A2420" s="6"/>
      <c r="B2420" s="6"/>
      <c r="C2420" s="16"/>
      <c r="D2420" s="6"/>
      <c r="E2420" s="16"/>
      <c r="F2420" s="16"/>
      <c r="G2420" s="16"/>
      <c r="H2420" s="16"/>
      <c r="I2420" s="2"/>
      <c r="J2420" s="2">
        <v>0</v>
      </c>
      <c r="K2420" s="2"/>
    </row>
    <row r="2421" spans="1:11">
      <c r="A2421" s="6"/>
      <c r="B2421" s="6"/>
      <c r="C2421" s="16"/>
      <c r="D2421" s="6"/>
      <c r="E2421" s="16"/>
      <c r="F2421" s="16"/>
      <c r="G2421" s="16"/>
      <c r="H2421" s="16"/>
      <c r="I2421" s="2"/>
      <c r="J2421" s="2">
        <v>0</v>
      </c>
      <c r="K2421" s="2"/>
    </row>
    <row r="2422" spans="1:11">
      <c r="A2422" s="6"/>
      <c r="B2422" s="6"/>
      <c r="C2422" s="16"/>
      <c r="D2422" s="6"/>
      <c r="E2422" s="16"/>
      <c r="F2422" s="16"/>
      <c r="G2422" s="16"/>
      <c r="H2422" s="16"/>
      <c r="I2422" s="2"/>
      <c r="J2422" s="2">
        <v>0</v>
      </c>
      <c r="K2422" s="2"/>
    </row>
    <row r="2423" spans="1:11">
      <c r="A2423" s="6"/>
      <c r="B2423" s="6"/>
      <c r="C2423" s="16"/>
      <c r="D2423" s="6"/>
      <c r="E2423" s="16"/>
      <c r="F2423" s="16"/>
      <c r="G2423" s="16"/>
      <c r="H2423" s="16"/>
      <c r="I2423" s="2"/>
      <c r="J2423" s="2">
        <v>0</v>
      </c>
      <c r="K2423" s="2"/>
    </row>
    <row r="2424" spans="1:11">
      <c r="A2424" s="6"/>
      <c r="B2424" s="6"/>
      <c r="C2424" s="16"/>
      <c r="D2424" s="6"/>
      <c r="E2424" s="16"/>
      <c r="F2424" s="16"/>
      <c r="G2424" s="16"/>
      <c r="H2424" s="16"/>
      <c r="I2424" s="2"/>
      <c r="J2424" s="2">
        <v>0</v>
      </c>
      <c r="K2424" s="2"/>
    </row>
    <row r="2425" spans="1:11">
      <c r="A2425" s="6"/>
      <c r="B2425" s="6"/>
      <c r="C2425" s="16"/>
      <c r="D2425" s="6"/>
      <c r="E2425" s="16"/>
      <c r="F2425" s="16"/>
      <c r="G2425" s="16"/>
      <c r="H2425" s="16"/>
      <c r="I2425" s="2"/>
      <c r="J2425" s="2">
        <v>0</v>
      </c>
      <c r="K2425" s="2"/>
    </row>
    <row r="2426" spans="1:11">
      <c r="A2426" s="6"/>
      <c r="B2426" s="6"/>
      <c r="C2426" s="16"/>
      <c r="D2426" s="6"/>
      <c r="E2426" s="16"/>
      <c r="F2426" s="16"/>
      <c r="G2426" s="16"/>
      <c r="H2426" s="16"/>
      <c r="I2426" s="2"/>
      <c r="J2426" s="2">
        <v>0</v>
      </c>
      <c r="K2426" s="2"/>
    </row>
    <row r="2427" spans="1:11">
      <c r="A2427" s="6"/>
      <c r="B2427" s="6"/>
      <c r="C2427" s="16"/>
      <c r="D2427" s="6"/>
      <c r="E2427" s="16"/>
      <c r="F2427" s="16"/>
      <c r="G2427" s="16"/>
      <c r="H2427" s="16"/>
      <c r="I2427" s="2"/>
      <c r="J2427" s="2">
        <v>0</v>
      </c>
      <c r="K2427" s="2"/>
    </row>
    <row r="2428" spans="1:11">
      <c r="A2428" s="6"/>
      <c r="B2428" s="6"/>
      <c r="C2428" s="16"/>
      <c r="D2428" s="6"/>
      <c r="E2428" s="16"/>
      <c r="F2428" s="16"/>
      <c r="G2428" s="16"/>
      <c r="H2428" s="16"/>
      <c r="I2428" s="2"/>
      <c r="J2428" s="2">
        <v>3</v>
      </c>
      <c r="K2428" s="2"/>
    </row>
    <row r="2429" spans="1:11">
      <c r="A2429" s="6"/>
      <c r="B2429" s="6"/>
      <c r="C2429" s="16"/>
      <c r="D2429" s="6"/>
      <c r="E2429" s="16"/>
      <c r="F2429" s="16"/>
      <c r="G2429" s="16"/>
      <c r="H2429" s="16"/>
      <c r="I2429" s="2"/>
      <c r="J2429" s="2">
        <v>0</v>
      </c>
      <c r="K2429" s="2"/>
    </row>
    <row r="2430" spans="1:11">
      <c r="A2430" s="6"/>
      <c r="B2430" s="6"/>
      <c r="C2430" s="16"/>
      <c r="D2430" s="6"/>
      <c r="E2430" s="16"/>
      <c r="F2430" s="16"/>
      <c r="G2430" s="16"/>
      <c r="H2430" s="16"/>
      <c r="I2430" s="2"/>
      <c r="J2430" s="2">
        <v>0</v>
      </c>
      <c r="K2430" s="2"/>
    </row>
    <row r="2431" spans="1:11">
      <c r="A2431" s="6"/>
      <c r="B2431" s="6"/>
      <c r="C2431" s="16"/>
      <c r="D2431" s="6"/>
      <c r="E2431" s="16"/>
      <c r="F2431" s="16"/>
      <c r="G2431" s="16"/>
      <c r="H2431" s="16"/>
      <c r="I2431" s="2"/>
      <c r="J2431" s="2">
        <v>0</v>
      </c>
      <c r="K2431" s="2"/>
    </row>
    <row r="2432" spans="1:11">
      <c r="A2432" s="6"/>
      <c r="B2432" s="6"/>
      <c r="C2432" s="16"/>
      <c r="D2432" s="6"/>
      <c r="E2432" s="16"/>
      <c r="F2432" s="16"/>
      <c r="G2432" s="16"/>
      <c r="H2432" s="16"/>
      <c r="I2432" s="2"/>
      <c r="J2432" s="2">
        <v>0</v>
      </c>
      <c r="K2432" s="2"/>
    </row>
    <row r="2433" spans="1:11">
      <c r="A2433" s="6"/>
      <c r="B2433" s="6"/>
      <c r="C2433" s="16"/>
      <c r="D2433" s="6"/>
      <c r="E2433" s="16"/>
      <c r="F2433" s="16"/>
      <c r="G2433" s="16"/>
      <c r="H2433" s="16"/>
      <c r="I2433" s="2"/>
      <c r="J2433" s="2">
        <v>0</v>
      </c>
      <c r="K2433" s="2"/>
    </row>
    <row r="2434" spans="1:11">
      <c r="A2434" s="6"/>
      <c r="B2434" s="6"/>
      <c r="C2434" s="16"/>
      <c r="D2434" s="6"/>
      <c r="E2434" s="16"/>
      <c r="F2434" s="16"/>
      <c r="G2434" s="16"/>
      <c r="H2434" s="16"/>
      <c r="I2434" s="2"/>
      <c r="J2434" s="2">
        <v>0</v>
      </c>
      <c r="K2434" s="2"/>
    </row>
    <row r="2435" spans="1:11">
      <c r="A2435" s="6"/>
      <c r="B2435" s="6"/>
      <c r="C2435" s="16"/>
      <c r="D2435" s="6"/>
      <c r="E2435" s="16"/>
      <c r="F2435" s="16"/>
      <c r="G2435" s="16"/>
      <c r="H2435" s="16"/>
      <c r="I2435" s="2"/>
      <c r="J2435" s="2">
        <v>3</v>
      </c>
      <c r="K2435" s="2"/>
    </row>
    <row r="2436" spans="1:11">
      <c r="A2436" s="6"/>
      <c r="B2436" s="6"/>
      <c r="C2436" s="16"/>
      <c r="D2436" s="6"/>
      <c r="E2436" s="16"/>
      <c r="F2436" s="16"/>
      <c r="G2436" s="16"/>
      <c r="H2436" s="16"/>
      <c r="I2436" s="2"/>
      <c r="J2436" s="2">
        <v>0</v>
      </c>
      <c r="K2436" s="2"/>
    </row>
    <row r="2437" spans="1:11">
      <c r="A2437" s="6"/>
      <c r="B2437" s="6"/>
      <c r="C2437" s="16"/>
      <c r="D2437" s="6"/>
      <c r="E2437" s="16"/>
      <c r="F2437" s="16"/>
      <c r="G2437" s="16"/>
      <c r="H2437" s="16"/>
      <c r="I2437" s="2"/>
      <c r="J2437" s="2">
        <v>0</v>
      </c>
      <c r="K2437" s="2"/>
    </row>
    <row r="2438" spans="1:11">
      <c r="A2438" s="6"/>
      <c r="B2438" s="6"/>
      <c r="C2438" s="16"/>
      <c r="D2438" s="6"/>
      <c r="E2438" s="16"/>
      <c r="F2438" s="16"/>
      <c r="G2438" s="16"/>
      <c r="H2438" s="16"/>
      <c r="I2438" s="2"/>
      <c r="J2438" s="2">
        <v>0</v>
      </c>
      <c r="K2438" s="2"/>
    </row>
    <row r="2439" spans="1:11">
      <c r="A2439" s="6"/>
      <c r="B2439" s="6"/>
      <c r="C2439" s="16"/>
      <c r="D2439" s="6"/>
      <c r="E2439" s="16"/>
      <c r="F2439" s="16"/>
      <c r="G2439" s="16"/>
      <c r="H2439" s="16"/>
      <c r="I2439" s="2"/>
      <c r="J2439" s="2">
        <v>0</v>
      </c>
      <c r="K2439" s="2"/>
    </row>
    <row r="2440" spans="1:11">
      <c r="A2440" s="6"/>
      <c r="B2440" s="6"/>
      <c r="C2440" s="16"/>
      <c r="D2440" s="6"/>
      <c r="E2440" s="16"/>
      <c r="F2440" s="16"/>
      <c r="G2440" s="16"/>
      <c r="H2440" s="16"/>
      <c r="I2440" s="2"/>
      <c r="J2440" s="2">
        <v>0</v>
      </c>
      <c r="K2440" s="2"/>
    </row>
    <row r="2441" spans="1:11">
      <c r="A2441" s="6"/>
      <c r="B2441" s="6"/>
      <c r="C2441" s="16"/>
      <c r="D2441" s="6"/>
      <c r="E2441" s="16"/>
      <c r="F2441" s="16"/>
      <c r="G2441" s="16"/>
      <c r="H2441" s="16"/>
      <c r="I2441" s="2"/>
      <c r="J2441" s="2">
        <v>0</v>
      </c>
      <c r="K2441" s="2"/>
    </row>
    <row r="2442" spans="1:11">
      <c r="A2442" s="6"/>
      <c r="B2442" s="6"/>
      <c r="C2442" s="16"/>
      <c r="D2442" s="6"/>
      <c r="E2442" s="16"/>
      <c r="F2442" s="16"/>
      <c r="G2442" s="16"/>
      <c r="H2442" s="16"/>
      <c r="I2442" s="2"/>
      <c r="J2442" s="2">
        <v>1</v>
      </c>
      <c r="K2442" s="2">
        <v>2</v>
      </c>
    </row>
    <row r="2443" spans="1:11">
      <c r="A2443" s="6"/>
      <c r="B2443" s="6"/>
      <c r="C2443" s="16"/>
      <c r="D2443" s="6"/>
      <c r="E2443" s="16"/>
      <c r="F2443" s="16"/>
      <c r="G2443" s="16"/>
      <c r="H2443" s="16"/>
      <c r="I2443" s="2"/>
      <c r="J2443" s="2">
        <v>0</v>
      </c>
      <c r="K2443" s="2"/>
    </row>
    <row r="2444" spans="1:11">
      <c r="A2444" s="6"/>
      <c r="B2444" s="6"/>
      <c r="C2444" s="16"/>
      <c r="D2444" s="6"/>
      <c r="E2444" s="16"/>
      <c r="F2444" s="16"/>
      <c r="G2444" s="16"/>
      <c r="H2444" s="16"/>
      <c r="I2444" s="2"/>
      <c r="J2444" s="2">
        <v>0</v>
      </c>
      <c r="K2444" s="2"/>
    </row>
    <row r="2445" spans="1:11">
      <c r="A2445" s="6"/>
      <c r="B2445" s="6"/>
      <c r="C2445" s="16"/>
      <c r="D2445" s="6"/>
      <c r="E2445" s="16"/>
      <c r="F2445" s="16"/>
      <c r="G2445" s="16"/>
      <c r="H2445" s="16"/>
      <c r="I2445" s="2"/>
      <c r="J2445" s="2">
        <v>0</v>
      </c>
      <c r="K2445" s="2"/>
    </row>
    <row r="2446" spans="1:11">
      <c r="A2446" s="6"/>
      <c r="B2446" s="6"/>
      <c r="C2446" s="16"/>
      <c r="D2446" s="6"/>
      <c r="E2446" s="16"/>
      <c r="F2446" s="16"/>
      <c r="G2446" s="16"/>
      <c r="H2446" s="16"/>
      <c r="I2446" s="2"/>
      <c r="J2446" s="2">
        <v>0</v>
      </c>
      <c r="K2446" s="2"/>
    </row>
    <row r="2447" spans="1:11">
      <c r="A2447" s="6"/>
      <c r="B2447" s="6"/>
      <c r="C2447" s="16"/>
      <c r="D2447" s="6"/>
      <c r="E2447" s="16"/>
      <c r="F2447" s="16"/>
      <c r="G2447" s="16"/>
      <c r="H2447" s="16"/>
      <c r="I2447" s="2"/>
      <c r="J2447" s="2">
        <v>0</v>
      </c>
      <c r="K2447" s="2"/>
    </row>
    <row r="2448" spans="1:11">
      <c r="A2448" s="6"/>
      <c r="B2448" s="6"/>
      <c r="C2448" s="16"/>
      <c r="D2448" s="6"/>
      <c r="E2448" s="16"/>
      <c r="F2448" s="16"/>
      <c r="G2448" s="16"/>
      <c r="H2448" s="16"/>
      <c r="I2448" s="2"/>
      <c r="J2448" s="2">
        <v>0</v>
      </c>
      <c r="K2448" s="2"/>
    </row>
    <row r="2449" spans="1:11">
      <c r="A2449" s="6"/>
      <c r="B2449" s="6"/>
      <c r="C2449" s="16"/>
      <c r="D2449" s="6"/>
      <c r="E2449" s="16"/>
      <c r="F2449" s="16"/>
      <c r="G2449" s="16"/>
      <c r="H2449" s="16"/>
      <c r="I2449" s="2"/>
      <c r="J2449" s="2">
        <v>0</v>
      </c>
      <c r="K2449" s="2"/>
    </row>
    <row r="2450" spans="1:11">
      <c r="A2450" s="6"/>
      <c r="B2450" s="6"/>
      <c r="C2450" s="16"/>
      <c r="D2450" s="6"/>
      <c r="E2450" s="16"/>
      <c r="F2450" s="16"/>
      <c r="G2450" s="16"/>
      <c r="H2450" s="16"/>
      <c r="I2450" s="2"/>
      <c r="J2450" s="2">
        <v>0</v>
      </c>
      <c r="K2450" s="2"/>
    </row>
    <row r="2451" spans="1:11">
      <c r="A2451" s="6"/>
      <c r="B2451" s="6"/>
      <c r="C2451" s="16"/>
      <c r="D2451" s="6"/>
      <c r="E2451" s="16"/>
      <c r="F2451" s="16"/>
      <c r="G2451" s="16"/>
      <c r="H2451" s="16"/>
      <c r="I2451" s="2"/>
      <c r="J2451" s="2">
        <v>0</v>
      </c>
      <c r="K2451" s="2"/>
    </row>
    <row r="2452" spans="1:11">
      <c r="A2452" s="6"/>
      <c r="B2452" s="6"/>
      <c r="C2452" s="16"/>
      <c r="D2452" s="6"/>
      <c r="E2452" s="16"/>
      <c r="F2452" s="16"/>
      <c r="G2452" s="16"/>
      <c r="H2452" s="16"/>
      <c r="I2452" s="2"/>
      <c r="J2452" s="2">
        <v>3</v>
      </c>
      <c r="K2452" s="2"/>
    </row>
    <row r="2453" spans="1:11">
      <c r="A2453" s="6"/>
      <c r="B2453" s="6"/>
      <c r="C2453" s="16"/>
      <c r="D2453" s="6"/>
      <c r="E2453" s="16"/>
      <c r="F2453" s="16"/>
      <c r="G2453" s="16"/>
      <c r="H2453" s="16"/>
      <c r="I2453" s="2"/>
      <c r="J2453" s="2">
        <v>0</v>
      </c>
      <c r="K2453" s="2"/>
    </row>
    <row r="2454" spans="1:11">
      <c r="A2454" s="6"/>
      <c r="B2454" s="6"/>
      <c r="C2454" s="16"/>
      <c r="D2454" s="6"/>
      <c r="E2454" s="16"/>
      <c r="F2454" s="16"/>
      <c r="G2454" s="16"/>
      <c r="H2454" s="16"/>
      <c r="I2454" s="2"/>
      <c r="J2454" s="2">
        <v>0</v>
      </c>
      <c r="K2454" s="2"/>
    </row>
    <row r="2455" spans="1:11">
      <c r="A2455" s="6"/>
      <c r="B2455" s="6"/>
      <c r="C2455" s="16"/>
      <c r="D2455" s="6"/>
      <c r="E2455" s="16"/>
      <c r="F2455" s="16"/>
      <c r="G2455" s="16"/>
      <c r="H2455" s="16"/>
      <c r="I2455" s="2"/>
      <c r="J2455" s="2">
        <v>0</v>
      </c>
      <c r="K2455" s="2"/>
    </row>
    <row r="2456" spans="1:11">
      <c r="A2456" s="6"/>
      <c r="B2456" s="6"/>
      <c r="C2456" s="16"/>
      <c r="D2456" s="6"/>
      <c r="E2456" s="16"/>
      <c r="F2456" s="16"/>
      <c r="G2456" s="16"/>
      <c r="H2456" s="16"/>
      <c r="I2456" s="2"/>
      <c r="J2456" s="2">
        <v>0</v>
      </c>
      <c r="K2456" s="2"/>
    </row>
    <row r="2457" spans="1:11">
      <c r="A2457" s="6"/>
      <c r="B2457" s="6"/>
      <c r="C2457" s="16"/>
      <c r="D2457" s="6"/>
      <c r="E2457" s="16"/>
      <c r="F2457" s="16"/>
      <c r="G2457" s="16"/>
      <c r="H2457" s="16"/>
      <c r="I2457" s="2"/>
      <c r="J2457" s="2">
        <v>0</v>
      </c>
      <c r="K2457" s="2"/>
    </row>
    <row r="2458" spans="1:11">
      <c r="A2458" s="6"/>
      <c r="B2458" s="6"/>
      <c r="C2458" s="16"/>
      <c r="D2458" s="6"/>
      <c r="E2458" s="16"/>
      <c r="F2458" s="16"/>
      <c r="G2458" s="16"/>
      <c r="H2458" s="16"/>
      <c r="I2458" s="2"/>
      <c r="J2458" s="2">
        <v>0</v>
      </c>
      <c r="K2458" s="2"/>
    </row>
    <row r="2459" spans="1:11">
      <c r="A2459" s="6"/>
      <c r="B2459" s="6"/>
      <c r="C2459" s="16"/>
      <c r="D2459" s="6"/>
      <c r="E2459" s="16"/>
      <c r="F2459" s="16"/>
      <c r="G2459" s="16"/>
      <c r="H2459" s="16"/>
      <c r="I2459" s="2"/>
      <c r="J2459" s="2">
        <v>0</v>
      </c>
      <c r="K2459" s="2"/>
    </row>
    <row r="2460" spans="1:11">
      <c r="A2460" s="6"/>
      <c r="B2460" s="6"/>
      <c r="C2460" s="16"/>
      <c r="D2460" s="6"/>
      <c r="E2460" s="16"/>
      <c r="F2460" s="16"/>
      <c r="G2460" s="16"/>
      <c r="H2460" s="16"/>
      <c r="I2460" s="2"/>
      <c r="J2460" s="2">
        <v>0</v>
      </c>
      <c r="K2460" s="2"/>
    </row>
    <row r="2461" spans="1:11">
      <c r="A2461" s="6"/>
      <c r="B2461" s="6"/>
      <c r="C2461" s="16"/>
      <c r="D2461" s="6"/>
      <c r="E2461" s="16"/>
      <c r="F2461" s="16"/>
      <c r="G2461" s="16"/>
      <c r="H2461" s="16"/>
      <c r="I2461" s="2"/>
      <c r="J2461" s="2">
        <v>0</v>
      </c>
      <c r="K2461" s="2"/>
    </row>
    <row r="2462" spans="1:11">
      <c r="A2462" s="6"/>
      <c r="B2462" s="6"/>
      <c r="C2462" s="16"/>
      <c r="D2462" s="6"/>
      <c r="E2462" s="16"/>
      <c r="F2462" s="16"/>
      <c r="G2462" s="16"/>
      <c r="H2462" s="16"/>
      <c r="I2462" s="2"/>
      <c r="J2462" s="2">
        <v>0</v>
      </c>
      <c r="K2462" s="2"/>
    </row>
    <row r="2463" spans="1:11">
      <c r="A2463" s="6"/>
      <c r="B2463" s="6"/>
      <c r="C2463" s="16"/>
      <c r="D2463" s="6"/>
      <c r="E2463" s="16"/>
      <c r="F2463" s="16"/>
      <c r="G2463" s="16"/>
      <c r="H2463" s="16"/>
      <c r="I2463" s="2"/>
      <c r="J2463" s="2">
        <v>0</v>
      </c>
      <c r="K2463" s="2"/>
    </row>
    <row r="2464" spans="1:11">
      <c r="A2464" s="6"/>
      <c r="B2464" s="6"/>
      <c r="C2464" s="16"/>
      <c r="D2464" s="6"/>
      <c r="E2464" s="16"/>
      <c r="F2464" s="16"/>
      <c r="G2464" s="16"/>
      <c r="H2464" s="16"/>
      <c r="I2464" s="2"/>
      <c r="J2464" s="2">
        <v>0</v>
      </c>
      <c r="K2464" s="2"/>
    </row>
    <row r="2465" spans="1:11">
      <c r="A2465" s="6"/>
      <c r="B2465" s="6"/>
      <c r="C2465" s="16"/>
      <c r="D2465" s="6"/>
      <c r="E2465" s="16"/>
      <c r="F2465" s="16"/>
      <c r="G2465" s="16"/>
      <c r="H2465" s="16"/>
      <c r="I2465" s="2"/>
      <c r="J2465" s="2">
        <v>0</v>
      </c>
      <c r="K2465" s="2"/>
    </row>
    <row r="2466" spans="1:11">
      <c r="A2466" s="6"/>
      <c r="B2466" s="6"/>
      <c r="C2466" s="16"/>
      <c r="D2466" s="6"/>
      <c r="E2466" s="16"/>
      <c r="F2466" s="16"/>
      <c r="G2466" s="16"/>
      <c r="H2466" s="16"/>
      <c r="I2466" s="2"/>
      <c r="J2466" s="2">
        <v>0</v>
      </c>
      <c r="K2466" s="2"/>
    </row>
    <row r="2467" spans="1:11">
      <c r="A2467" s="6"/>
      <c r="B2467" s="6"/>
      <c r="C2467" s="16"/>
      <c r="D2467" s="6"/>
      <c r="E2467" s="16"/>
      <c r="F2467" s="16"/>
      <c r="G2467" s="16"/>
      <c r="H2467" s="16"/>
      <c r="I2467" s="2"/>
      <c r="J2467" s="2">
        <v>0</v>
      </c>
      <c r="K2467" s="2"/>
    </row>
    <row r="2468" spans="1:11">
      <c r="A2468" s="6"/>
      <c r="B2468" s="6"/>
      <c r="C2468" s="16"/>
      <c r="D2468" s="6"/>
      <c r="E2468" s="16"/>
      <c r="F2468" s="16"/>
      <c r="G2468" s="16"/>
      <c r="H2468" s="16"/>
      <c r="I2468" s="2"/>
      <c r="J2468" s="2">
        <v>0</v>
      </c>
      <c r="K2468" s="2"/>
    </row>
    <row r="2469" spans="1:11">
      <c r="A2469" s="6"/>
      <c r="B2469" s="6"/>
      <c r="C2469" s="16"/>
      <c r="D2469" s="6"/>
      <c r="E2469" s="16"/>
      <c r="F2469" s="16"/>
      <c r="G2469" s="16"/>
      <c r="H2469" s="16"/>
      <c r="I2469" s="2"/>
      <c r="J2469" s="2">
        <v>0</v>
      </c>
      <c r="K2469" s="2"/>
    </row>
    <row r="2470" spans="1:11">
      <c r="A2470" s="6"/>
      <c r="B2470" s="6"/>
      <c r="C2470" s="16"/>
      <c r="D2470" s="6"/>
      <c r="E2470" s="16"/>
      <c r="F2470" s="16"/>
      <c r="G2470" s="16"/>
      <c r="H2470" s="16"/>
      <c r="I2470" s="2"/>
      <c r="J2470" s="2">
        <v>0</v>
      </c>
      <c r="K2470" s="2"/>
    </row>
    <row r="2471" spans="1:11">
      <c r="A2471" s="6"/>
      <c r="B2471" s="6"/>
      <c r="C2471" s="16"/>
      <c r="D2471" s="6"/>
      <c r="E2471" s="16"/>
      <c r="F2471" s="16"/>
      <c r="G2471" s="16"/>
      <c r="H2471" s="16"/>
      <c r="I2471" s="2"/>
      <c r="J2471" s="2">
        <v>0</v>
      </c>
      <c r="K2471" s="2"/>
    </row>
    <row r="2472" spans="1:11">
      <c r="A2472" s="6"/>
      <c r="B2472" s="6"/>
      <c r="C2472" s="16"/>
      <c r="D2472" s="6"/>
      <c r="E2472" s="16"/>
      <c r="F2472" s="16"/>
      <c r="G2472" s="16"/>
      <c r="H2472" s="16"/>
      <c r="I2472" s="2"/>
      <c r="J2472" s="2">
        <v>0</v>
      </c>
      <c r="K2472" s="2"/>
    </row>
    <row r="2473" spans="1:11">
      <c r="A2473" s="6"/>
      <c r="B2473" s="6"/>
      <c r="C2473" s="16"/>
      <c r="D2473" s="6"/>
      <c r="E2473" s="16"/>
      <c r="F2473" s="16"/>
      <c r="G2473" s="16"/>
      <c r="H2473" s="16"/>
      <c r="I2473" s="2"/>
      <c r="J2473" s="2">
        <v>0</v>
      </c>
      <c r="K2473" s="2"/>
    </row>
    <row r="2474" spans="1:11">
      <c r="A2474" s="6"/>
      <c r="B2474" s="6"/>
      <c r="C2474" s="16"/>
      <c r="D2474" s="6"/>
      <c r="E2474" s="16"/>
      <c r="F2474" s="16"/>
      <c r="G2474" s="16"/>
      <c r="H2474" s="16"/>
      <c r="I2474" s="2"/>
      <c r="J2474" s="2">
        <v>0</v>
      </c>
      <c r="K2474" s="2"/>
    </row>
    <row r="2475" spans="1:11">
      <c r="A2475" s="6"/>
      <c r="B2475" s="6"/>
      <c r="C2475" s="16"/>
      <c r="D2475" s="6"/>
      <c r="E2475" s="16"/>
      <c r="F2475" s="16"/>
      <c r="G2475" s="16"/>
      <c r="H2475" s="16"/>
      <c r="I2475" s="2"/>
      <c r="J2475" s="2">
        <v>0</v>
      </c>
      <c r="K2475" s="2"/>
    </row>
    <row r="2476" spans="1:11">
      <c r="A2476" s="6"/>
      <c r="B2476" s="6"/>
      <c r="C2476" s="16"/>
      <c r="D2476" s="6"/>
      <c r="E2476" s="16"/>
      <c r="F2476" s="16"/>
      <c r="G2476" s="16"/>
      <c r="H2476" s="16"/>
      <c r="I2476" s="2"/>
      <c r="J2476" s="2">
        <v>0</v>
      </c>
      <c r="K2476" s="2"/>
    </row>
    <row r="2477" spans="1:11">
      <c r="A2477" s="6"/>
      <c r="B2477" s="6"/>
      <c r="C2477" s="16"/>
      <c r="D2477" s="6"/>
      <c r="E2477" s="16"/>
      <c r="F2477" s="16"/>
      <c r="G2477" s="16"/>
      <c r="H2477" s="16"/>
      <c r="I2477" s="2"/>
      <c r="J2477" s="2">
        <v>0</v>
      </c>
      <c r="K2477" s="2"/>
    </row>
    <row r="2478" spans="1:11">
      <c r="A2478" s="6"/>
      <c r="B2478" s="6"/>
      <c r="C2478" s="16"/>
      <c r="D2478" s="6"/>
      <c r="E2478" s="16"/>
      <c r="F2478" s="16"/>
      <c r="G2478" s="16"/>
      <c r="H2478" s="16"/>
      <c r="I2478" s="2"/>
      <c r="J2478" s="2">
        <v>3</v>
      </c>
      <c r="K2478" s="2"/>
    </row>
    <row r="2479" spans="1:11">
      <c r="A2479" s="6"/>
      <c r="B2479" s="6"/>
      <c r="C2479" s="16"/>
      <c r="D2479" s="6"/>
      <c r="E2479" s="16"/>
      <c r="F2479" s="16"/>
      <c r="G2479" s="16"/>
      <c r="H2479" s="16"/>
      <c r="I2479" s="2"/>
      <c r="J2479" s="2">
        <v>0</v>
      </c>
      <c r="K2479" s="2"/>
    </row>
    <row r="2480" spans="1:11">
      <c r="A2480" s="6"/>
      <c r="B2480" s="6"/>
      <c r="C2480" s="16"/>
      <c r="D2480" s="6"/>
      <c r="E2480" s="16"/>
      <c r="F2480" s="16"/>
      <c r="G2480" s="16"/>
      <c r="H2480" s="16"/>
      <c r="I2480" s="2"/>
      <c r="J2480" s="2">
        <v>0</v>
      </c>
      <c r="K2480" s="2"/>
    </row>
    <row r="2481" spans="1:11">
      <c r="A2481" s="6"/>
      <c r="B2481" s="6"/>
      <c r="C2481" s="16"/>
      <c r="D2481" s="6"/>
      <c r="E2481" s="16"/>
      <c r="F2481" s="16"/>
      <c r="G2481" s="16"/>
      <c r="H2481" s="16"/>
      <c r="I2481" s="2"/>
      <c r="J2481" s="2">
        <v>0</v>
      </c>
      <c r="K2481" s="2"/>
    </row>
    <row r="2482" spans="1:11">
      <c r="A2482" s="6"/>
      <c r="B2482" s="6"/>
      <c r="C2482" s="16"/>
      <c r="D2482" s="6"/>
      <c r="E2482" s="16"/>
      <c r="F2482" s="16"/>
      <c r="G2482" s="16"/>
      <c r="H2482" s="16"/>
      <c r="I2482" s="2"/>
      <c r="J2482" s="2">
        <v>0</v>
      </c>
      <c r="K2482" s="2"/>
    </row>
    <row r="2483" spans="1:11">
      <c r="A2483" s="6"/>
      <c r="B2483" s="6"/>
      <c r="C2483" s="16"/>
      <c r="D2483" s="6"/>
      <c r="E2483" s="16"/>
      <c r="F2483" s="16"/>
      <c r="G2483" s="16"/>
      <c r="H2483" s="16"/>
      <c r="I2483" s="2"/>
      <c r="J2483" s="2">
        <v>0</v>
      </c>
      <c r="K2483" s="2"/>
    </row>
    <row r="2484" spans="1:11">
      <c r="A2484" s="6"/>
      <c r="B2484" s="6"/>
      <c r="C2484" s="16"/>
      <c r="D2484" s="6"/>
      <c r="E2484" s="16"/>
      <c r="F2484" s="16"/>
      <c r="G2484" s="16"/>
      <c r="H2484" s="16"/>
      <c r="I2484" s="2"/>
      <c r="J2484" s="2">
        <v>0</v>
      </c>
      <c r="K2484" s="2"/>
    </row>
    <row r="2485" spans="1:11">
      <c r="A2485" s="6"/>
      <c r="B2485" s="6"/>
      <c r="C2485" s="16"/>
      <c r="D2485" s="6"/>
      <c r="E2485" s="16"/>
      <c r="F2485" s="16"/>
      <c r="G2485" s="16"/>
      <c r="H2485" s="16"/>
      <c r="I2485" s="2"/>
      <c r="J2485" s="2">
        <v>0</v>
      </c>
      <c r="K2485" s="2"/>
    </row>
    <row r="2486" spans="1:11">
      <c r="A2486" s="6"/>
      <c r="B2486" s="6"/>
      <c r="C2486" s="16"/>
      <c r="D2486" s="6"/>
      <c r="E2486" s="16"/>
      <c r="F2486" s="16"/>
      <c r="G2486" s="16"/>
      <c r="H2486" s="16"/>
      <c r="I2486" s="2"/>
      <c r="J2486" s="2">
        <v>0</v>
      </c>
      <c r="K2486" s="2"/>
    </row>
    <row r="2487" spans="1:11">
      <c r="A2487" s="6"/>
      <c r="B2487" s="6"/>
      <c r="C2487" s="16"/>
      <c r="D2487" s="6"/>
      <c r="E2487" s="16"/>
      <c r="F2487" s="16"/>
      <c r="G2487" s="16"/>
      <c r="H2487" s="16"/>
      <c r="I2487" s="2"/>
      <c r="J2487" s="2">
        <v>3</v>
      </c>
      <c r="K2487" s="2"/>
    </row>
    <row r="2488" spans="1:11">
      <c r="A2488" s="6"/>
      <c r="B2488" s="6"/>
      <c r="C2488" s="16"/>
      <c r="D2488" s="6"/>
      <c r="E2488" s="16"/>
      <c r="F2488" s="16"/>
      <c r="G2488" s="16"/>
      <c r="H2488" s="16"/>
      <c r="I2488" s="2"/>
      <c r="J2488" s="2">
        <v>0</v>
      </c>
      <c r="K2488" s="2"/>
    </row>
    <row r="2489" spans="1:11">
      <c r="A2489" s="6"/>
      <c r="B2489" s="6"/>
      <c r="C2489" s="16"/>
      <c r="D2489" s="6"/>
      <c r="E2489" s="16"/>
      <c r="F2489" s="16"/>
      <c r="G2489" s="16"/>
      <c r="H2489" s="16"/>
      <c r="I2489" s="2"/>
      <c r="J2489" s="2">
        <v>0</v>
      </c>
      <c r="K2489" s="2"/>
    </row>
    <row r="2490" spans="1:11">
      <c r="A2490" s="6"/>
      <c r="B2490" s="6"/>
      <c r="C2490" s="16"/>
      <c r="D2490" s="6"/>
      <c r="E2490" s="16"/>
      <c r="F2490" s="16"/>
      <c r="G2490" s="16"/>
      <c r="H2490" s="16"/>
      <c r="I2490" s="2"/>
      <c r="J2490" s="2">
        <v>0</v>
      </c>
      <c r="K2490" s="2"/>
    </row>
    <row r="2491" spans="1:11">
      <c r="A2491" s="6"/>
      <c r="B2491" s="6"/>
      <c r="C2491" s="16"/>
      <c r="D2491" s="6"/>
      <c r="E2491" s="16"/>
      <c r="F2491" s="16"/>
      <c r="G2491" s="16"/>
      <c r="H2491" s="16"/>
      <c r="I2491" s="2"/>
      <c r="J2491" s="2">
        <v>0</v>
      </c>
      <c r="K2491" s="2"/>
    </row>
    <row r="2492" spans="1:11">
      <c r="A2492" s="6"/>
      <c r="B2492" s="6"/>
      <c r="C2492" s="16"/>
      <c r="D2492" s="6"/>
      <c r="E2492" s="16"/>
      <c r="F2492" s="16"/>
      <c r="G2492" s="16"/>
      <c r="H2492" s="16"/>
      <c r="I2492" s="2"/>
      <c r="J2492" s="2">
        <v>0</v>
      </c>
      <c r="K2492" s="2"/>
    </row>
    <row r="2493" spans="1:11">
      <c r="A2493" s="6"/>
      <c r="B2493" s="6"/>
      <c r="C2493" s="16"/>
      <c r="D2493" s="6"/>
      <c r="E2493" s="16"/>
      <c r="F2493" s="16"/>
      <c r="G2493" s="16"/>
      <c r="H2493" s="16"/>
      <c r="I2493" s="2"/>
      <c r="J2493" s="2">
        <v>0</v>
      </c>
      <c r="K2493" s="2"/>
    </row>
    <row r="2494" spans="1:11">
      <c r="A2494" s="6"/>
      <c r="B2494" s="6"/>
      <c r="C2494" s="16"/>
      <c r="D2494" s="6"/>
      <c r="E2494" s="16"/>
      <c r="F2494" s="16"/>
      <c r="G2494" s="16"/>
      <c r="H2494" s="16"/>
      <c r="I2494" s="2"/>
      <c r="J2494" s="2">
        <v>0</v>
      </c>
      <c r="K2494" s="2"/>
    </row>
    <row r="2495" spans="1:11">
      <c r="A2495" s="6"/>
      <c r="B2495" s="6"/>
      <c r="C2495" s="16"/>
      <c r="D2495" s="6"/>
      <c r="E2495" s="16"/>
      <c r="F2495" s="16"/>
      <c r="G2495" s="16"/>
      <c r="H2495" s="16"/>
      <c r="I2495" s="2"/>
      <c r="J2495" s="2">
        <v>0</v>
      </c>
      <c r="K2495" s="2"/>
    </row>
    <row r="2496" spans="1:11">
      <c r="A2496" s="6"/>
      <c r="B2496" s="6"/>
      <c r="C2496" s="16"/>
      <c r="D2496" s="6"/>
      <c r="E2496" s="16"/>
      <c r="F2496" s="16"/>
      <c r="G2496" s="16"/>
      <c r="H2496" s="16"/>
      <c r="I2496" s="2"/>
      <c r="J2496" s="2">
        <v>0</v>
      </c>
      <c r="K2496" s="2"/>
    </row>
    <row r="2497" spans="1:11">
      <c r="A2497" s="6"/>
      <c r="B2497" s="6"/>
      <c r="C2497" s="16"/>
      <c r="D2497" s="6"/>
      <c r="E2497" s="16"/>
      <c r="F2497" s="16"/>
      <c r="G2497" s="16"/>
      <c r="H2497" s="16"/>
      <c r="I2497" s="2"/>
      <c r="J2497" s="2">
        <v>0</v>
      </c>
      <c r="K2497" s="2"/>
    </row>
    <row r="2498" spans="1:11">
      <c r="A2498" s="6"/>
      <c r="B2498" s="6"/>
      <c r="C2498" s="16"/>
      <c r="D2498" s="6"/>
      <c r="E2498" s="16"/>
      <c r="F2498" s="16"/>
      <c r="G2498" s="16"/>
      <c r="H2498" s="16"/>
      <c r="I2498" s="2"/>
      <c r="J2498" s="2">
        <v>0</v>
      </c>
      <c r="K2498" s="2"/>
    </row>
    <row r="2499" spans="1:11">
      <c r="A2499" s="6"/>
      <c r="B2499" s="6"/>
      <c r="C2499" s="16"/>
      <c r="D2499" s="6"/>
      <c r="E2499" s="16"/>
      <c r="F2499" s="16"/>
      <c r="G2499" s="16"/>
      <c r="H2499" s="16"/>
      <c r="I2499" s="2"/>
      <c r="J2499" s="2">
        <v>0</v>
      </c>
      <c r="K2499" s="2"/>
    </row>
    <row r="2500" spans="1:11">
      <c r="A2500" s="6"/>
      <c r="B2500" s="6"/>
      <c r="C2500" s="16"/>
      <c r="D2500" s="6"/>
      <c r="E2500" s="16"/>
      <c r="F2500" s="16"/>
      <c r="G2500" s="16"/>
      <c r="H2500" s="16"/>
      <c r="I2500" s="2"/>
      <c r="J2500" s="2">
        <v>0</v>
      </c>
      <c r="K2500" s="2"/>
    </row>
    <row r="2501" spans="1:11">
      <c r="A2501" s="6"/>
      <c r="B2501" s="6"/>
      <c r="C2501" s="16"/>
      <c r="D2501" s="6"/>
      <c r="E2501" s="16"/>
      <c r="F2501" s="16"/>
      <c r="G2501" s="16"/>
      <c r="H2501" s="16"/>
      <c r="I2501" s="2"/>
      <c r="J2501" s="2">
        <v>0</v>
      </c>
      <c r="K2501" s="2"/>
    </row>
    <row r="2502" spans="1:11">
      <c r="A2502" s="6"/>
      <c r="B2502" s="6"/>
      <c r="C2502" s="16"/>
      <c r="D2502" s="6"/>
      <c r="E2502" s="16"/>
      <c r="F2502" s="16"/>
      <c r="G2502" s="16"/>
      <c r="H2502" s="16"/>
      <c r="I2502" s="2"/>
      <c r="J2502" s="2">
        <v>0</v>
      </c>
      <c r="K2502" s="2"/>
    </row>
    <row r="2503" spans="1:11">
      <c r="A2503" s="6"/>
      <c r="B2503" s="6"/>
      <c r="C2503" s="16"/>
      <c r="D2503" s="6"/>
      <c r="E2503" s="16"/>
      <c r="F2503" s="16"/>
      <c r="G2503" s="16"/>
      <c r="H2503" s="16"/>
      <c r="I2503" s="2"/>
      <c r="J2503" s="2">
        <v>0</v>
      </c>
      <c r="K2503" s="2"/>
    </row>
    <row r="2504" spans="1:11">
      <c r="A2504" s="6"/>
      <c r="B2504" s="6"/>
      <c r="C2504" s="16"/>
      <c r="D2504" s="6"/>
      <c r="E2504" s="16"/>
      <c r="F2504" s="16"/>
      <c r="G2504" s="16"/>
      <c r="H2504" s="16"/>
      <c r="I2504" s="2"/>
      <c r="J2504" s="2">
        <v>0</v>
      </c>
      <c r="K2504" s="2"/>
    </row>
    <row r="2505" spans="1:11">
      <c r="A2505" s="6"/>
      <c r="B2505" s="6"/>
      <c r="C2505" s="16"/>
      <c r="D2505" s="6"/>
      <c r="E2505" s="16"/>
      <c r="F2505" s="16"/>
      <c r="G2505" s="16"/>
      <c r="H2505" s="16"/>
      <c r="I2505" s="2"/>
      <c r="J2505" s="2">
        <v>0</v>
      </c>
      <c r="K2505" s="2"/>
    </row>
    <row r="2506" spans="1:11">
      <c r="A2506" s="6"/>
      <c r="B2506" s="6"/>
      <c r="C2506" s="16"/>
      <c r="D2506" s="6"/>
      <c r="E2506" s="16"/>
      <c r="F2506" s="16"/>
      <c r="G2506" s="16"/>
      <c r="H2506" s="16"/>
      <c r="I2506" s="2"/>
      <c r="J2506" s="2">
        <v>0</v>
      </c>
      <c r="K2506" s="2"/>
    </row>
    <row r="2507" spans="1:11">
      <c r="A2507" s="6"/>
      <c r="B2507" s="6"/>
      <c r="C2507" s="16"/>
      <c r="D2507" s="6"/>
      <c r="E2507" s="16"/>
      <c r="F2507" s="16"/>
      <c r="G2507" s="16"/>
      <c r="H2507" s="16"/>
      <c r="I2507" s="2"/>
      <c r="J2507" s="2">
        <v>0</v>
      </c>
      <c r="K2507" s="2"/>
    </row>
    <row r="2508" spans="1:11">
      <c r="A2508" s="6"/>
      <c r="B2508" s="6"/>
      <c r="C2508" s="16"/>
      <c r="D2508" s="6"/>
      <c r="E2508" s="16"/>
      <c r="F2508" s="16"/>
      <c r="G2508" s="16"/>
      <c r="H2508" s="16"/>
      <c r="I2508" s="2"/>
      <c r="J2508" s="2">
        <v>0</v>
      </c>
      <c r="K2508" s="2"/>
    </row>
    <row r="2509" spans="1:11">
      <c r="A2509" s="6"/>
      <c r="B2509" s="6"/>
      <c r="C2509" s="16"/>
      <c r="D2509" s="6"/>
      <c r="E2509" s="16"/>
      <c r="F2509" s="16"/>
      <c r="G2509" s="16"/>
      <c r="H2509" s="16"/>
      <c r="I2509" s="2"/>
      <c r="J2509" s="2">
        <v>0</v>
      </c>
      <c r="K2509" s="2"/>
    </row>
    <row r="2510" spans="1:11">
      <c r="A2510" s="6"/>
      <c r="B2510" s="6"/>
      <c r="C2510" s="16"/>
      <c r="D2510" s="6"/>
      <c r="E2510" s="16"/>
      <c r="F2510" s="16"/>
      <c r="G2510" s="16"/>
      <c r="H2510" s="16"/>
      <c r="I2510" s="2"/>
      <c r="J2510" s="2">
        <v>0</v>
      </c>
      <c r="K2510" s="2"/>
    </row>
    <row r="2511" spans="1:11">
      <c r="A2511" s="6"/>
      <c r="B2511" s="6"/>
      <c r="C2511" s="16"/>
      <c r="D2511" s="6"/>
      <c r="E2511" s="16"/>
      <c r="F2511" s="16"/>
      <c r="G2511" s="16"/>
      <c r="H2511" s="16"/>
      <c r="I2511" s="2"/>
      <c r="J2511" s="2">
        <v>0</v>
      </c>
      <c r="K2511" s="2"/>
    </row>
    <row r="2512" spans="1:11">
      <c r="A2512" s="6"/>
      <c r="B2512" s="6"/>
      <c r="C2512" s="16"/>
      <c r="D2512" s="6"/>
      <c r="E2512" s="16"/>
      <c r="F2512" s="16"/>
      <c r="G2512" s="16"/>
      <c r="H2512" s="16"/>
      <c r="I2512" s="2"/>
      <c r="J2512" s="2">
        <v>0</v>
      </c>
      <c r="K2512" s="2"/>
    </row>
    <row r="2513" spans="1:11">
      <c r="A2513" s="6"/>
      <c r="B2513" s="6"/>
      <c r="C2513" s="16"/>
      <c r="D2513" s="6"/>
      <c r="E2513" s="16"/>
      <c r="F2513" s="16"/>
      <c r="G2513" s="16"/>
      <c r="H2513" s="16"/>
      <c r="I2513" s="2"/>
      <c r="J2513" s="2">
        <v>0</v>
      </c>
      <c r="K2513" s="2"/>
    </row>
    <row r="2514" spans="1:11">
      <c r="A2514" s="6"/>
      <c r="B2514" s="6"/>
      <c r="C2514" s="16"/>
      <c r="D2514" s="6"/>
      <c r="E2514" s="16"/>
      <c r="F2514" s="16"/>
      <c r="G2514" s="16"/>
      <c r="H2514" s="16"/>
      <c r="I2514" s="2"/>
      <c r="J2514" s="2">
        <v>3</v>
      </c>
      <c r="K2514" s="2"/>
    </row>
    <row r="2515" spans="1:11">
      <c r="A2515" s="6"/>
      <c r="B2515" s="6"/>
      <c r="C2515" s="16"/>
      <c r="D2515" s="6"/>
      <c r="E2515" s="16"/>
      <c r="F2515" s="16"/>
      <c r="G2515" s="16"/>
      <c r="H2515" s="16"/>
      <c r="I2515" s="2"/>
      <c r="J2515" s="2">
        <v>0</v>
      </c>
      <c r="K2515" s="2"/>
    </row>
    <row r="2516" spans="1:11">
      <c r="A2516" s="6"/>
      <c r="B2516" s="6"/>
      <c r="C2516" s="16"/>
      <c r="D2516" s="6"/>
      <c r="E2516" s="16"/>
      <c r="F2516" s="16"/>
      <c r="G2516" s="16"/>
      <c r="H2516" s="16"/>
      <c r="I2516" s="2"/>
      <c r="J2516" s="2">
        <v>0</v>
      </c>
      <c r="K2516" s="2"/>
    </row>
    <row r="2517" spans="1:11">
      <c r="A2517" s="6"/>
      <c r="B2517" s="6"/>
      <c r="C2517" s="16"/>
      <c r="D2517" s="6"/>
      <c r="E2517" s="16"/>
      <c r="F2517" s="16"/>
      <c r="G2517" s="16"/>
      <c r="H2517" s="16"/>
      <c r="I2517" s="2"/>
      <c r="J2517" s="2">
        <v>0</v>
      </c>
      <c r="K2517" s="2"/>
    </row>
    <row r="2518" spans="1:11">
      <c r="A2518" s="6"/>
      <c r="B2518" s="6"/>
      <c r="C2518" s="16"/>
      <c r="D2518" s="6"/>
      <c r="E2518" s="16"/>
      <c r="F2518" s="16"/>
      <c r="G2518" s="16"/>
      <c r="H2518" s="16"/>
      <c r="I2518" s="2"/>
      <c r="J2518" s="2">
        <v>0</v>
      </c>
      <c r="K2518" s="2"/>
    </row>
    <row r="2519" spans="1:11">
      <c r="A2519" s="6"/>
      <c r="B2519" s="6"/>
      <c r="C2519" s="16"/>
      <c r="D2519" s="6"/>
      <c r="E2519" s="16"/>
      <c r="F2519" s="16"/>
      <c r="G2519" s="16"/>
      <c r="H2519" s="16"/>
      <c r="I2519" s="2"/>
      <c r="J2519" s="2">
        <v>0</v>
      </c>
      <c r="K2519" s="2"/>
    </row>
    <row r="2520" spans="1:11">
      <c r="A2520" s="6"/>
      <c r="B2520" s="6"/>
      <c r="C2520" s="16"/>
      <c r="D2520" s="6"/>
      <c r="E2520" s="16"/>
      <c r="F2520" s="16"/>
      <c r="G2520" s="16"/>
      <c r="H2520" s="16"/>
      <c r="I2520" s="2"/>
      <c r="J2520" s="2">
        <v>0</v>
      </c>
      <c r="K2520" s="2"/>
    </row>
    <row r="2521" spans="1:11">
      <c r="A2521" s="6"/>
      <c r="B2521" s="6"/>
      <c r="C2521" s="16"/>
      <c r="D2521" s="6"/>
      <c r="E2521" s="16"/>
      <c r="F2521" s="16"/>
      <c r="G2521" s="16"/>
      <c r="H2521" s="16"/>
      <c r="I2521" s="2"/>
      <c r="J2521" s="2">
        <v>0</v>
      </c>
      <c r="K2521" s="2"/>
    </row>
    <row r="2522" spans="1:11">
      <c r="A2522" s="6"/>
      <c r="B2522" s="6"/>
      <c r="C2522" s="16"/>
      <c r="D2522" s="6"/>
      <c r="E2522" s="16"/>
      <c r="F2522" s="16"/>
      <c r="G2522" s="16"/>
      <c r="H2522" s="16"/>
      <c r="I2522" s="2"/>
      <c r="J2522" s="2">
        <v>0</v>
      </c>
      <c r="K2522" s="2"/>
    </row>
    <row r="2523" spans="1:11">
      <c r="A2523" s="6"/>
      <c r="B2523" s="6"/>
      <c r="C2523" s="16"/>
      <c r="D2523" s="6"/>
      <c r="E2523" s="16"/>
      <c r="F2523" s="16"/>
      <c r="G2523" s="16"/>
      <c r="H2523" s="16"/>
      <c r="I2523" s="2"/>
      <c r="J2523" s="2">
        <v>3</v>
      </c>
      <c r="K2523" s="2"/>
    </row>
    <row r="2524" spans="1:11">
      <c r="A2524" s="6"/>
      <c r="B2524" s="6"/>
      <c r="C2524" s="16"/>
      <c r="D2524" s="6"/>
      <c r="E2524" s="16"/>
      <c r="F2524" s="16"/>
      <c r="G2524" s="16"/>
      <c r="H2524" s="16"/>
      <c r="I2524" s="2"/>
      <c r="J2524" s="2">
        <v>0</v>
      </c>
      <c r="K2524" s="2"/>
    </row>
    <row r="2525" spans="1:11">
      <c r="A2525" s="6"/>
      <c r="B2525" s="6"/>
      <c r="C2525" s="16"/>
      <c r="D2525" s="6"/>
      <c r="E2525" s="16"/>
      <c r="F2525" s="16"/>
      <c r="G2525" s="16"/>
      <c r="H2525" s="16"/>
      <c r="I2525" s="2"/>
      <c r="J2525" s="2">
        <v>0</v>
      </c>
      <c r="K2525" s="2"/>
    </row>
    <row r="2526" spans="1:11">
      <c r="A2526" s="6"/>
      <c r="B2526" s="6"/>
      <c r="C2526" s="16"/>
      <c r="D2526" s="6"/>
      <c r="E2526" s="16"/>
      <c r="F2526" s="16"/>
      <c r="G2526" s="16"/>
      <c r="H2526" s="16"/>
      <c r="I2526" s="2"/>
      <c r="J2526" s="2">
        <v>0</v>
      </c>
      <c r="K2526" s="2"/>
    </row>
    <row r="2527" spans="1:11">
      <c r="A2527" s="6"/>
      <c r="B2527" s="6"/>
      <c r="C2527" s="16"/>
      <c r="D2527" s="6"/>
      <c r="E2527" s="16"/>
      <c r="F2527" s="16"/>
      <c r="G2527" s="16"/>
      <c r="H2527" s="16"/>
      <c r="I2527" s="2"/>
      <c r="J2527" s="2">
        <v>0</v>
      </c>
      <c r="K2527" s="2"/>
    </row>
    <row r="2528" spans="1:11">
      <c r="A2528" s="6"/>
      <c r="B2528" s="6"/>
      <c r="C2528" s="16"/>
      <c r="D2528" s="6"/>
      <c r="E2528" s="16"/>
      <c r="F2528" s="16"/>
      <c r="G2528" s="16"/>
      <c r="H2528" s="16"/>
      <c r="I2528" s="2"/>
      <c r="J2528" s="2">
        <v>3</v>
      </c>
      <c r="K2528" s="2"/>
    </row>
    <row r="2529" spans="1:11">
      <c r="A2529" s="6"/>
      <c r="B2529" s="6"/>
      <c r="C2529" s="16"/>
      <c r="D2529" s="6"/>
      <c r="E2529" s="16"/>
      <c r="F2529" s="16"/>
      <c r="G2529" s="16"/>
      <c r="H2529" s="16"/>
      <c r="I2529" s="2"/>
      <c r="J2529" s="2">
        <v>0</v>
      </c>
      <c r="K2529" s="2"/>
    </row>
    <row r="2530" spans="1:11">
      <c r="A2530" s="6"/>
      <c r="B2530" s="6"/>
      <c r="C2530" s="16"/>
      <c r="D2530" s="6"/>
      <c r="E2530" s="16"/>
      <c r="F2530" s="16"/>
      <c r="G2530" s="16"/>
      <c r="H2530" s="16"/>
      <c r="I2530" s="2"/>
      <c r="J2530" s="2">
        <v>0</v>
      </c>
      <c r="K2530" s="2"/>
    </row>
    <row r="2531" spans="1:11">
      <c r="A2531" s="6"/>
      <c r="B2531" s="6"/>
      <c r="C2531" s="16"/>
      <c r="D2531" s="6"/>
      <c r="E2531" s="16"/>
      <c r="F2531" s="16"/>
      <c r="G2531" s="16"/>
      <c r="H2531" s="16"/>
      <c r="I2531" s="2"/>
      <c r="J2531" s="2">
        <v>0</v>
      </c>
      <c r="K2531" s="2"/>
    </row>
    <row r="2532" spans="1:11">
      <c r="A2532" s="6"/>
      <c r="B2532" s="6"/>
      <c r="C2532" s="16"/>
      <c r="D2532" s="6"/>
      <c r="E2532" s="16"/>
      <c r="F2532" s="16"/>
      <c r="G2532" s="16"/>
      <c r="H2532" s="16"/>
      <c r="I2532" s="2"/>
      <c r="J2532" s="2">
        <v>0</v>
      </c>
      <c r="K2532" s="2"/>
    </row>
    <row r="2533" spans="1:11">
      <c r="A2533" s="6"/>
      <c r="B2533" s="6"/>
      <c r="C2533" s="16"/>
      <c r="D2533" s="6"/>
      <c r="E2533" s="16"/>
      <c r="F2533" s="16"/>
      <c r="G2533" s="16"/>
      <c r="H2533" s="16"/>
      <c r="I2533" s="2"/>
      <c r="J2533" s="2">
        <v>0</v>
      </c>
      <c r="K2533" s="2"/>
    </row>
    <row r="2534" spans="1:11">
      <c r="A2534" s="6"/>
      <c r="B2534" s="6"/>
      <c r="C2534" s="16"/>
      <c r="D2534" s="6"/>
      <c r="E2534" s="16"/>
      <c r="F2534" s="16"/>
      <c r="G2534" s="16"/>
      <c r="H2534" s="16"/>
      <c r="I2534" s="2"/>
      <c r="J2534" s="2">
        <v>0</v>
      </c>
      <c r="K2534" s="2"/>
    </row>
    <row r="2535" spans="1:11">
      <c r="A2535" s="6"/>
      <c r="B2535" s="6"/>
      <c r="C2535" s="16"/>
      <c r="D2535" s="6"/>
      <c r="E2535" s="16"/>
      <c r="F2535" s="16"/>
      <c r="G2535" s="16"/>
      <c r="H2535" s="16"/>
      <c r="I2535" s="2"/>
      <c r="J2535" s="2">
        <v>0</v>
      </c>
      <c r="K2535" s="2"/>
    </row>
    <row r="2536" spans="1:11">
      <c r="A2536" s="6"/>
      <c r="B2536" s="6"/>
      <c r="C2536" s="16"/>
      <c r="D2536" s="6"/>
      <c r="E2536" s="16"/>
      <c r="F2536" s="16"/>
      <c r="G2536" s="16"/>
      <c r="H2536" s="16"/>
      <c r="I2536" s="2"/>
      <c r="J2536" s="2">
        <v>0</v>
      </c>
      <c r="K2536" s="2"/>
    </row>
    <row r="2537" spans="1:11">
      <c r="A2537" s="6"/>
      <c r="B2537" s="6"/>
      <c r="C2537" s="16"/>
      <c r="D2537" s="6"/>
      <c r="E2537" s="16"/>
      <c r="F2537" s="16"/>
      <c r="G2537" s="16"/>
      <c r="H2537" s="16"/>
      <c r="I2537" s="2"/>
      <c r="J2537" s="2">
        <v>0</v>
      </c>
      <c r="K2537" s="2"/>
    </row>
    <row r="2538" spans="1:11">
      <c r="A2538" s="6"/>
      <c r="B2538" s="6"/>
      <c r="C2538" s="16"/>
      <c r="D2538" s="6"/>
      <c r="E2538" s="16"/>
      <c r="F2538" s="16"/>
      <c r="G2538" s="16"/>
      <c r="H2538" s="16"/>
      <c r="I2538" s="2"/>
      <c r="J2538" s="2">
        <v>0</v>
      </c>
      <c r="K2538" s="2"/>
    </row>
    <row r="2539" spans="1:11">
      <c r="A2539" s="6"/>
      <c r="B2539" s="6"/>
      <c r="C2539" s="16"/>
      <c r="D2539" s="6"/>
      <c r="E2539" s="16"/>
      <c r="F2539" s="16"/>
      <c r="G2539" s="16"/>
      <c r="H2539" s="16"/>
      <c r="I2539" s="2"/>
      <c r="J2539" s="2">
        <v>0</v>
      </c>
      <c r="K2539" s="2"/>
    </row>
    <row r="2540" spans="1:11">
      <c r="A2540" s="6"/>
      <c r="B2540" s="6"/>
      <c r="C2540" s="16"/>
      <c r="D2540" s="6"/>
      <c r="E2540" s="16"/>
      <c r="F2540" s="16"/>
      <c r="G2540" s="16"/>
      <c r="H2540" s="16"/>
      <c r="I2540" s="2"/>
      <c r="J2540" s="2">
        <v>0</v>
      </c>
      <c r="K2540" s="2"/>
    </row>
    <row r="2541" spans="1:11">
      <c r="A2541" s="6"/>
      <c r="B2541" s="6"/>
      <c r="C2541" s="16"/>
      <c r="D2541" s="6"/>
      <c r="E2541" s="16"/>
      <c r="F2541" s="16"/>
      <c r="G2541" s="16"/>
      <c r="H2541" s="16"/>
      <c r="I2541" s="2"/>
      <c r="J2541" s="2">
        <v>0</v>
      </c>
      <c r="K2541" s="2"/>
    </row>
    <row r="2542" spans="1:11">
      <c r="A2542" s="6"/>
      <c r="B2542" s="6"/>
      <c r="C2542" s="16"/>
      <c r="D2542" s="6"/>
      <c r="E2542" s="16"/>
      <c r="F2542" s="16"/>
      <c r="G2542" s="16"/>
      <c r="H2542" s="16"/>
      <c r="I2542" s="2"/>
      <c r="J2542" s="2">
        <v>0</v>
      </c>
      <c r="K2542" s="2"/>
    </row>
    <row r="2543" spans="1:11">
      <c r="A2543" s="6"/>
      <c r="B2543" s="6"/>
      <c r="C2543" s="16"/>
      <c r="D2543" s="6"/>
      <c r="E2543" s="16"/>
      <c r="F2543" s="16"/>
      <c r="G2543" s="16"/>
      <c r="H2543" s="16"/>
      <c r="I2543" s="2"/>
      <c r="J2543" s="2">
        <v>0</v>
      </c>
      <c r="K2543" s="2"/>
    </row>
    <row r="2544" spans="1:11">
      <c r="A2544" s="6"/>
      <c r="B2544" s="6"/>
      <c r="C2544" s="16"/>
      <c r="D2544" s="6"/>
      <c r="E2544" s="16"/>
      <c r="F2544" s="16"/>
      <c r="G2544" s="16"/>
      <c r="H2544" s="16"/>
      <c r="I2544" s="2"/>
      <c r="J2544" s="2">
        <v>0</v>
      </c>
      <c r="K2544" s="2"/>
    </row>
    <row r="2545" spans="1:11">
      <c r="A2545" s="6"/>
      <c r="B2545" s="6"/>
      <c r="C2545" s="16"/>
      <c r="D2545" s="6"/>
      <c r="E2545" s="16"/>
      <c r="F2545" s="16"/>
      <c r="G2545" s="16"/>
      <c r="H2545" s="16"/>
      <c r="I2545" s="2"/>
      <c r="J2545" s="2">
        <v>0</v>
      </c>
      <c r="K2545" s="2"/>
    </row>
    <row r="2546" spans="1:11">
      <c r="A2546" s="6"/>
      <c r="B2546" s="6"/>
      <c r="C2546" s="16"/>
      <c r="D2546" s="6"/>
      <c r="E2546" s="16"/>
      <c r="F2546" s="16"/>
      <c r="G2546" s="16"/>
      <c r="H2546" s="16"/>
      <c r="I2546" s="2"/>
      <c r="J2546" s="2">
        <v>0</v>
      </c>
      <c r="K2546" s="2"/>
    </row>
    <row r="2547" spans="1:11">
      <c r="A2547" s="6"/>
      <c r="B2547" s="6"/>
      <c r="C2547" s="16"/>
      <c r="D2547" s="6"/>
      <c r="E2547" s="16"/>
      <c r="F2547" s="16"/>
      <c r="G2547" s="16"/>
      <c r="H2547" s="16"/>
      <c r="I2547" s="2"/>
      <c r="J2547" s="2">
        <v>2</v>
      </c>
      <c r="K2547" s="2"/>
    </row>
    <row r="2548" spans="1:11">
      <c r="A2548" s="6"/>
      <c r="B2548" s="6"/>
      <c r="C2548" s="16"/>
      <c r="D2548" s="6"/>
      <c r="E2548" s="16"/>
      <c r="F2548" s="16"/>
      <c r="G2548" s="16"/>
      <c r="H2548" s="16"/>
      <c r="I2548" s="2"/>
      <c r="J2548" s="2">
        <v>0</v>
      </c>
      <c r="K2548" s="2"/>
    </row>
    <row r="2549" spans="1:11">
      <c r="A2549" s="6"/>
      <c r="B2549" s="6"/>
      <c r="C2549" s="16"/>
      <c r="D2549" s="6"/>
      <c r="E2549" s="16"/>
      <c r="F2549" s="16"/>
      <c r="G2549" s="16"/>
      <c r="H2549" s="16"/>
      <c r="I2549" s="2"/>
      <c r="J2549" s="2">
        <v>0</v>
      </c>
      <c r="K2549" s="2"/>
    </row>
    <row r="2550" spans="1:11">
      <c r="A2550" s="6"/>
      <c r="B2550" s="6"/>
      <c r="C2550" s="16"/>
      <c r="D2550" s="6"/>
      <c r="E2550" s="16"/>
      <c r="F2550" s="16"/>
      <c r="G2550" s="16"/>
      <c r="H2550" s="16"/>
      <c r="I2550" s="2"/>
      <c r="J2550" s="2">
        <v>0</v>
      </c>
      <c r="K2550" s="2"/>
    </row>
    <row r="2551" spans="1:11">
      <c r="A2551" s="6"/>
      <c r="B2551" s="6"/>
      <c r="C2551" s="16"/>
      <c r="D2551" s="6"/>
      <c r="E2551" s="16"/>
      <c r="F2551" s="16"/>
      <c r="G2551" s="16"/>
      <c r="H2551" s="16"/>
      <c r="I2551" s="2"/>
      <c r="J2551" s="2">
        <v>0</v>
      </c>
      <c r="K2551" s="2"/>
    </row>
    <row r="2552" spans="1:11">
      <c r="A2552" s="6"/>
      <c r="B2552" s="6"/>
      <c r="C2552" s="16"/>
      <c r="D2552" s="6"/>
      <c r="E2552" s="16"/>
      <c r="F2552" s="16"/>
      <c r="G2552" s="16"/>
      <c r="H2552" s="16"/>
      <c r="I2552" s="2"/>
      <c r="J2552" s="2">
        <v>0</v>
      </c>
      <c r="K2552" s="2"/>
    </row>
    <row r="2553" spans="1:11">
      <c r="A2553" s="6"/>
      <c r="B2553" s="6"/>
      <c r="C2553" s="16"/>
      <c r="D2553" s="6"/>
      <c r="E2553" s="16"/>
      <c r="F2553" s="16"/>
      <c r="G2553" s="16"/>
      <c r="H2553" s="16"/>
      <c r="I2553" s="2"/>
      <c r="J2553" s="2">
        <v>0</v>
      </c>
      <c r="K2553" s="2"/>
    </row>
    <row r="2554" spans="1:11">
      <c r="A2554" s="6"/>
      <c r="B2554" s="6"/>
      <c r="C2554" s="16"/>
      <c r="D2554" s="6"/>
      <c r="E2554" s="16"/>
      <c r="F2554" s="16"/>
      <c r="G2554" s="16"/>
      <c r="H2554" s="16"/>
      <c r="I2554" s="2"/>
      <c r="J2554" s="2">
        <v>0</v>
      </c>
      <c r="K2554" s="2"/>
    </row>
    <row r="2555" spans="1:11">
      <c r="A2555" s="6"/>
      <c r="B2555" s="6"/>
      <c r="C2555" s="16"/>
      <c r="D2555" s="6"/>
      <c r="E2555" s="16"/>
      <c r="F2555" s="16"/>
      <c r="G2555" s="16"/>
      <c r="H2555" s="16"/>
      <c r="I2555" s="2"/>
      <c r="J2555" s="2">
        <v>0</v>
      </c>
      <c r="K2555" s="2"/>
    </row>
    <row r="2556" spans="1:11">
      <c r="A2556" s="6"/>
      <c r="B2556" s="6"/>
      <c r="C2556" s="16"/>
      <c r="D2556" s="6"/>
      <c r="E2556" s="16"/>
      <c r="F2556" s="16"/>
      <c r="G2556" s="16"/>
      <c r="H2556" s="16"/>
      <c r="I2556" s="2"/>
      <c r="J2556" s="2">
        <v>0</v>
      </c>
      <c r="K2556" s="2"/>
    </row>
    <row r="2557" spans="1:11">
      <c r="A2557" s="6"/>
      <c r="B2557" s="6"/>
      <c r="C2557" s="16"/>
      <c r="D2557" s="6"/>
      <c r="E2557" s="16"/>
      <c r="F2557" s="16"/>
      <c r="G2557" s="16"/>
      <c r="H2557" s="16"/>
      <c r="I2557" s="2"/>
      <c r="J2557" s="2">
        <v>0</v>
      </c>
      <c r="K2557" s="2"/>
    </row>
    <row r="2558" spans="1:11">
      <c r="A2558" s="6"/>
      <c r="B2558" s="6"/>
      <c r="C2558" s="16"/>
      <c r="D2558" s="6"/>
      <c r="E2558" s="16"/>
      <c r="F2558" s="16"/>
      <c r="G2558" s="16"/>
      <c r="H2558" s="16"/>
      <c r="I2558" s="2"/>
      <c r="J2558" s="2">
        <v>0</v>
      </c>
      <c r="K2558" s="2"/>
    </row>
    <row r="2559" spans="1:11">
      <c r="A2559" s="6"/>
      <c r="B2559" s="6"/>
      <c r="C2559" s="16"/>
      <c r="D2559" s="6"/>
      <c r="E2559" s="16"/>
      <c r="F2559" s="16"/>
      <c r="G2559" s="16"/>
      <c r="H2559" s="16"/>
      <c r="I2559" s="2"/>
      <c r="J2559" s="2">
        <v>0</v>
      </c>
      <c r="K2559" s="2"/>
    </row>
    <row r="2560" spans="1:11">
      <c r="A2560" s="6"/>
      <c r="B2560" s="6"/>
      <c r="C2560" s="16"/>
      <c r="D2560" s="6"/>
      <c r="E2560" s="16"/>
      <c r="F2560" s="16"/>
      <c r="G2560" s="16"/>
      <c r="H2560" s="16"/>
      <c r="I2560" s="2"/>
      <c r="J2560" s="2">
        <v>0</v>
      </c>
      <c r="K2560" s="2"/>
    </row>
    <row r="2561" spans="1:11">
      <c r="A2561" s="6"/>
      <c r="B2561" s="6"/>
      <c r="C2561" s="16"/>
      <c r="D2561" s="6"/>
      <c r="E2561" s="16"/>
      <c r="F2561" s="16"/>
      <c r="G2561" s="16"/>
      <c r="H2561" s="16"/>
      <c r="I2561" s="2"/>
      <c r="J2561" s="2">
        <v>0</v>
      </c>
      <c r="K2561" s="2"/>
    </row>
    <row r="2562" spans="1:11">
      <c r="A2562" s="6"/>
      <c r="B2562" s="6"/>
      <c r="C2562" s="16"/>
      <c r="D2562" s="6"/>
      <c r="E2562" s="16"/>
      <c r="F2562" s="16"/>
      <c r="G2562" s="16"/>
      <c r="H2562" s="16"/>
      <c r="I2562" s="2"/>
      <c r="J2562" s="2">
        <v>3</v>
      </c>
      <c r="K2562" s="2"/>
    </row>
    <row r="2563" spans="1:11">
      <c r="A2563" s="6"/>
      <c r="B2563" s="6"/>
      <c r="C2563" s="16"/>
      <c r="D2563" s="6"/>
      <c r="E2563" s="16"/>
      <c r="F2563" s="16"/>
      <c r="G2563" s="16"/>
      <c r="H2563" s="16"/>
      <c r="I2563" s="2"/>
      <c r="J2563" s="2">
        <v>0</v>
      </c>
      <c r="K2563" s="2"/>
    </row>
    <row r="2564" spans="1:11">
      <c r="A2564" s="6"/>
      <c r="B2564" s="6"/>
      <c r="C2564" s="16"/>
      <c r="D2564" s="6"/>
      <c r="E2564" s="16"/>
      <c r="F2564" s="16"/>
      <c r="G2564" s="16"/>
      <c r="H2564" s="16"/>
      <c r="I2564" s="2"/>
      <c r="J2564" s="2">
        <v>0</v>
      </c>
      <c r="K2564" s="2"/>
    </row>
    <row r="2565" spans="1:11">
      <c r="A2565" s="6"/>
      <c r="B2565" s="6"/>
      <c r="C2565" s="16"/>
      <c r="D2565" s="6"/>
      <c r="E2565" s="16"/>
      <c r="F2565" s="16"/>
      <c r="G2565" s="16"/>
      <c r="H2565" s="16"/>
      <c r="I2565" s="2"/>
      <c r="J2565" s="2">
        <v>0</v>
      </c>
      <c r="K2565" s="2"/>
    </row>
    <row r="2566" spans="1:11">
      <c r="A2566" s="6"/>
      <c r="B2566" s="6"/>
      <c r="C2566" s="16"/>
      <c r="D2566" s="6"/>
      <c r="E2566" s="16"/>
      <c r="F2566" s="16"/>
      <c r="G2566" s="16"/>
      <c r="H2566" s="16"/>
      <c r="I2566" s="2"/>
      <c r="J2566" s="2">
        <v>0</v>
      </c>
      <c r="K2566" s="2"/>
    </row>
    <row r="2567" spans="1:11">
      <c r="A2567" s="6"/>
      <c r="B2567" s="6"/>
      <c r="C2567" s="16"/>
      <c r="D2567" s="6"/>
      <c r="E2567" s="16"/>
      <c r="F2567" s="16"/>
      <c r="G2567" s="16"/>
      <c r="H2567" s="16"/>
      <c r="I2567" s="2"/>
      <c r="J2567" s="2">
        <v>0</v>
      </c>
      <c r="K2567" s="2"/>
    </row>
    <row r="2568" spans="1:11">
      <c r="A2568" s="6"/>
      <c r="B2568" s="6"/>
      <c r="C2568" s="16"/>
      <c r="D2568" s="6"/>
      <c r="E2568" s="16"/>
      <c r="F2568" s="16"/>
      <c r="G2568" s="16"/>
      <c r="H2568" s="16"/>
      <c r="I2568" s="2"/>
      <c r="J2568" s="2">
        <v>0</v>
      </c>
      <c r="K2568" s="2"/>
    </row>
    <row r="2569" spans="1:11">
      <c r="A2569" s="6"/>
      <c r="B2569" s="6"/>
      <c r="C2569" s="16"/>
      <c r="D2569" s="6"/>
      <c r="E2569" s="16"/>
      <c r="F2569" s="16"/>
      <c r="G2569" s="16"/>
      <c r="H2569" s="16"/>
      <c r="I2569" s="2"/>
      <c r="J2569" s="2">
        <v>0</v>
      </c>
      <c r="K2569" s="2"/>
    </row>
    <row r="2570" spans="1:11">
      <c r="A2570" s="6"/>
      <c r="B2570" s="6"/>
      <c r="C2570" s="16"/>
      <c r="D2570" s="6"/>
      <c r="E2570" s="16"/>
      <c r="F2570" s="16"/>
      <c r="G2570" s="16"/>
      <c r="H2570" s="16"/>
      <c r="I2570" s="2"/>
      <c r="J2570" s="2">
        <v>0</v>
      </c>
      <c r="K2570" s="2"/>
    </row>
    <row r="2571" spans="1:11">
      <c r="A2571" s="6"/>
      <c r="B2571" s="6"/>
      <c r="C2571" s="16"/>
      <c r="D2571" s="6"/>
      <c r="E2571" s="16"/>
      <c r="F2571" s="16"/>
      <c r="G2571" s="16"/>
      <c r="H2571" s="16"/>
      <c r="I2571" s="2"/>
      <c r="J2571" s="2">
        <v>0</v>
      </c>
      <c r="K2571" s="2"/>
    </row>
    <row r="2572" spans="1:11">
      <c r="A2572" s="6"/>
      <c r="B2572" s="6"/>
      <c r="C2572" s="16"/>
      <c r="D2572" s="6"/>
      <c r="E2572" s="16"/>
      <c r="F2572" s="16"/>
      <c r="G2572" s="16"/>
      <c r="H2572" s="16"/>
      <c r="I2572" s="2"/>
      <c r="J2572" s="2">
        <v>0</v>
      </c>
      <c r="K2572" s="2"/>
    </row>
    <row r="2573" spans="1:11">
      <c r="A2573" s="6"/>
      <c r="B2573" s="6"/>
      <c r="C2573" s="16"/>
      <c r="D2573" s="6"/>
      <c r="E2573" s="16"/>
      <c r="F2573" s="16"/>
      <c r="G2573" s="16"/>
      <c r="H2573" s="16"/>
      <c r="I2573" s="2"/>
      <c r="J2573" s="2">
        <v>0</v>
      </c>
      <c r="K2573" s="2"/>
    </row>
    <row r="2574" spans="1:11">
      <c r="A2574" s="6"/>
      <c r="B2574" s="6"/>
      <c r="C2574" s="16"/>
      <c r="D2574" s="6"/>
      <c r="E2574" s="16"/>
      <c r="F2574" s="16"/>
      <c r="G2574" s="16"/>
      <c r="H2574" s="16"/>
      <c r="I2574" s="2"/>
      <c r="J2574" s="2">
        <v>0</v>
      </c>
      <c r="K2574" s="2"/>
    </row>
    <row r="2575" spans="1:11">
      <c r="A2575" s="6"/>
      <c r="B2575" s="6"/>
      <c r="C2575" s="16"/>
      <c r="D2575" s="6"/>
      <c r="E2575" s="16"/>
      <c r="F2575" s="16"/>
      <c r="G2575" s="16"/>
      <c r="H2575" s="16"/>
      <c r="I2575" s="2"/>
      <c r="J2575" s="2">
        <v>0</v>
      </c>
      <c r="K2575" s="2"/>
    </row>
    <row r="2576" spans="1:11">
      <c r="A2576" s="6"/>
      <c r="B2576" s="6"/>
      <c r="C2576" s="16"/>
      <c r="D2576" s="6"/>
      <c r="E2576" s="16"/>
      <c r="F2576" s="16"/>
      <c r="G2576" s="16"/>
      <c r="H2576" s="16"/>
      <c r="I2576" s="2"/>
      <c r="J2576" s="2">
        <v>0</v>
      </c>
      <c r="K2576" s="2"/>
    </row>
    <row r="2577" spans="1:11">
      <c r="A2577" s="6"/>
      <c r="B2577" s="6"/>
      <c r="C2577" s="16"/>
      <c r="D2577" s="6"/>
      <c r="E2577" s="16"/>
      <c r="F2577" s="16"/>
      <c r="G2577" s="16"/>
      <c r="H2577" s="16"/>
      <c r="I2577" s="2"/>
      <c r="J2577" s="2">
        <v>0</v>
      </c>
      <c r="K2577" s="2"/>
    </row>
    <row r="2578" spans="1:11">
      <c r="A2578" s="6"/>
      <c r="B2578" s="6"/>
      <c r="C2578" s="16"/>
      <c r="D2578" s="6"/>
      <c r="E2578" s="16"/>
      <c r="F2578" s="16"/>
      <c r="G2578" s="16"/>
      <c r="H2578" s="16"/>
      <c r="I2578" s="2"/>
      <c r="J2578" s="2">
        <v>0</v>
      </c>
      <c r="K2578" s="2"/>
    </row>
    <row r="2579" spans="1:11">
      <c r="A2579" s="6"/>
      <c r="B2579" s="6"/>
      <c r="C2579" s="16"/>
      <c r="D2579" s="6"/>
      <c r="E2579" s="16"/>
      <c r="F2579" s="16"/>
      <c r="G2579" s="16"/>
      <c r="H2579" s="16"/>
      <c r="I2579" s="2"/>
      <c r="J2579" s="2">
        <v>0</v>
      </c>
      <c r="K2579" s="2"/>
    </row>
    <row r="2580" spans="1:11">
      <c r="A2580" s="6"/>
      <c r="B2580" s="6"/>
      <c r="C2580" s="16"/>
      <c r="D2580" s="6"/>
      <c r="E2580" s="16"/>
      <c r="F2580" s="16"/>
      <c r="G2580" s="16"/>
      <c r="H2580" s="16"/>
      <c r="I2580" s="2"/>
      <c r="J2580" s="2">
        <v>0</v>
      </c>
      <c r="K2580" s="2"/>
    </row>
    <row r="2581" spans="1:11">
      <c r="A2581" s="6"/>
      <c r="B2581" s="6"/>
      <c r="C2581" s="16"/>
      <c r="D2581" s="6"/>
      <c r="E2581" s="16"/>
      <c r="F2581" s="16"/>
      <c r="G2581" s="16"/>
      <c r="H2581" s="16"/>
      <c r="I2581" s="2"/>
      <c r="J2581" s="2">
        <v>0</v>
      </c>
      <c r="K2581" s="2"/>
    </row>
    <row r="2582" spans="1:11">
      <c r="A2582" s="6"/>
      <c r="B2582" s="6"/>
      <c r="C2582" s="16"/>
      <c r="D2582" s="6"/>
      <c r="E2582" s="16"/>
      <c r="F2582" s="16"/>
      <c r="G2582" s="16"/>
      <c r="H2582" s="16"/>
      <c r="I2582" s="2"/>
      <c r="J2582" s="2">
        <v>0</v>
      </c>
      <c r="K2582" s="2"/>
    </row>
    <row r="2583" spans="1:11">
      <c r="A2583" s="6"/>
      <c r="B2583" s="6"/>
      <c r="C2583" s="16"/>
      <c r="D2583" s="6"/>
      <c r="E2583" s="16"/>
      <c r="F2583" s="16"/>
      <c r="G2583" s="16"/>
      <c r="H2583" s="16"/>
      <c r="I2583" s="2"/>
      <c r="J2583" s="2">
        <v>0</v>
      </c>
      <c r="K2583" s="2"/>
    </row>
    <row r="2584" spans="1:11">
      <c r="A2584" s="6"/>
      <c r="B2584" s="6"/>
      <c r="C2584" s="16"/>
      <c r="D2584" s="6"/>
      <c r="E2584" s="16"/>
      <c r="F2584" s="16"/>
      <c r="G2584" s="16"/>
      <c r="H2584" s="16"/>
      <c r="I2584" s="2"/>
      <c r="J2584" s="2">
        <v>0</v>
      </c>
      <c r="K2584" s="2"/>
    </row>
    <row r="2585" spans="1:11">
      <c r="A2585" s="6"/>
      <c r="B2585" s="6"/>
      <c r="C2585" s="16"/>
      <c r="D2585" s="6"/>
      <c r="E2585" s="16"/>
      <c r="F2585" s="16"/>
      <c r="G2585" s="16"/>
      <c r="H2585" s="16"/>
      <c r="I2585" s="2"/>
      <c r="J2585" s="2">
        <v>0</v>
      </c>
      <c r="K2585" s="2"/>
    </row>
    <row r="2586" spans="1:11">
      <c r="A2586" s="6"/>
      <c r="B2586" s="6"/>
      <c r="C2586" s="16"/>
      <c r="D2586" s="6"/>
      <c r="E2586" s="16"/>
      <c r="F2586" s="16"/>
      <c r="G2586" s="16"/>
      <c r="H2586" s="16"/>
      <c r="I2586" s="2"/>
      <c r="J2586" s="2">
        <v>0</v>
      </c>
      <c r="K2586" s="2"/>
    </row>
    <row r="2587" spans="1:11">
      <c r="A2587" s="6"/>
      <c r="B2587" s="6"/>
      <c r="C2587" s="16"/>
      <c r="D2587" s="6"/>
      <c r="E2587" s="16"/>
      <c r="F2587" s="16"/>
      <c r="G2587" s="16"/>
      <c r="H2587" s="16"/>
      <c r="I2587" s="2"/>
      <c r="J2587" s="2">
        <v>0</v>
      </c>
      <c r="K2587" s="2"/>
    </row>
    <row r="2588" spans="1:11">
      <c r="A2588" s="6"/>
      <c r="B2588" s="6"/>
      <c r="C2588" s="16"/>
      <c r="D2588" s="6"/>
      <c r="E2588" s="16"/>
      <c r="F2588" s="16"/>
      <c r="G2588" s="16"/>
      <c r="H2588" s="16"/>
      <c r="I2588" s="2"/>
      <c r="J2588" s="2">
        <v>0</v>
      </c>
      <c r="K2588" s="2"/>
    </row>
    <row r="2589" spans="1:11">
      <c r="A2589" s="6"/>
      <c r="B2589" s="6"/>
      <c r="C2589" s="16"/>
      <c r="D2589" s="6"/>
      <c r="E2589" s="16"/>
      <c r="F2589" s="16"/>
      <c r="G2589" s="16"/>
      <c r="H2589" s="16"/>
      <c r="I2589" s="2"/>
      <c r="J2589" s="2">
        <v>0</v>
      </c>
      <c r="K2589" s="2"/>
    </row>
    <row r="2590" spans="1:11">
      <c r="A2590" s="6"/>
      <c r="B2590" s="6"/>
      <c r="C2590" s="16"/>
      <c r="D2590" s="6"/>
      <c r="E2590" s="16"/>
      <c r="F2590" s="16"/>
      <c r="G2590" s="16"/>
      <c r="H2590" s="16"/>
      <c r="I2590" s="2"/>
      <c r="J2590" s="2">
        <v>0</v>
      </c>
      <c r="K2590" s="2"/>
    </row>
    <row r="2591" spans="1:11">
      <c r="A2591" s="6"/>
      <c r="B2591" s="6"/>
      <c r="C2591" s="16"/>
      <c r="D2591" s="6"/>
      <c r="E2591" s="16"/>
      <c r="F2591" s="16"/>
      <c r="G2591" s="16"/>
      <c r="H2591" s="16"/>
      <c r="I2591" s="2"/>
      <c r="J2591" s="2">
        <v>0</v>
      </c>
      <c r="K2591" s="2"/>
    </row>
    <row r="2592" spans="1:11">
      <c r="A2592" s="6"/>
      <c r="B2592" s="6"/>
      <c r="C2592" s="16"/>
      <c r="D2592" s="6"/>
      <c r="E2592" s="16"/>
      <c r="F2592" s="16"/>
      <c r="G2592" s="16"/>
      <c r="H2592" s="16"/>
      <c r="I2592" s="2"/>
      <c r="J2592" s="2">
        <v>0</v>
      </c>
      <c r="K2592" s="2"/>
    </row>
    <row r="2593" spans="1:11">
      <c r="A2593" s="6"/>
      <c r="B2593" s="6"/>
      <c r="C2593" s="16"/>
      <c r="D2593" s="6"/>
      <c r="E2593" s="16"/>
      <c r="F2593" s="16"/>
      <c r="G2593" s="16"/>
      <c r="H2593" s="16"/>
      <c r="I2593" s="2"/>
      <c r="J2593" s="2">
        <v>0</v>
      </c>
      <c r="K2593" s="2"/>
    </row>
    <row r="2594" spans="1:11">
      <c r="A2594" s="6"/>
      <c r="B2594" s="6"/>
      <c r="C2594" s="16"/>
      <c r="D2594" s="6"/>
      <c r="E2594" s="16"/>
      <c r="F2594" s="16"/>
      <c r="G2594" s="16"/>
      <c r="H2594" s="16"/>
      <c r="I2594" s="2"/>
      <c r="J2594" s="2">
        <v>0</v>
      </c>
      <c r="K2594" s="2"/>
    </row>
    <row r="2595" spans="1:11">
      <c r="A2595" s="6"/>
      <c r="B2595" s="6"/>
      <c r="C2595" s="16"/>
      <c r="D2595" s="6"/>
      <c r="E2595" s="16"/>
      <c r="F2595" s="16"/>
      <c r="G2595" s="16"/>
      <c r="H2595" s="16"/>
      <c r="I2595" s="2"/>
      <c r="J2595" s="2">
        <v>0</v>
      </c>
      <c r="K2595" s="2"/>
    </row>
    <row r="2596" spans="1:11">
      <c r="A2596" s="6"/>
      <c r="B2596" s="6"/>
      <c r="C2596" s="16"/>
      <c r="D2596" s="6"/>
      <c r="E2596" s="16"/>
      <c r="F2596" s="16"/>
      <c r="G2596" s="16"/>
      <c r="H2596" s="16"/>
      <c r="I2596" s="2"/>
      <c r="J2596" s="2">
        <v>0</v>
      </c>
      <c r="K2596" s="2"/>
    </row>
    <row r="2597" spans="1:11">
      <c r="A2597" s="6"/>
      <c r="B2597" s="6"/>
      <c r="C2597" s="16"/>
      <c r="D2597" s="6"/>
      <c r="E2597" s="16"/>
      <c r="F2597" s="16"/>
      <c r="G2597" s="16"/>
      <c r="H2597" s="16"/>
      <c r="I2597" s="2"/>
      <c r="J2597" s="2">
        <v>0</v>
      </c>
      <c r="K2597" s="2"/>
    </row>
    <row r="2598" spans="1:11">
      <c r="A2598" s="6"/>
      <c r="B2598" s="6"/>
      <c r="C2598" s="16"/>
      <c r="D2598" s="6"/>
      <c r="E2598" s="16"/>
      <c r="F2598" s="16"/>
      <c r="G2598" s="16"/>
      <c r="H2598" s="16"/>
      <c r="I2598" s="2"/>
      <c r="J2598" s="2">
        <v>3</v>
      </c>
      <c r="K2598" s="2"/>
    </row>
    <row r="2599" spans="1:11">
      <c r="A2599" s="6"/>
      <c r="B2599" s="6"/>
      <c r="C2599" s="16"/>
      <c r="D2599" s="6"/>
      <c r="E2599" s="16"/>
      <c r="F2599" s="16"/>
      <c r="G2599" s="16"/>
      <c r="H2599" s="16"/>
      <c r="I2599" s="2"/>
      <c r="J2599" s="2">
        <v>0</v>
      </c>
      <c r="K2599" s="2"/>
    </row>
    <row r="2600" spans="1:11">
      <c r="A2600" s="6"/>
      <c r="B2600" s="6"/>
      <c r="C2600" s="16"/>
      <c r="D2600" s="6"/>
      <c r="E2600" s="16"/>
      <c r="F2600" s="16"/>
      <c r="G2600" s="16"/>
      <c r="H2600" s="16"/>
      <c r="I2600" s="2"/>
      <c r="J2600" s="2">
        <v>0</v>
      </c>
      <c r="K2600" s="2"/>
    </row>
    <row r="2601" spans="1:11">
      <c r="A2601" s="6"/>
      <c r="B2601" s="6"/>
      <c r="C2601" s="16"/>
      <c r="D2601" s="6"/>
      <c r="E2601" s="16"/>
      <c r="F2601" s="16"/>
      <c r="G2601" s="16"/>
      <c r="H2601" s="16"/>
      <c r="I2601" s="2"/>
      <c r="J2601" s="2">
        <v>0</v>
      </c>
      <c r="K2601" s="2"/>
    </row>
    <row r="2602" spans="1:11">
      <c r="A2602" s="6"/>
      <c r="B2602" s="6"/>
      <c r="C2602" s="16"/>
      <c r="D2602" s="6"/>
      <c r="E2602" s="16"/>
      <c r="F2602" s="16"/>
      <c r="G2602" s="16"/>
      <c r="H2602" s="16"/>
      <c r="I2602" s="2"/>
      <c r="J2602" s="2">
        <v>0</v>
      </c>
      <c r="K2602" s="2"/>
    </row>
    <row r="2603" spans="1:11">
      <c r="A2603" s="6"/>
      <c r="B2603" s="6"/>
      <c r="C2603" s="16"/>
      <c r="D2603" s="6"/>
      <c r="E2603" s="16"/>
      <c r="F2603" s="16"/>
      <c r="G2603" s="16"/>
      <c r="H2603" s="16"/>
      <c r="I2603" s="2"/>
      <c r="J2603" s="2">
        <v>0</v>
      </c>
      <c r="K2603" s="2"/>
    </row>
    <row r="2604" spans="1:11">
      <c r="A2604" s="6"/>
      <c r="B2604" s="6"/>
      <c r="C2604" s="16"/>
      <c r="D2604" s="6"/>
      <c r="E2604" s="16"/>
      <c r="F2604" s="16"/>
      <c r="G2604" s="16"/>
      <c r="H2604" s="16"/>
      <c r="I2604" s="2"/>
      <c r="J2604" s="2">
        <v>0</v>
      </c>
      <c r="K2604" s="2"/>
    </row>
    <row r="2605" spans="1:11">
      <c r="A2605" s="6"/>
      <c r="B2605" s="6"/>
      <c r="C2605" s="16"/>
      <c r="D2605" s="6"/>
      <c r="E2605" s="16"/>
      <c r="F2605" s="16"/>
      <c r="G2605" s="16"/>
      <c r="H2605" s="16"/>
      <c r="I2605" s="2"/>
      <c r="J2605" s="2">
        <v>0</v>
      </c>
      <c r="K2605" s="2"/>
    </row>
    <row r="2606" spans="1:11">
      <c r="A2606" s="6"/>
      <c r="B2606" s="6"/>
      <c r="C2606" s="16"/>
      <c r="D2606" s="6"/>
      <c r="E2606" s="16"/>
      <c r="F2606" s="16"/>
      <c r="G2606" s="16"/>
      <c r="H2606" s="16"/>
      <c r="I2606" s="2"/>
      <c r="J2606" s="2">
        <v>0</v>
      </c>
      <c r="K2606" s="2"/>
    </row>
    <row r="2607" spans="1:11">
      <c r="A2607" s="6"/>
      <c r="B2607" s="6"/>
      <c r="C2607" s="16"/>
      <c r="D2607" s="6"/>
      <c r="E2607" s="16"/>
      <c r="F2607" s="16"/>
      <c r="G2607" s="16"/>
      <c r="H2607" s="16"/>
      <c r="I2607" s="2"/>
      <c r="J2607" s="2">
        <v>0</v>
      </c>
      <c r="K2607" s="2"/>
    </row>
    <row r="2608" spans="1:11">
      <c r="A2608" s="6"/>
      <c r="B2608" s="6"/>
      <c r="C2608" s="16"/>
      <c r="D2608" s="6"/>
      <c r="E2608" s="16"/>
      <c r="F2608" s="16"/>
      <c r="G2608" s="16"/>
      <c r="H2608" s="16"/>
      <c r="I2608" s="2"/>
      <c r="J2608" s="2">
        <v>0</v>
      </c>
      <c r="K2608" s="2"/>
    </row>
    <row r="2609" spans="1:11">
      <c r="A2609" s="6"/>
      <c r="B2609" s="6"/>
      <c r="C2609" s="16"/>
      <c r="D2609" s="6"/>
      <c r="E2609" s="16"/>
      <c r="F2609" s="16"/>
      <c r="G2609" s="16"/>
      <c r="H2609" s="16"/>
      <c r="I2609" s="2"/>
      <c r="J2609" s="2">
        <v>0</v>
      </c>
      <c r="K2609" s="2"/>
    </row>
    <row r="2610" spans="1:11">
      <c r="A2610" s="6"/>
      <c r="B2610" s="6"/>
      <c r="C2610" s="16"/>
      <c r="D2610" s="6"/>
      <c r="E2610" s="16"/>
      <c r="F2610" s="16"/>
      <c r="G2610" s="16"/>
      <c r="H2610" s="16"/>
      <c r="I2610" s="2"/>
      <c r="J2610" s="2">
        <v>0</v>
      </c>
      <c r="K2610" s="2"/>
    </row>
    <row r="2611" spans="1:11">
      <c r="A2611" s="6"/>
      <c r="B2611" s="6"/>
      <c r="C2611" s="16"/>
      <c r="D2611" s="6"/>
      <c r="E2611" s="16"/>
      <c r="F2611" s="16"/>
      <c r="G2611" s="16"/>
      <c r="H2611" s="16"/>
      <c r="I2611" s="2"/>
      <c r="J2611" s="2">
        <v>3</v>
      </c>
      <c r="K2611" s="2"/>
    </row>
    <row r="2612" spans="1:11">
      <c r="A2612" s="6"/>
      <c r="B2612" s="6"/>
      <c r="C2612" s="16"/>
      <c r="D2612" s="6"/>
      <c r="E2612" s="16"/>
      <c r="F2612" s="16"/>
      <c r="G2612" s="16"/>
      <c r="H2612" s="16"/>
      <c r="I2612" s="2"/>
      <c r="J2612" s="2">
        <v>0</v>
      </c>
      <c r="K2612" s="2"/>
    </row>
    <row r="2613" spans="1:11">
      <c r="A2613" s="6"/>
      <c r="B2613" s="6"/>
      <c r="C2613" s="16"/>
      <c r="D2613" s="6"/>
      <c r="E2613" s="16"/>
      <c r="F2613" s="16"/>
      <c r="G2613" s="16"/>
      <c r="H2613" s="16"/>
      <c r="I2613" s="2"/>
      <c r="J2613" s="2">
        <v>0</v>
      </c>
      <c r="K2613" s="2"/>
    </row>
    <row r="2614" spans="1:11">
      <c r="A2614" s="6"/>
      <c r="B2614" s="6"/>
      <c r="C2614" s="16"/>
      <c r="D2614" s="6"/>
      <c r="E2614" s="16"/>
      <c r="F2614" s="16"/>
      <c r="G2614" s="16"/>
      <c r="H2614" s="16"/>
      <c r="I2614" s="2"/>
      <c r="J2614" s="2">
        <v>0</v>
      </c>
      <c r="K2614" s="2"/>
    </row>
    <row r="2615" spans="1:11">
      <c r="A2615" s="6"/>
      <c r="B2615" s="6"/>
      <c r="C2615" s="16"/>
      <c r="D2615" s="6"/>
      <c r="E2615" s="16"/>
      <c r="F2615" s="16"/>
      <c r="G2615" s="16"/>
      <c r="H2615" s="16"/>
      <c r="I2615" s="2"/>
      <c r="J2615" s="2">
        <v>0</v>
      </c>
      <c r="K2615" s="2"/>
    </row>
    <row r="2616" spans="1:11">
      <c r="A2616" s="6"/>
      <c r="B2616" s="6"/>
      <c r="C2616" s="16"/>
      <c r="D2616" s="6"/>
      <c r="E2616" s="16"/>
      <c r="F2616" s="16"/>
      <c r="G2616" s="16"/>
      <c r="H2616" s="16"/>
      <c r="I2616" s="2"/>
      <c r="J2616" s="2">
        <v>0</v>
      </c>
      <c r="K2616" s="2"/>
    </row>
    <row r="2617" spans="1:11">
      <c r="A2617" s="6"/>
      <c r="B2617" s="6"/>
      <c r="C2617" s="16"/>
      <c r="D2617" s="6"/>
      <c r="E2617" s="16"/>
      <c r="F2617" s="16"/>
      <c r="G2617" s="16"/>
      <c r="H2617" s="16"/>
      <c r="I2617" s="2"/>
      <c r="J2617" s="2">
        <v>3</v>
      </c>
      <c r="K2617" s="2"/>
    </row>
    <row r="2618" spans="1:11">
      <c r="A2618" s="6"/>
      <c r="B2618" s="6"/>
      <c r="C2618" s="16"/>
      <c r="D2618" s="6"/>
      <c r="E2618" s="16"/>
      <c r="F2618" s="16"/>
      <c r="G2618" s="16"/>
      <c r="H2618" s="16"/>
      <c r="I2618" s="2"/>
      <c r="J2618" s="2">
        <v>0</v>
      </c>
      <c r="K2618" s="2"/>
    </row>
    <row r="2619" spans="1:11">
      <c r="A2619" s="6"/>
      <c r="B2619" s="6"/>
      <c r="C2619" s="16"/>
      <c r="D2619" s="6"/>
      <c r="E2619" s="16"/>
      <c r="F2619" s="16"/>
      <c r="G2619" s="16"/>
      <c r="H2619" s="16"/>
      <c r="I2619" s="2"/>
      <c r="J2619" s="2">
        <v>0</v>
      </c>
      <c r="K2619" s="2"/>
    </row>
    <row r="2620" spans="1:11">
      <c r="A2620" s="6"/>
      <c r="B2620" s="6"/>
      <c r="C2620" s="16"/>
      <c r="D2620" s="6"/>
      <c r="E2620" s="16"/>
      <c r="F2620" s="16"/>
      <c r="G2620" s="16"/>
      <c r="H2620" s="16"/>
      <c r="I2620" s="2"/>
      <c r="J2620" s="2">
        <v>0</v>
      </c>
      <c r="K2620" s="2"/>
    </row>
    <row r="2621" spans="1:11">
      <c r="A2621" s="6"/>
      <c r="B2621" s="6"/>
      <c r="C2621" s="16"/>
      <c r="D2621" s="6"/>
      <c r="E2621" s="16"/>
      <c r="F2621" s="16"/>
      <c r="G2621" s="16"/>
      <c r="H2621" s="16"/>
      <c r="I2621" s="2"/>
      <c r="J2621" s="2">
        <v>0</v>
      </c>
      <c r="K2621" s="2"/>
    </row>
    <row r="2622" spans="1:11">
      <c r="A2622" s="6"/>
      <c r="B2622" s="6"/>
      <c r="C2622" s="16"/>
      <c r="D2622" s="6"/>
      <c r="E2622" s="16"/>
      <c r="F2622" s="16"/>
      <c r="G2622" s="16"/>
      <c r="H2622" s="16"/>
      <c r="I2622" s="2"/>
      <c r="J2622" s="2">
        <v>0</v>
      </c>
      <c r="K2622" s="2"/>
    </row>
    <row r="2623" spans="1:11">
      <c r="A2623" s="6"/>
      <c r="B2623" s="6"/>
      <c r="C2623" s="16"/>
      <c r="D2623" s="6"/>
      <c r="E2623" s="16"/>
      <c r="F2623" s="16"/>
      <c r="G2623" s="16"/>
      <c r="H2623" s="16"/>
      <c r="I2623" s="2"/>
      <c r="J2623" s="2">
        <v>0</v>
      </c>
      <c r="K2623" s="2"/>
    </row>
    <row r="2624" spans="1:11">
      <c r="A2624" s="6"/>
      <c r="B2624" s="6"/>
      <c r="C2624" s="16"/>
      <c r="D2624" s="6"/>
      <c r="E2624" s="16"/>
      <c r="F2624" s="16"/>
      <c r="G2624" s="16"/>
      <c r="H2624" s="16"/>
      <c r="I2624" s="2"/>
      <c r="J2624" s="2">
        <v>0</v>
      </c>
      <c r="K2624" s="2"/>
    </row>
    <row r="2625" spans="1:11">
      <c r="A2625" s="6"/>
      <c r="B2625" s="6"/>
      <c r="C2625" s="16"/>
      <c r="D2625" s="6"/>
      <c r="E2625" s="16"/>
      <c r="F2625" s="16"/>
      <c r="G2625" s="16"/>
      <c r="H2625" s="16"/>
      <c r="I2625" s="2"/>
      <c r="J2625" s="2">
        <v>0</v>
      </c>
      <c r="K2625" s="2"/>
    </row>
    <row r="2626" spans="1:11">
      <c r="A2626" s="6"/>
      <c r="B2626" s="6"/>
      <c r="C2626" s="16"/>
      <c r="D2626" s="6"/>
      <c r="E2626" s="16"/>
      <c r="F2626" s="16"/>
      <c r="G2626" s="16"/>
      <c r="H2626" s="16"/>
      <c r="I2626" s="2"/>
      <c r="J2626" s="2">
        <v>3</v>
      </c>
      <c r="K2626" s="2"/>
    </row>
    <row r="2627" spans="1:11">
      <c r="A2627" s="6"/>
      <c r="B2627" s="6"/>
      <c r="C2627" s="16"/>
      <c r="D2627" s="6"/>
      <c r="E2627" s="16"/>
      <c r="F2627" s="16"/>
      <c r="G2627" s="16"/>
      <c r="H2627" s="16"/>
      <c r="I2627" s="2"/>
      <c r="J2627" s="2">
        <v>0</v>
      </c>
      <c r="K2627" s="2"/>
    </row>
    <row r="2628" spans="1:11">
      <c r="A2628" s="6"/>
      <c r="B2628" s="6"/>
      <c r="C2628" s="16"/>
      <c r="D2628" s="6"/>
      <c r="E2628" s="16"/>
      <c r="F2628" s="16"/>
      <c r="G2628" s="16"/>
      <c r="H2628" s="16"/>
      <c r="I2628" s="2"/>
      <c r="J2628" s="2">
        <v>0</v>
      </c>
      <c r="K2628" s="2"/>
    </row>
    <row r="2629" spans="1:11">
      <c r="A2629" s="6"/>
      <c r="B2629" s="6"/>
      <c r="C2629" s="16"/>
      <c r="D2629" s="6"/>
      <c r="E2629" s="16"/>
      <c r="F2629" s="16"/>
      <c r="G2629" s="16"/>
      <c r="H2629" s="16"/>
      <c r="I2629" s="2"/>
      <c r="J2629" s="2">
        <v>0</v>
      </c>
      <c r="K2629" s="2"/>
    </row>
    <row r="2630" spans="1:11">
      <c r="A2630" s="6"/>
      <c r="B2630" s="6"/>
      <c r="C2630" s="16"/>
      <c r="D2630" s="6"/>
      <c r="E2630" s="16"/>
      <c r="F2630" s="16"/>
      <c r="G2630" s="16"/>
      <c r="H2630" s="16"/>
      <c r="I2630" s="2"/>
      <c r="J2630" s="2">
        <v>0</v>
      </c>
      <c r="K2630" s="2"/>
    </row>
    <row r="2631" spans="1:11">
      <c r="A2631" s="6"/>
      <c r="B2631" s="6"/>
      <c r="C2631" s="16"/>
      <c r="D2631" s="6"/>
      <c r="E2631" s="16"/>
      <c r="F2631" s="16"/>
      <c r="G2631" s="16"/>
      <c r="H2631" s="16"/>
      <c r="I2631" s="2"/>
      <c r="J2631" s="2">
        <v>0</v>
      </c>
      <c r="K2631" s="2"/>
    </row>
    <row r="2632" spans="1:11">
      <c r="A2632" s="6"/>
      <c r="B2632" s="6"/>
      <c r="C2632" s="16"/>
      <c r="D2632" s="6"/>
      <c r="E2632" s="16"/>
      <c r="F2632" s="16"/>
      <c r="G2632" s="16"/>
      <c r="H2632" s="16"/>
      <c r="I2632" s="2"/>
      <c r="J2632" s="2">
        <v>0</v>
      </c>
      <c r="K2632" s="2"/>
    </row>
    <row r="2633" spans="1:11">
      <c r="A2633" s="6"/>
      <c r="B2633" s="6"/>
      <c r="C2633" s="16"/>
      <c r="D2633" s="6"/>
      <c r="E2633" s="16"/>
      <c r="F2633" s="16"/>
      <c r="G2633" s="16"/>
      <c r="H2633" s="16"/>
      <c r="I2633" s="2"/>
      <c r="J2633" s="2">
        <v>0</v>
      </c>
      <c r="K2633" s="2"/>
    </row>
    <row r="2634" spans="1:11">
      <c r="A2634" s="6"/>
      <c r="B2634" s="6"/>
      <c r="C2634" s="16"/>
      <c r="D2634" s="6"/>
      <c r="E2634" s="16"/>
      <c r="F2634" s="16"/>
      <c r="G2634" s="16"/>
      <c r="H2634" s="16"/>
      <c r="I2634" s="2"/>
      <c r="J2634" s="2">
        <v>0</v>
      </c>
      <c r="K2634" s="2"/>
    </row>
    <row r="2635" spans="1:11">
      <c r="A2635" s="6"/>
      <c r="B2635" s="6"/>
      <c r="C2635" s="16"/>
      <c r="D2635" s="6"/>
      <c r="E2635" s="16"/>
      <c r="F2635" s="16"/>
      <c r="G2635" s="16"/>
      <c r="H2635" s="16"/>
      <c r="I2635" s="2"/>
      <c r="J2635" s="2">
        <v>2</v>
      </c>
      <c r="K2635" s="2"/>
    </row>
    <row r="2636" spans="1:11">
      <c r="A2636" s="6"/>
      <c r="B2636" s="6"/>
      <c r="C2636" s="16"/>
      <c r="D2636" s="6"/>
      <c r="E2636" s="16"/>
      <c r="F2636" s="16"/>
      <c r="G2636" s="16"/>
      <c r="H2636" s="16"/>
      <c r="I2636" s="2"/>
      <c r="J2636" s="2">
        <v>0</v>
      </c>
      <c r="K2636" s="2"/>
    </row>
    <row r="2637" spans="1:11">
      <c r="A2637" s="6"/>
      <c r="B2637" s="6"/>
      <c r="C2637" s="16"/>
      <c r="D2637" s="6"/>
      <c r="E2637" s="16"/>
      <c r="F2637" s="16"/>
      <c r="G2637" s="16"/>
      <c r="H2637" s="16"/>
      <c r="I2637" s="2"/>
      <c r="J2637" s="2">
        <v>0</v>
      </c>
      <c r="K2637" s="2"/>
    </row>
    <row r="2638" spans="1:11">
      <c r="A2638" s="6"/>
      <c r="B2638" s="6"/>
      <c r="C2638" s="16"/>
      <c r="D2638" s="6"/>
      <c r="E2638" s="16"/>
      <c r="F2638" s="16"/>
      <c r="G2638" s="16"/>
      <c r="H2638" s="16"/>
      <c r="I2638" s="2"/>
      <c r="J2638" s="2">
        <v>0</v>
      </c>
      <c r="K2638" s="2"/>
    </row>
    <row r="2639" spans="1:11">
      <c r="A2639" s="6"/>
      <c r="B2639" s="6"/>
      <c r="C2639" s="16"/>
      <c r="D2639" s="6"/>
      <c r="E2639" s="16"/>
      <c r="F2639" s="16"/>
      <c r="G2639" s="16"/>
      <c r="H2639" s="16"/>
      <c r="I2639" s="2"/>
      <c r="J2639" s="2">
        <v>0</v>
      </c>
      <c r="K2639" s="2"/>
    </row>
    <row r="2640" spans="1:11">
      <c r="A2640" s="6"/>
      <c r="B2640" s="6"/>
      <c r="C2640" s="16"/>
      <c r="D2640" s="6"/>
      <c r="E2640" s="16"/>
      <c r="F2640" s="16"/>
      <c r="G2640" s="16"/>
      <c r="H2640" s="16"/>
      <c r="I2640" s="2"/>
      <c r="J2640" s="2">
        <v>0</v>
      </c>
      <c r="K2640" s="2"/>
    </row>
    <row r="2641" spans="1:11">
      <c r="A2641" s="6"/>
      <c r="B2641" s="6"/>
      <c r="C2641" s="16"/>
      <c r="D2641" s="6"/>
      <c r="E2641" s="16"/>
      <c r="F2641" s="16"/>
      <c r="G2641" s="16"/>
      <c r="H2641" s="16"/>
      <c r="I2641" s="2"/>
      <c r="J2641" s="2">
        <v>0</v>
      </c>
      <c r="K2641" s="2"/>
    </row>
    <row r="2642" spans="1:11">
      <c r="A2642" s="6"/>
      <c r="B2642" s="6"/>
      <c r="C2642" s="16"/>
      <c r="D2642" s="6"/>
      <c r="E2642" s="16"/>
      <c r="F2642" s="16"/>
      <c r="G2642" s="16"/>
      <c r="H2642" s="16"/>
      <c r="I2642" s="2"/>
      <c r="J2642" s="2">
        <v>0</v>
      </c>
      <c r="K2642" s="2"/>
    </row>
    <row r="2643" spans="1:11">
      <c r="A2643" s="6"/>
      <c r="B2643" s="6"/>
      <c r="C2643" s="16"/>
      <c r="D2643" s="6"/>
      <c r="E2643" s="16"/>
      <c r="F2643" s="16"/>
      <c r="G2643" s="16"/>
      <c r="H2643" s="16"/>
      <c r="I2643" s="2"/>
      <c r="J2643" s="2">
        <v>0</v>
      </c>
      <c r="K2643" s="2"/>
    </row>
    <row r="2644" spans="1:11">
      <c r="A2644" s="6"/>
      <c r="B2644" s="6"/>
      <c r="C2644" s="16"/>
      <c r="D2644" s="6"/>
      <c r="E2644" s="16"/>
      <c r="F2644" s="16"/>
      <c r="G2644" s="16"/>
      <c r="H2644" s="16"/>
      <c r="I2644" s="2"/>
      <c r="J2644" s="2">
        <v>0</v>
      </c>
      <c r="K2644" s="2"/>
    </row>
    <row r="2645" spans="1:11">
      <c r="A2645" s="6"/>
      <c r="B2645" s="6"/>
      <c r="C2645" s="16"/>
      <c r="D2645" s="6"/>
      <c r="E2645" s="16"/>
      <c r="F2645" s="16"/>
      <c r="G2645" s="16"/>
      <c r="H2645" s="16"/>
      <c r="I2645" s="2"/>
      <c r="J2645" s="2">
        <v>0</v>
      </c>
      <c r="K2645" s="2"/>
    </row>
    <row r="2646" spans="1:11">
      <c r="A2646" s="6"/>
      <c r="B2646" s="6"/>
      <c r="C2646" s="16"/>
      <c r="D2646" s="6"/>
      <c r="E2646" s="16"/>
      <c r="F2646" s="16"/>
      <c r="G2646" s="16"/>
      <c r="H2646" s="16"/>
      <c r="I2646" s="2"/>
      <c r="J2646" s="2">
        <v>0</v>
      </c>
      <c r="K2646" s="2"/>
    </row>
    <row r="2647" spans="1:11">
      <c r="A2647" s="6"/>
      <c r="B2647" s="6"/>
      <c r="C2647" s="16"/>
      <c r="D2647" s="6"/>
      <c r="E2647" s="16"/>
      <c r="F2647" s="16"/>
      <c r="G2647" s="16"/>
      <c r="H2647" s="16"/>
      <c r="I2647" s="2"/>
      <c r="J2647" s="2">
        <v>0</v>
      </c>
      <c r="K2647" s="2"/>
    </row>
    <row r="2648" spans="1:11">
      <c r="A2648" s="6"/>
      <c r="B2648" s="6"/>
      <c r="C2648" s="16"/>
      <c r="D2648" s="6"/>
      <c r="E2648" s="16"/>
      <c r="F2648" s="16"/>
      <c r="G2648" s="16"/>
      <c r="H2648" s="16"/>
      <c r="I2648" s="2"/>
      <c r="J2648" s="2">
        <v>0</v>
      </c>
      <c r="K2648" s="2"/>
    </row>
    <row r="2649" spans="1:11">
      <c r="A2649" s="6"/>
      <c r="B2649" s="6"/>
      <c r="C2649" s="16"/>
      <c r="D2649" s="6"/>
      <c r="E2649" s="16"/>
      <c r="F2649" s="16"/>
      <c r="G2649" s="16"/>
      <c r="H2649" s="16"/>
      <c r="I2649" s="2"/>
      <c r="J2649" s="2">
        <v>0</v>
      </c>
      <c r="K2649" s="2"/>
    </row>
    <row r="2650" spans="1:11">
      <c r="A2650" s="6"/>
      <c r="B2650" s="6"/>
      <c r="C2650" s="16"/>
      <c r="D2650" s="6"/>
      <c r="E2650" s="16"/>
      <c r="F2650" s="16"/>
      <c r="G2650" s="16"/>
      <c r="H2650" s="16"/>
      <c r="I2650" s="2"/>
      <c r="J2650" s="2">
        <v>0</v>
      </c>
      <c r="K2650" s="2"/>
    </row>
    <row r="2651" spans="1:11">
      <c r="A2651" s="6"/>
      <c r="B2651" s="6"/>
      <c r="C2651" s="16"/>
      <c r="D2651" s="6"/>
      <c r="E2651" s="16"/>
      <c r="F2651" s="16"/>
      <c r="G2651" s="16"/>
      <c r="H2651" s="16"/>
      <c r="I2651" s="2"/>
      <c r="J2651" s="2">
        <v>0</v>
      </c>
      <c r="K2651" s="2"/>
    </row>
    <row r="2652" spans="1:11">
      <c r="A2652" s="6"/>
      <c r="B2652" s="6"/>
      <c r="C2652" s="16"/>
      <c r="D2652" s="6"/>
      <c r="E2652" s="16"/>
      <c r="F2652" s="16"/>
      <c r="G2652" s="16"/>
      <c r="H2652" s="16"/>
      <c r="I2652" s="2"/>
      <c r="J2652" s="2">
        <v>0</v>
      </c>
      <c r="K2652" s="2"/>
    </row>
    <row r="2653" spans="1:11">
      <c r="A2653" s="6"/>
      <c r="B2653" s="6"/>
      <c r="C2653" s="16"/>
      <c r="D2653" s="6"/>
      <c r="E2653" s="16"/>
      <c r="F2653" s="16"/>
      <c r="G2653" s="16"/>
      <c r="H2653" s="16"/>
      <c r="I2653" s="2"/>
      <c r="J2653" s="2">
        <v>0</v>
      </c>
      <c r="K2653" s="2"/>
    </row>
    <row r="2654" spans="1:11">
      <c r="A2654" s="6"/>
      <c r="B2654" s="6"/>
      <c r="C2654" s="16"/>
      <c r="D2654" s="6"/>
      <c r="E2654" s="16"/>
      <c r="F2654" s="16"/>
      <c r="G2654" s="16"/>
      <c r="H2654" s="16"/>
      <c r="I2654" s="2"/>
      <c r="J2654" s="2">
        <v>0</v>
      </c>
      <c r="K2654" s="2"/>
    </row>
    <row r="2655" spans="1:11">
      <c r="A2655" s="6"/>
      <c r="B2655" s="6"/>
      <c r="C2655" s="16"/>
      <c r="D2655" s="6"/>
      <c r="E2655" s="16"/>
      <c r="F2655" s="16"/>
      <c r="G2655" s="16"/>
      <c r="H2655" s="16"/>
      <c r="I2655" s="2"/>
      <c r="J2655" s="2">
        <v>0</v>
      </c>
      <c r="K2655" s="2"/>
    </row>
    <row r="2656" spans="1:11">
      <c r="A2656" s="6"/>
      <c r="B2656" s="6"/>
      <c r="C2656" s="16"/>
      <c r="D2656" s="6"/>
      <c r="E2656" s="16"/>
      <c r="F2656" s="16"/>
      <c r="G2656" s="16"/>
      <c r="H2656" s="16"/>
      <c r="I2656" s="2"/>
      <c r="J2656" s="2">
        <v>0</v>
      </c>
      <c r="K2656" s="2"/>
    </row>
    <row r="2657" spans="1:11">
      <c r="A2657" s="6"/>
      <c r="B2657" s="6"/>
      <c r="C2657" s="16"/>
      <c r="D2657" s="6"/>
      <c r="E2657" s="16"/>
      <c r="F2657" s="16"/>
      <c r="G2657" s="16"/>
      <c r="H2657" s="16"/>
      <c r="I2657" s="2"/>
      <c r="J2657" s="2">
        <v>0</v>
      </c>
      <c r="K2657" s="2"/>
    </row>
    <row r="2658" spans="1:11">
      <c r="A2658" s="6"/>
      <c r="B2658" s="6"/>
      <c r="C2658" s="16"/>
      <c r="D2658" s="6"/>
      <c r="E2658" s="16"/>
      <c r="F2658" s="16"/>
      <c r="G2658" s="16"/>
      <c r="H2658" s="16"/>
      <c r="I2658" s="2"/>
      <c r="J2658" s="2">
        <v>0</v>
      </c>
      <c r="K2658" s="2"/>
    </row>
    <row r="2659" spans="1:11">
      <c r="A2659" s="6"/>
      <c r="B2659" s="6"/>
      <c r="C2659" s="16"/>
      <c r="D2659" s="6"/>
      <c r="E2659" s="16"/>
      <c r="F2659" s="16"/>
      <c r="G2659" s="16"/>
      <c r="H2659" s="16"/>
      <c r="I2659" s="2"/>
      <c r="J2659" s="2">
        <v>0</v>
      </c>
      <c r="K2659" s="2"/>
    </row>
    <row r="2660" spans="1:11">
      <c r="A2660" s="6"/>
      <c r="B2660" s="6"/>
      <c r="C2660" s="16"/>
      <c r="D2660" s="6"/>
      <c r="E2660" s="16"/>
      <c r="F2660" s="16"/>
      <c r="G2660" s="16"/>
      <c r="H2660" s="16"/>
      <c r="I2660" s="2"/>
      <c r="J2660" s="2">
        <v>0</v>
      </c>
      <c r="K2660" s="2"/>
    </row>
    <row r="2661" spans="1:11">
      <c r="A2661" s="6"/>
      <c r="B2661" s="6"/>
      <c r="C2661" s="16"/>
      <c r="D2661" s="6"/>
      <c r="E2661" s="16"/>
      <c r="F2661" s="16"/>
      <c r="G2661" s="16"/>
      <c r="H2661" s="16"/>
      <c r="I2661" s="2"/>
      <c r="J2661" s="2">
        <v>0</v>
      </c>
      <c r="K2661" s="2"/>
    </row>
    <row r="2662" spans="1:11">
      <c r="A2662" s="6"/>
      <c r="B2662" s="6"/>
      <c r="C2662" s="16"/>
      <c r="D2662" s="6"/>
      <c r="E2662" s="16"/>
      <c r="F2662" s="16"/>
      <c r="G2662" s="16"/>
      <c r="H2662" s="16"/>
      <c r="I2662" s="2"/>
      <c r="J2662" s="2">
        <v>0</v>
      </c>
      <c r="K2662" s="2"/>
    </row>
    <row r="2663" spans="1:11">
      <c r="A2663" s="6"/>
      <c r="B2663" s="6"/>
      <c r="C2663" s="16"/>
      <c r="D2663" s="6"/>
      <c r="E2663" s="16"/>
      <c r="F2663" s="16"/>
      <c r="G2663" s="16"/>
      <c r="H2663" s="16"/>
      <c r="I2663" s="2"/>
      <c r="J2663" s="2">
        <v>0</v>
      </c>
      <c r="K2663" s="2"/>
    </row>
    <row r="2664" spans="1:11">
      <c r="A2664" s="6"/>
      <c r="B2664" s="6"/>
      <c r="C2664" s="16"/>
      <c r="D2664" s="6"/>
      <c r="E2664" s="16"/>
      <c r="F2664" s="16"/>
      <c r="G2664" s="16"/>
      <c r="H2664" s="16"/>
      <c r="I2664" s="2"/>
      <c r="J2664" s="2">
        <v>0</v>
      </c>
      <c r="K2664" s="2"/>
    </row>
    <row r="2665" spans="1:11">
      <c r="A2665" s="6"/>
      <c r="B2665" s="6"/>
      <c r="C2665" s="16"/>
      <c r="D2665" s="6"/>
      <c r="E2665" s="16"/>
      <c r="F2665" s="16"/>
      <c r="G2665" s="16"/>
      <c r="H2665" s="16"/>
      <c r="I2665" s="2"/>
      <c r="J2665" s="2">
        <v>0</v>
      </c>
      <c r="K2665" s="2"/>
    </row>
    <row r="2666" spans="1:11">
      <c r="A2666" s="6"/>
      <c r="B2666" s="6"/>
      <c r="C2666" s="16"/>
      <c r="D2666" s="6"/>
      <c r="E2666" s="16"/>
      <c r="F2666" s="16"/>
      <c r="G2666" s="16"/>
      <c r="H2666" s="16"/>
      <c r="I2666" s="2"/>
      <c r="J2666" s="2">
        <v>0</v>
      </c>
      <c r="K2666" s="2"/>
    </row>
    <row r="2667" spans="1:11">
      <c r="A2667" s="6"/>
      <c r="B2667" s="6"/>
      <c r="C2667" s="16"/>
      <c r="D2667" s="6"/>
      <c r="E2667" s="16"/>
      <c r="F2667" s="16"/>
      <c r="G2667" s="16"/>
      <c r="H2667" s="16"/>
      <c r="I2667" s="2"/>
      <c r="J2667" s="2">
        <v>0</v>
      </c>
      <c r="K2667" s="2"/>
    </row>
    <row r="2668" spans="1:11">
      <c r="A2668" s="6"/>
      <c r="B2668" s="6"/>
      <c r="C2668" s="16"/>
      <c r="D2668" s="6"/>
      <c r="E2668" s="16"/>
      <c r="F2668" s="16"/>
      <c r="G2668" s="16"/>
      <c r="H2668" s="16"/>
      <c r="I2668" s="2"/>
      <c r="J2668" s="2">
        <v>0</v>
      </c>
      <c r="K2668" s="2"/>
    </row>
    <row r="2669" spans="1:11">
      <c r="A2669" s="6"/>
      <c r="B2669" s="6"/>
      <c r="C2669" s="16"/>
      <c r="D2669" s="6"/>
      <c r="E2669" s="16"/>
      <c r="F2669" s="16"/>
      <c r="G2669" s="16"/>
      <c r="H2669" s="16"/>
      <c r="I2669" s="2"/>
      <c r="J2669" s="2">
        <v>0</v>
      </c>
      <c r="K2669" s="2"/>
    </row>
    <row r="2670" spans="1:11">
      <c r="A2670" s="6"/>
      <c r="B2670" s="6"/>
      <c r="C2670" s="16"/>
      <c r="D2670" s="6"/>
      <c r="E2670" s="16"/>
      <c r="F2670" s="16"/>
      <c r="G2670" s="16"/>
      <c r="H2670" s="16"/>
      <c r="I2670" s="2"/>
      <c r="J2670" s="2">
        <v>0</v>
      </c>
      <c r="K2670" s="2"/>
    </row>
    <row r="2671" spans="1:11">
      <c r="A2671" s="6"/>
      <c r="B2671" s="6"/>
      <c r="C2671" s="16"/>
      <c r="D2671" s="6"/>
      <c r="E2671" s="16"/>
      <c r="F2671" s="16"/>
      <c r="G2671" s="16"/>
      <c r="H2671" s="16"/>
      <c r="I2671" s="2"/>
      <c r="J2671" s="2">
        <v>0</v>
      </c>
      <c r="K2671" s="2"/>
    </row>
    <row r="2672" spans="1:11">
      <c r="A2672" s="6"/>
      <c r="B2672" s="6"/>
      <c r="C2672" s="16"/>
      <c r="D2672" s="6"/>
      <c r="E2672" s="16"/>
      <c r="F2672" s="16"/>
      <c r="G2672" s="16"/>
      <c r="H2672" s="16"/>
      <c r="I2672" s="2"/>
      <c r="J2672" s="2">
        <v>0</v>
      </c>
      <c r="K2672" s="2"/>
    </row>
    <row r="2673" spans="1:11">
      <c r="A2673" s="6"/>
      <c r="B2673" s="6"/>
      <c r="C2673" s="16"/>
      <c r="D2673" s="6"/>
      <c r="E2673" s="16"/>
      <c r="F2673" s="16"/>
      <c r="G2673" s="16"/>
      <c r="H2673" s="16"/>
      <c r="I2673" s="2"/>
      <c r="J2673" s="2">
        <v>0</v>
      </c>
      <c r="K2673" s="2"/>
    </row>
    <row r="2674" spans="1:11">
      <c r="A2674" s="6"/>
      <c r="B2674" s="6"/>
      <c r="C2674" s="16"/>
      <c r="D2674" s="6"/>
      <c r="E2674" s="16"/>
      <c r="F2674" s="16"/>
      <c r="G2674" s="16"/>
      <c r="H2674" s="16"/>
      <c r="I2674" s="2"/>
      <c r="J2674" s="2">
        <v>3</v>
      </c>
      <c r="K2674" s="2"/>
    </row>
    <row r="2675" spans="1:11">
      <c r="A2675" s="6"/>
      <c r="B2675" s="6"/>
      <c r="C2675" s="16"/>
      <c r="D2675" s="6"/>
      <c r="E2675" s="16"/>
      <c r="F2675" s="16"/>
      <c r="G2675" s="16"/>
      <c r="H2675" s="16"/>
      <c r="I2675" s="2"/>
      <c r="J2675" s="2">
        <v>0</v>
      </c>
      <c r="K2675" s="2"/>
    </row>
    <row r="2676" spans="1:11">
      <c r="A2676" s="6"/>
      <c r="B2676" s="6"/>
      <c r="C2676" s="16"/>
      <c r="D2676" s="6"/>
      <c r="E2676" s="16"/>
      <c r="F2676" s="16"/>
      <c r="G2676" s="16"/>
      <c r="H2676" s="16"/>
      <c r="I2676" s="2"/>
      <c r="J2676" s="2">
        <v>0</v>
      </c>
      <c r="K2676" s="2"/>
    </row>
    <row r="2677" spans="1:11">
      <c r="A2677" s="6"/>
      <c r="B2677" s="6"/>
      <c r="C2677" s="16"/>
      <c r="D2677" s="6"/>
      <c r="E2677" s="16"/>
      <c r="F2677" s="16"/>
      <c r="G2677" s="16"/>
      <c r="H2677" s="16"/>
      <c r="I2677" s="2"/>
      <c r="J2677" s="2">
        <v>0</v>
      </c>
      <c r="K2677" s="2"/>
    </row>
    <row r="2678" spans="1:11">
      <c r="A2678" s="6"/>
      <c r="B2678" s="6"/>
      <c r="C2678" s="16"/>
      <c r="D2678" s="6"/>
      <c r="E2678" s="16"/>
      <c r="F2678" s="16"/>
      <c r="G2678" s="16"/>
      <c r="H2678" s="16"/>
      <c r="I2678" s="2"/>
      <c r="J2678" s="2">
        <v>0</v>
      </c>
      <c r="K2678" s="2"/>
    </row>
    <row r="2679" spans="1:11">
      <c r="A2679" s="6"/>
      <c r="B2679" s="6"/>
      <c r="C2679" s="16"/>
      <c r="D2679" s="6"/>
      <c r="E2679" s="16"/>
      <c r="F2679" s="16"/>
      <c r="G2679" s="16"/>
      <c r="H2679" s="16"/>
      <c r="I2679" s="2"/>
      <c r="J2679" s="2">
        <v>0</v>
      </c>
      <c r="K2679" s="2"/>
    </row>
    <row r="2680" spans="1:11">
      <c r="A2680" s="6"/>
      <c r="B2680" s="6"/>
      <c r="C2680" s="16"/>
      <c r="D2680" s="6"/>
      <c r="E2680" s="16"/>
      <c r="F2680" s="16"/>
      <c r="G2680" s="16"/>
      <c r="H2680" s="16"/>
      <c r="I2680" s="2"/>
      <c r="J2680" s="2">
        <v>3</v>
      </c>
      <c r="K2680" s="2"/>
    </row>
    <row r="2681" spans="1:11">
      <c r="A2681" s="6"/>
      <c r="B2681" s="6"/>
      <c r="C2681" s="16"/>
      <c r="D2681" s="6"/>
      <c r="E2681" s="16"/>
      <c r="F2681" s="16"/>
      <c r="G2681" s="16"/>
      <c r="H2681" s="16"/>
      <c r="I2681" s="2"/>
      <c r="J2681" s="2">
        <v>0</v>
      </c>
      <c r="K2681" s="2"/>
    </row>
    <row r="2682" spans="1:11">
      <c r="A2682" s="6"/>
      <c r="B2682" s="6"/>
      <c r="C2682" s="16"/>
      <c r="D2682" s="6"/>
      <c r="E2682" s="16"/>
      <c r="F2682" s="16"/>
      <c r="G2682" s="16"/>
      <c r="H2682" s="16"/>
      <c r="I2682" s="2"/>
      <c r="J2682" s="2">
        <v>0</v>
      </c>
      <c r="K2682" s="2"/>
    </row>
    <row r="2683" spans="1:11">
      <c r="A2683" s="6"/>
      <c r="B2683" s="6"/>
      <c r="C2683" s="16"/>
      <c r="D2683" s="6"/>
      <c r="E2683" s="16"/>
      <c r="F2683" s="16"/>
      <c r="G2683" s="16"/>
      <c r="H2683" s="16"/>
      <c r="I2683" s="2"/>
      <c r="J2683" s="2">
        <v>0</v>
      </c>
      <c r="K2683" s="2"/>
    </row>
    <row r="2684" spans="1:11">
      <c r="A2684" s="6"/>
      <c r="B2684" s="6"/>
      <c r="C2684" s="16"/>
      <c r="D2684" s="6"/>
      <c r="E2684" s="16"/>
      <c r="F2684" s="16"/>
      <c r="G2684" s="16"/>
      <c r="H2684" s="16"/>
      <c r="I2684" s="2"/>
      <c r="J2684" s="2">
        <v>0</v>
      </c>
      <c r="K2684" s="2"/>
    </row>
    <row r="2685" spans="1:11">
      <c r="A2685" s="6"/>
      <c r="B2685" s="6"/>
      <c r="C2685" s="16"/>
      <c r="D2685" s="6"/>
      <c r="E2685" s="16"/>
      <c r="F2685" s="16"/>
      <c r="G2685" s="16"/>
      <c r="H2685" s="16"/>
      <c r="I2685" s="2"/>
      <c r="J2685" s="2">
        <v>0</v>
      </c>
      <c r="K2685" s="2"/>
    </row>
    <row r="2686" spans="1:11">
      <c r="A2686" s="6"/>
      <c r="B2686" s="6"/>
      <c r="C2686" s="16"/>
      <c r="D2686" s="6"/>
      <c r="E2686" s="16"/>
      <c r="F2686" s="16"/>
      <c r="G2686" s="16"/>
      <c r="H2686" s="16"/>
      <c r="I2686" s="2"/>
      <c r="J2686" s="2">
        <v>0</v>
      </c>
      <c r="K2686" s="2"/>
    </row>
    <row r="2687" spans="1:11">
      <c r="A2687" s="6"/>
      <c r="B2687" s="6"/>
      <c r="C2687" s="16"/>
      <c r="D2687" s="6"/>
      <c r="E2687" s="16"/>
      <c r="F2687" s="16"/>
      <c r="G2687" s="16"/>
      <c r="H2687" s="16"/>
      <c r="I2687" s="2"/>
      <c r="J2687" s="2">
        <v>0</v>
      </c>
      <c r="K2687" s="2"/>
    </row>
    <row r="2688" spans="1:11">
      <c r="A2688" s="6"/>
      <c r="B2688" s="6"/>
      <c r="C2688" s="16"/>
      <c r="D2688" s="6"/>
      <c r="E2688" s="16"/>
      <c r="F2688" s="16"/>
      <c r="G2688" s="16"/>
      <c r="H2688" s="16"/>
      <c r="I2688" s="2"/>
      <c r="J2688" s="2">
        <v>0</v>
      </c>
      <c r="K2688" s="2"/>
    </row>
    <row r="2689" spans="1:11">
      <c r="A2689" s="6"/>
      <c r="B2689" s="6"/>
      <c r="C2689" s="16"/>
      <c r="D2689" s="6"/>
      <c r="E2689" s="16"/>
      <c r="F2689" s="16"/>
      <c r="G2689" s="16"/>
      <c r="H2689" s="16"/>
      <c r="I2689" s="2"/>
      <c r="J2689" s="2">
        <v>0</v>
      </c>
      <c r="K2689" s="2"/>
    </row>
    <row r="2690" spans="1:11">
      <c r="A2690" s="6"/>
      <c r="B2690" s="6"/>
      <c r="C2690" s="16"/>
      <c r="D2690" s="6"/>
      <c r="E2690" s="16"/>
      <c r="F2690" s="16"/>
      <c r="G2690" s="16"/>
      <c r="H2690" s="16"/>
      <c r="I2690" s="2"/>
      <c r="J2690" s="2">
        <v>0</v>
      </c>
      <c r="K2690" s="2"/>
    </row>
    <row r="2691" spans="1:11">
      <c r="A2691" s="6"/>
      <c r="B2691" s="6"/>
      <c r="C2691" s="16"/>
      <c r="D2691" s="6"/>
      <c r="E2691" s="16"/>
      <c r="F2691" s="16"/>
      <c r="G2691" s="16"/>
      <c r="H2691" s="16"/>
      <c r="I2691" s="2"/>
      <c r="J2691" s="2">
        <v>0</v>
      </c>
      <c r="K2691" s="2"/>
    </row>
    <row r="2692" spans="1:11">
      <c r="A2692" s="6"/>
      <c r="B2692" s="6"/>
      <c r="C2692" s="16"/>
      <c r="D2692" s="6"/>
      <c r="E2692" s="16"/>
      <c r="F2692" s="16"/>
      <c r="G2692" s="16"/>
      <c r="H2692" s="16"/>
      <c r="I2692" s="2"/>
      <c r="J2692" s="2">
        <v>0</v>
      </c>
      <c r="K2692" s="2"/>
    </row>
    <row r="2693" spans="1:11">
      <c r="A2693" s="6"/>
      <c r="B2693" s="6"/>
      <c r="C2693" s="16"/>
      <c r="D2693" s="6"/>
      <c r="E2693" s="16"/>
      <c r="F2693" s="16"/>
      <c r="G2693" s="16"/>
      <c r="H2693" s="16"/>
      <c r="I2693" s="2"/>
      <c r="J2693" s="2">
        <v>0</v>
      </c>
      <c r="K2693" s="2"/>
    </row>
    <row r="2694" spans="1:11">
      <c r="A2694" s="6"/>
      <c r="B2694" s="6"/>
      <c r="C2694" s="16"/>
      <c r="D2694" s="6"/>
      <c r="E2694" s="16"/>
      <c r="F2694" s="16"/>
      <c r="G2694" s="16"/>
      <c r="H2694" s="16"/>
      <c r="I2694" s="2"/>
      <c r="J2694" s="2">
        <v>0</v>
      </c>
      <c r="K2694" s="2"/>
    </row>
    <row r="2695" spans="1:11">
      <c r="A2695" s="6"/>
      <c r="B2695" s="6"/>
      <c r="C2695" s="16"/>
      <c r="D2695" s="6"/>
      <c r="E2695" s="16"/>
      <c r="F2695" s="16"/>
      <c r="G2695" s="16"/>
      <c r="H2695" s="16"/>
      <c r="I2695" s="2"/>
      <c r="J2695" s="2">
        <v>0</v>
      </c>
      <c r="K2695" s="2"/>
    </row>
    <row r="2696" spans="1:11">
      <c r="A2696" s="6"/>
      <c r="B2696" s="6"/>
      <c r="C2696" s="16"/>
      <c r="D2696" s="6"/>
      <c r="E2696" s="16"/>
      <c r="F2696" s="16"/>
      <c r="G2696" s="16"/>
      <c r="H2696" s="16"/>
      <c r="I2696" s="2"/>
      <c r="J2696" s="2">
        <v>0</v>
      </c>
      <c r="K2696" s="2"/>
    </row>
    <row r="2697" spans="1:11">
      <c r="A2697" s="6"/>
      <c r="B2697" s="6"/>
      <c r="C2697" s="16"/>
      <c r="D2697" s="6"/>
      <c r="E2697" s="16"/>
      <c r="F2697" s="16"/>
      <c r="G2697" s="16"/>
      <c r="H2697" s="16"/>
      <c r="I2697" s="2"/>
      <c r="J2697" s="2">
        <v>0</v>
      </c>
      <c r="K2697" s="2"/>
    </row>
    <row r="2698" spans="1:11">
      <c r="A2698" s="6"/>
      <c r="B2698" s="6"/>
      <c r="C2698" s="16"/>
      <c r="D2698" s="6"/>
      <c r="E2698" s="16"/>
      <c r="F2698" s="16"/>
      <c r="G2698" s="16"/>
      <c r="H2698" s="16"/>
      <c r="I2698" s="2"/>
      <c r="J2698" s="2">
        <v>0</v>
      </c>
      <c r="K2698" s="2"/>
    </row>
    <row r="2699" spans="1:11">
      <c r="A2699" s="6"/>
      <c r="B2699" s="6"/>
      <c r="C2699" s="16"/>
      <c r="D2699" s="6"/>
      <c r="E2699" s="16"/>
      <c r="F2699" s="16"/>
      <c r="G2699" s="16"/>
      <c r="H2699" s="16"/>
      <c r="I2699" s="2"/>
      <c r="J2699" s="2">
        <v>0</v>
      </c>
      <c r="K2699" s="2"/>
    </row>
    <row r="2700" spans="1:11">
      <c r="A2700" s="6"/>
      <c r="B2700" s="6"/>
      <c r="C2700" s="16"/>
      <c r="D2700" s="6"/>
      <c r="E2700" s="16"/>
      <c r="F2700" s="16"/>
      <c r="G2700" s="16"/>
      <c r="H2700" s="16"/>
      <c r="I2700" s="2"/>
      <c r="J2700" s="2">
        <v>0</v>
      </c>
      <c r="K2700" s="2"/>
    </row>
    <row r="2701" spans="1:11">
      <c r="A2701" s="6"/>
      <c r="B2701" s="6"/>
      <c r="C2701" s="16"/>
      <c r="D2701" s="6"/>
      <c r="E2701" s="16"/>
      <c r="F2701" s="16"/>
      <c r="G2701" s="16"/>
      <c r="H2701" s="16"/>
      <c r="I2701" s="2"/>
      <c r="J2701" s="2">
        <v>0</v>
      </c>
      <c r="K2701" s="2"/>
    </row>
    <row r="2702" spans="1:11">
      <c r="A2702" s="6"/>
      <c r="B2702" s="6"/>
      <c r="C2702" s="16"/>
      <c r="D2702" s="6"/>
      <c r="E2702" s="16"/>
      <c r="F2702" s="16"/>
      <c r="G2702" s="16"/>
      <c r="H2702" s="16"/>
      <c r="I2702" s="2"/>
      <c r="J2702" s="2">
        <v>0</v>
      </c>
      <c r="K2702" s="2"/>
    </row>
    <row r="2703" spans="1:11">
      <c r="A2703" s="6"/>
      <c r="B2703" s="6"/>
      <c r="C2703" s="16"/>
      <c r="D2703" s="6"/>
      <c r="E2703" s="16"/>
      <c r="F2703" s="16"/>
      <c r="G2703" s="16"/>
      <c r="H2703" s="16"/>
      <c r="I2703" s="2"/>
      <c r="J2703" s="2">
        <v>0</v>
      </c>
      <c r="K2703" s="2"/>
    </row>
    <row r="2704" spans="1:11">
      <c r="A2704" s="6"/>
      <c r="B2704" s="6"/>
      <c r="C2704" s="16"/>
      <c r="D2704" s="6"/>
      <c r="E2704" s="16"/>
      <c r="F2704" s="16"/>
      <c r="G2704" s="16"/>
      <c r="H2704" s="16"/>
      <c r="I2704" s="2"/>
      <c r="J2704" s="2">
        <v>0</v>
      </c>
      <c r="K2704" s="2"/>
    </row>
    <row r="2705" spans="1:11">
      <c r="A2705" s="6"/>
      <c r="B2705" s="6"/>
      <c r="C2705" s="16"/>
      <c r="D2705" s="6"/>
      <c r="E2705" s="16"/>
      <c r="F2705" s="16"/>
      <c r="G2705" s="16"/>
      <c r="H2705" s="16"/>
      <c r="I2705" s="2"/>
      <c r="J2705" s="2">
        <v>0</v>
      </c>
      <c r="K2705" s="2"/>
    </row>
    <row r="2706" spans="1:11">
      <c r="A2706" s="6"/>
      <c r="B2706" s="6"/>
      <c r="C2706" s="16"/>
      <c r="D2706" s="6"/>
      <c r="E2706" s="16"/>
      <c r="F2706" s="16"/>
      <c r="G2706" s="16"/>
      <c r="H2706" s="16"/>
      <c r="I2706" s="2"/>
      <c r="J2706" s="2">
        <v>0</v>
      </c>
      <c r="K2706" s="2"/>
    </row>
    <row r="2707" spans="1:11">
      <c r="A2707" s="6"/>
      <c r="B2707" s="6"/>
      <c r="C2707" s="16"/>
      <c r="D2707" s="6"/>
      <c r="E2707" s="16"/>
      <c r="F2707" s="16"/>
      <c r="G2707" s="16"/>
      <c r="H2707" s="16"/>
      <c r="I2707" s="2"/>
      <c r="J2707" s="2">
        <v>0</v>
      </c>
      <c r="K2707" s="2"/>
    </row>
    <row r="2708" spans="1:11">
      <c r="A2708" s="6"/>
      <c r="B2708" s="6"/>
      <c r="C2708" s="16"/>
      <c r="D2708" s="6"/>
      <c r="E2708" s="16"/>
      <c r="F2708" s="16"/>
      <c r="G2708" s="16"/>
      <c r="H2708" s="16"/>
      <c r="I2708" s="2"/>
      <c r="J2708" s="2">
        <v>0</v>
      </c>
      <c r="K2708" s="2"/>
    </row>
    <row r="2709" spans="1:11">
      <c r="A2709" s="6"/>
      <c r="B2709" s="6"/>
      <c r="C2709" s="16"/>
      <c r="D2709" s="6"/>
      <c r="E2709" s="16"/>
      <c r="F2709" s="16"/>
      <c r="G2709" s="16"/>
      <c r="H2709" s="16"/>
      <c r="I2709" s="2"/>
      <c r="J2709" s="2">
        <v>3</v>
      </c>
      <c r="K2709" s="2"/>
    </row>
    <row r="2710" spans="1:11">
      <c r="A2710" s="6"/>
      <c r="B2710" s="6"/>
      <c r="C2710" s="16"/>
      <c r="D2710" s="6"/>
      <c r="E2710" s="16"/>
      <c r="F2710" s="16"/>
      <c r="G2710" s="16"/>
      <c r="H2710" s="16"/>
      <c r="I2710" s="2"/>
      <c r="J2710" s="2">
        <v>0</v>
      </c>
      <c r="K2710" s="2"/>
    </row>
    <row r="2711" spans="1:11">
      <c r="A2711" s="6"/>
      <c r="B2711" s="6"/>
      <c r="C2711" s="16"/>
      <c r="D2711" s="6"/>
      <c r="E2711" s="16"/>
      <c r="F2711" s="16"/>
      <c r="G2711" s="16"/>
      <c r="H2711" s="16"/>
      <c r="I2711" s="2"/>
      <c r="J2711" s="2">
        <v>0</v>
      </c>
      <c r="K2711" s="2"/>
    </row>
    <row r="2712" spans="1:11">
      <c r="A2712" s="6"/>
      <c r="B2712" s="6"/>
      <c r="C2712" s="16"/>
      <c r="D2712" s="6"/>
      <c r="E2712" s="16"/>
      <c r="F2712" s="16"/>
      <c r="G2712" s="16"/>
      <c r="H2712" s="16"/>
      <c r="I2712" s="2"/>
      <c r="J2712" s="2">
        <v>0</v>
      </c>
      <c r="K2712" s="2"/>
    </row>
    <row r="2713" spans="1:11">
      <c r="A2713" s="6"/>
      <c r="B2713" s="6"/>
      <c r="C2713" s="16"/>
      <c r="D2713" s="6"/>
      <c r="E2713" s="16"/>
      <c r="F2713" s="16"/>
      <c r="G2713" s="16"/>
      <c r="H2713" s="16"/>
      <c r="I2713" s="2"/>
      <c r="J2713" s="2">
        <v>0</v>
      </c>
      <c r="K2713" s="2"/>
    </row>
    <row r="2714" spans="1:11">
      <c r="A2714" s="6"/>
      <c r="B2714" s="6"/>
      <c r="C2714" s="16"/>
      <c r="D2714" s="6"/>
      <c r="E2714" s="16"/>
      <c r="F2714" s="16"/>
      <c r="G2714" s="16"/>
      <c r="H2714" s="16"/>
      <c r="I2714" s="2"/>
      <c r="J2714" s="2">
        <v>0</v>
      </c>
      <c r="K2714" s="2"/>
    </row>
    <row r="2715" spans="1:11">
      <c r="A2715" s="6"/>
      <c r="B2715" s="6"/>
      <c r="C2715" s="16"/>
      <c r="D2715" s="6"/>
      <c r="E2715" s="16"/>
      <c r="F2715" s="16"/>
      <c r="G2715" s="16"/>
      <c r="H2715" s="16"/>
      <c r="I2715" s="2"/>
      <c r="J2715" s="2">
        <v>0</v>
      </c>
      <c r="K2715" s="2"/>
    </row>
    <row r="2716" spans="1:11">
      <c r="A2716" s="6"/>
      <c r="B2716" s="6"/>
      <c r="C2716" s="16"/>
      <c r="D2716" s="6"/>
      <c r="E2716" s="16"/>
      <c r="F2716" s="16"/>
      <c r="G2716" s="16"/>
      <c r="H2716" s="16"/>
      <c r="I2716" s="2"/>
      <c r="J2716" s="2">
        <v>0</v>
      </c>
      <c r="K2716" s="2"/>
    </row>
    <row r="2717" spans="1:11">
      <c r="A2717" s="6"/>
      <c r="B2717" s="6"/>
      <c r="C2717" s="16"/>
      <c r="D2717" s="6"/>
      <c r="E2717" s="16"/>
      <c r="F2717" s="16"/>
      <c r="G2717" s="16"/>
      <c r="H2717" s="16"/>
      <c r="I2717" s="2"/>
      <c r="J2717" s="2">
        <v>0</v>
      </c>
      <c r="K2717" s="2"/>
    </row>
    <row r="2718" spans="1:11">
      <c r="A2718" s="6"/>
      <c r="B2718" s="6"/>
      <c r="C2718" s="16"/>
      <c r="D2718" s="6"/>
      <c r="E2718" s="16"/>
      <c r="F2718" s="16"/>
      <c r="G2718" s="16"/>
      <c r="H2718" s="16"/>
      <c r="I2718" s="2"/>
      <c r="J2718" s="2">
        <v>0</v>
      </c>
      <c r="K2718" s="2"/>
    </row>
    <row r="2719" spans="1:11">
      <c r="A2719" s="6"/>
      <c r="B2719" s="6"/>
      <c r="C2719" s="16"/>
      <c r="D2719" s="6"/>
      <c r="E2719" s="16"/>
      <c r="F2719" s="16"/>
      <c r="G2719" s="16"/>
      <c r="H2719" s="16"/>
      <c r="I2719" s="2"/>
      <c r="J2719" s="2">
        <v>0</v>
      </c>
      <c r="K2719" s="2"/>
    </row>
    <row r="2720" spans="1:11">
      <c r="A2720" s="6"/>
      <c r="B2720" s="6"/>
      <c r="C2720" s="16"/>
      <c r="D2720" s="6"/>
      <c r="E2720" s="16"/>
      <c r="F2720" s="16"/>
      <c r="G2720" s="16"/>
      <c r="H2720" s="16"/>
      <c r="I2720" s="2"/>
      <c r="J2720" s="2">
        <v>0</v>
      </c>
      <c r="K2720" s="2"/>
    </row>
    <row r="2721" spans="1:11">
      <c r="A2721" s="6"/>
      <c r="B2721" s="6"/>
      <c r="C2721" s="16"/>
      <c r="D2721" s="6"/>
      <c r="E2721" s="16"/>
      <c r="F2721" s="16"/>
      <c r="G2721" s="16"/>
      <c r="H2721" s="16"/>
      <c r="I2721" s="2"/>
      <c r="J2721" s="2">
        <v>0</v>
      </c>
      <c r="K2721" s="2"/>
    </row>
    <row r="2722" spans="1:11">
      <c r="A2722" s="6"/>
      <c r="B2722" s="6"/>
      <c r="C2722" s="16"/>
      <c r="D2722" s="6"/>
      <c r="E2722" s="16"/>
      <c r="F2722" s="16"/>
      <c r="G2722" s="16"/>
      <c r="H2722" s="16"/>
      <c r="I2722" s="2"/>
      <c r="J2722" s="2">
        <v>0</v>
      </c>
      <c r="K2722" s="2"/>
    </row>
    <row r="2723" spans="1:11">
      <c r="A2723" s="6"/>
      <c r="B2723" s="6"/>
      <c r="C2723" s="16"/>
      <c r="D2723" s="6"/>
      <c r="E2723" s="16"/>
      <c r="F2723" s="16"/>
      <c r="G2723" s="16"/>
      <c r="H2723" s="16"/>
      <c r="I2723" s="2"/>
      <c r="J2723" s="2">
        <v>0</v>
      </c>
      <c r="K2723" s="2"/>
    </row>
    <row r="2724" spans="1:11">
      <c r="A2724" s="6"/>
      <c r="B2724" s="6"/>
      <c r="C2724" s="16"/>
      <c r="D2724" s="6"/>
      <c r="E2724" s="16"/>
      <c r="F2724" s="16"/>
      <c r="G2724" s="16"/>
      <c r="H2724" s="16"/>
      <c r="I2724" s="2"/>
      <c r="J2724" s="2">
        <v>0</v>
      </c>
      <c r="K2724" s="2"/>
    </row>
    <row r="2725" spans="1:11">
      <c r="A2725" s="6"/>
      <c r="B2725" s="6"/>
      <c r="C2725" s="16"/>
      <c r="D2725" s="6"/>
      <c r="E2725" s="16"/>
      <c r="F2725" s="16"/>
      <c r="G2725" s="16"/>
      <c r="H2725" s="16"/>
      <c r="I2725" s="2"/>
      <c r="J2725" s="2">
        <v>0</v>
      </c>
      <c r="K2725" s="2"/>
    </row>
    <row r="2726" spans="1:11">
      <c r="A2726" s="6"/>
      <c r="B2726" s="6"/>
      <c r="C2726" s="16"/>
      <c r="D2726" s="6"/>
      <c r="E2726" s="16"/>
      <c r="F2726" s="16"/>
      <c r="G2726" s="16"/>
      <c r="H2726" s="16"/>
      <c r="I2726" s="2"/>
      <c r="J2726" s="2">
        <v>0</v>
      </c>
      <c r="K2726" s="2"/>
    </row>
    <row r="2727" spans="1:11">
      <c r="A2727" s="6"/>
      <c r="B2727" s="6"/>
      <c r="C2727" s="16"/>
      <c r="D2727" s="6"/>
      <c r="E2727" s="16"/>
      <c r="F2727" s="16"/>
      <c r="G2727" s="16"/>
      <c r="H2727" s="16"/>
      <c r="I2727" s="2"/>
      <c r="J2727" s="2">
        <v>0</v>
      </c>
      <c r="K2727" s="2"/>
    </row>
    <row r="2728" spans="1:11">
      <c r="A2728" s="6"/>
      <c r="B2728" s="6"/>
      <c r="C2728" s="16"/>
      <c r="D2728" s="6"/>
      <c r="E2728" s="16"/>
      <c r="F2728" s="16"/>
      <c r="G2728" s="16"/>
      <c r="H2728" s="16"/>
      <c r="I2728" s="2"/>
      <c r="J2728" s="2">
        <v>0</v>
      </c>
      <c r="K2728" s="2"/>
    </row>
    <row r="2729" spans="1:11">
      <c r="A2729" s="6"/>
      <c r="B2729" s="6"/>
      <c r="C2729" s="16"/>
      <c r="D2729" s="6"/>
      <c r="E2729" s="16"/>
      <c r="F2729" s="16"/>
      <c r="G2729" s="16"/>
      <c r="H2729" s="16"/>
      <c r="I2729" s="2"/>
      <c r="J2729" s="2">
        <v>0</v>
      </c>
      <c r="K2729" s="2"/>
    </row>
    <row r="2730" spans="1:11">
      <c r="A2730" s="6"/>
      <c r="B2730" s="6"/>
      <c r="C2730" s="16"/>
      <c r="D2730" s="6"/>
      <c r="E2730" s="16"/>
      <c r="F2730" s="16"/>
      <c r="G2730" s="16"/>
      <c r="H2730" s="16"/>
      <c r="I2730" s="2"/>
      <c r="J2730" s="2">
        <v>0</v>
      </c>
      <c r="K2730" s="2"/>
    </row>
    <row r="2731" spans="1:11">
      <c r="A2731" s="6"/>
      <c r="B2731" s="6"/>
      <c r="C2731" s="16"/>
      <c r="D2731" s="6"/>
      <c r="E2731" s="16"/>
      <c r="F2731" s="16"/>
      <c r="G2731" s="16"/>
      <c r="H2731" s="16"/>
      <c r="I2731" s="2"/>
      <c r="J2731" s="2">
        <v>0</v>
      </c>
      <c r="K2731" s="2"/>
    </row>
    <row r="2732" spans="1:11">
      <c r="A2732" s="6"/>
      <c r="B2732" s="6"/>
      <c r="C2732" s="16"/>
      <c r="D2732" s="6"/>
      <c r="E2732" s="16"/>
      <c r="F2732" s="16"/>
      <c r="G2732" s="16"/>
      <c r="H2732" s="16"/>
      <c r="I2732" s="2"/>
      <c r="J2732" s="2">
        <v>0</v>
      </c>
      <c r="K2732" s="2"/>
    </row>
    <row r="2733" spans="1:11">
      <c r="A2733" s="6"/>
      <c r="B2733" s="6"/>
      <c r="C2733" s="16"/>
      <c r="D2733" s="6"/>
      <c r="E2733" s="16"/>
      <c r="F2733" s="16"/>
      <c r="G2733" s="16"/>
      <c r="H2733" s="16"/>
      <c r="I2733" s="2"/>
      <c r="J2733" s="2">
        <v>0</v>
      </c>
      <c r="K2733" s="2"/>
    </row>
    <row r="2734" spans="1:11">
      <c r="A2734" s="6"/>
      <c r="B2734" s="6"/>
      <c r="C2734" s="16"/>
      <c r="D2734" s="6"/>
      <c r="E2734" s="16"/>
      <c r="F2734" s="16"/>
      <c r="G2734" s="16"/>
      <c r="H2734" s="16"/>
      <c r="I2734" s="2"/>
      <c r="J2734" s="2">
        <v>0</v>
      </c>
      <c r="K2734" s="2"/>
    </row>
    <row r="2735" spans="1:11">
      <c r="A2735" s="6"/>
      <c r="B2735" s="6"/>
      <c r="C2735" s="16"/>
      <c r="D2735" s="6"/>
      <c r="E2735" s="16"/>
      <c r="F2735" s="16"/>
      <c r="G2735" s="16"/>
      <c r="H2735" s="16"/>
      <c r="I2735" s="2"/>
      <c r="J2735" s="2">
        <v>0</v>
      </c>
      <c r="K2735" s="2"/>
    </row>
    <row r="2736" spans="1:11">
      <c r="A2736" s="6"/>
      <c r="B2736" s="6"/>
      <c r="C2736" s="16"/>
      <c r="D2736" s="6"/>
      <c r="E2736" s="16"/>
      <c r="F2736" s="16"/>
      <c r="G2736" s="16"/>
      <c r="H2736" s="16"/>
      <c r="I2736" s="2"/>
      <c r="J2736" s="2">
        <v>3</v>
      </c>
      <c r="K2736" s="2"/>
    </row>
    <row r="2737" spans="1:11">
      <c r="A2737" s="6"/>
      <c r="B2737" s="6"/>
      <c r="C2737" s="16"/>
      <c r="D2737" s="6"/>
      <c r="E2737" s="16"/>
      <c r="F2737" s="16"/>
      <c r="G2737" s="16"/>
      <c r="H2737" s="16"/>
      <c r="I2737" s="2"/>
      <c r="J2737" s="2">
        <v>0</v>
      </c>
      <c r="K2737" s="2"/>
    </row>
    <row r="2738" spans="1:11">
      <c r="A2738" s="6"/>
      <c r="B2738" s="6"/>
      <c r="C2738" s="16"/>
      <c r="D2738" s="6"/>
      <c r="E2738" s="16"/>
      <c r="F2738" s="16"/>
      <c r="G2738" s="16"/>
      <c r="H2738" s="16"/>
      <c r="I2738" s="2"/>
      <c r="J2738" s="2">
        <v>0</v>
      </c>
      <c r="K2738" s="2"/>
    </row>
    <row r="2739" spans="1:11">
      <c r="A2739" s="6"/>
      <c r="B2739" s="6"/>
      <c r="C2739" s="16"/>
      <c r="D2739" s="6"/>
      <c r="E2739" s="16"/>
      <c r="F2739" s="16"/>
      <c r="G2739" s="16"/>
      <c r="H2739" s="16"/>
      <c r="I2739" s="2"/>
      <c r="J2739" s="2">
        <v>0</v>
      </c>
      <c r="K2739" s="2"/>
    </row>
    <row r="2740" spans="1:11">
      <c r="A2740" s="6"/>
      <c r="B2740" s="6"/>
      <c r="C2740" s="16"/>
      <c r="D2740" s="6"/>
      <c r="E2740" s="16"/>
      <c r="F2740" s="16"/>
      <c r="G2740" s="16"/>
      <c r="H2740" s="16"/>
      <c r="I2740" s="2"/>
      <c r="J2740" s="2">
        <v>0</v>
      </c>
      <c r="K2740" s="2"/>
    </row>
    <row r="2741" spans="1:11">
      <c r="A2741" s="6"/>
      <c r="B2741" s="6"/>
      <c r="C2741" s="16"/>
      <c r="D2741" s="6"/>
      <c r="E2741" s="16"/>
      <c r="F2741" s="16"/>
      <c r="G2741" s="16"/>
      <c r="H2741" s="16"/>
      <c r="I2741" s="2"/>
      <c r="J2741" s="2">
        <v>0</v>
      </c>
      <c r="K2741" s="2"/>
    </row>
    <row r="2742" spans="1:11">
      <c r="A2742" s="6"/>
      <c r="B2742" s="6"/>
      <c r="C2742" s="16"/>
      <c r="D2742" s="6"/>
      <c r="E2742" s="16"/>
      <c r="F2742" s="16"/>
      <c r="G2742" s="16"/>
      <c r="H2742" s="16"/>
      <c r="I2742" s="2"/>
      <c r="J2742" s="2">
        <v>0</v>
      </c>
      <c r="K2742" s="2"/>
    </row>
    <row r="2743" spans="1:11">
      <c r="A2743" s="6"/>
      <c r="B2743" s="6"/>
      <c r="C2743" s="16"/>
      <c r="D2743" s="6"/>
      <c r="E2743" s="16"/>
      <c r="F2743" s="16"/>
      <c r="G2743" s="16"/>
      <c r="H2743" s="16"/>
      <c r="I2743" s="2"/>
      <c r="J2743" s="2">
        <v>0</v>
      </c>
      <c r="K2743" s="2"/>
    </row>
    <row r="2744" spans="1:11">
      <c r="A2744" s="6"/>
      <c r="B2744" s="6"/>
      <c r="C2744" s="16"/>
      <c r="D2744" s="6"/>
      <c r="E2744" s="16"/>
      <c r="F2744" s="16"/>
      <c r="G2744" s="16"/>
      <c r="H2744" s="16"/>
      <c r="I2744" s="2"/>
      <c r="J2744" s="2">
        <v>0</v>
      </c>
      <c r="K2744" s="2"/>
    </row>
    <row r="2745" spans="1:11">
      <c r="A2745" s="6"/>
      <c r="B2745" s="6"/>
      <c r="C2745" s="16"/>
      <c r="D2745" s="6"/>
      <c r="E2745" s="16"/>
      <c r="F2745" s="16"/>
      <c r="G2745" s="16"/>
      <c r="H2745" s="16"/>
      <c r="I2745" s="2"/>
      <c r="J2745" s="2">
        <v>0</v>
      </c>
      <c r="K2745" s="2"/>
    </row>
    <row r="2746" spans="1:11">
      <c r="A2746" s="6"/>
      <c r="B2746" s="6"/>
      <c r="C2746" s="16"/>
      <c r="D2746" s="6"/>
      <c r="E2746" s="16"/>
      <c r="F2746" s="16"/>
      <c r="G2746" s="16"/>
      <c r="H2746" s="16"/>
      <c r="I2746" s="2"/>
      <c r="J2746" s="2">
        <v>0</v>
      </c>
      <c r="K2746" s="2"/>
    </row>
    <row r="2747" spans="1:11">
      <c r="A2747" s="6"/>
      <c r="B2747" s="6"/>
      <c r="C2747" s="16"/>
      <c r="D2747" s="6"/>
      <c r="E2747" s="16"/>
      <c r="F2747" s="16"/>
      <c r="G2747" s="16"/>
      <c r="H2747" s="16"/>
      <c r="I2747" s="2"/>
      <c r="J2747" s="2">
        <v>0</v>
      </c>
      <c r="K2747" s="2"/>
    </row>
    <row r="2748" spans="1:11">
      <c r="A2748" s="6"/>
      <c r="B2748" s="6"/>
      <c r="C2748" s="16"/>
      <c r="D2748" s="6"/>
      <c r="E2748" s="16"/>
      <c r="F2748" s="16"/>
      <c r="G2748" s="16"/>
      <c r="H2748" s="16"/>
      <c r="I2748" s="2"/>
      <c r="J2748" s="2">
        <v>2</v>
      </c>
      <c r="K2748" s="2"/>
    </row>
    <row r="2749" spans="1:11">
      <c r="A2749" s="6"/>
      <c r="B2749" s="6"/>
      <c r="C2749" s="16"/>
      <c r="D2749" s="6"/>
      <c r="E2749" s="16"/>
      <c r="F2749" s="16"/>
      <c r="G2749" s="16"/>
      <c r="H2749" s="16"/>
      <c r="I2749" s="2"/>
      <c r="J2749" s="2">
        <v>0</v>
      </c>
      <c r="K2749" s="2"/>
    </row>
    <row r="2750" spans="1:11">
      <c r="A2750" s="6"/>
      <c r="B2750" s="6"/>
      <c r="C2750" s="16"/>
      <c r="D2750" s="6"/>
      <c r="E2750" s="16"/>
      <c r="F2750" s="16"/>
      <c r="G2750" s="16"/>
      <c r="H2750" s="16"/>
      <c r="I2750" s="2"/>
      <c r="J2750" s="2">
        <v>0</v>
      </c>
      <c r="K2750" s="2"/>
    </row>
    <row r="2751" spans="1:11">
      <c r="A2751" s="6"/>
      <c r="B2751" s="6"/>
      <c r="C2751" s="16"/>
      <c r="D2751" s="6"/>
      <c r="E2751" s="16"/>
      <c r="F2751" s="16"/>
      <c r="G2751" s="16"/>
      <c r="H2751" s="16"/>
      <c r="I2751" s="2"/>
      <c r="J2751" s="2">
        <v>0</v>
      </c>
      <c r="K2751" s="2"/>
    </row>
    <row r="2752" spans="1:11">
      <c r="A2752" s="6"/>
      <c r="B2752" s="6"/>
      <c r="C2752" s="16"/>
      <c r="D2752" s="6"/>
      <c r="E2752" s="16"/>
      <c r="F2752" s="16"/>
      <c r="G2752" s="16"/>
      <c r="H2752" s="16"/>
      <c r="I2752" s="2"/>
      <c r="J2752" s="2">
        <v>0</v>
      </c>
      <c r="K2752" s="2"/>
    </row>
    <row r="2753" spans="1:11">
      <c r="A2753" s="6"/>
      <c r="B2753" s="6"/>
      <c r="C2753" s="16"/>
      <c r="D2753" s="6"/>
      <c r="E2753" s="16"/>
      <c r="F2753" s="16"/>
      <c r="G2753" s="16"/>
      <c r="H2753" s="16"/>
      <c r="I2753" s="2"/>
      <c r="J2753" s="2">
        <v>0</v>
      </c>
      <c r="K2753" s="2"/>
    </row>
    <row r="2754" spans="1:11">
      <c r="A2754" s="6"/>
      <c r="B2754" s="6"/>
      <c r="C2754" s="16"/>
      <c r="D2754" s="6"/>
      <c r="E2754" s="16"/>
      <c r="F2754" s="16"/>
      <c r="G2754" s="16"/>
      <c r="H2754" s="16"/>
      <c r="I2754" s="2"/>
      <c r="J2754" s="2">
        <v>0</v>
      </c>
      <c r="K2754" s="2"/>
    </row>
    <row r="2755" spans="1:11">
      <c r="A2755" s="6"/>
      <c r="B2755" s="6"/>
      <c r="C2755" s="16"/>
      <c r="D2755" s="6"/>
      <c r="E2755" s="16"/>
      <c r="F2755" s="16"/>
      <c r="G2755" s="16"/>
      <c r="H2755" s="16"/>
      <c r="I2755" s="2"/>
      <c r="J2755" s="2">
        <v>0</v>
      </c>
      <c r="K2755" s="2"/>
    </row>
    <row r="2756" spans="1:11">
      <c r="A2756" s="6"/>
      <c r="B2756" s="6"/>
      <c r="C2756" s="16"/>
      <c r="D2756" s="6"/>
      <c r="E2756" s="16"/>
      <c r="F2756" s="16"/>
      <c r="G2756" s="16"/>
      <c r="H2756" s="16"/>
      <c r="I2756" s="2"/>
      <c r="J2756" s="2">
        <v>0</v>
      </c>
      <c r="K2756" s="2"/>
    </row>
    <row r="2757" spans="1:11">
      <c r="A2757" s="6"/>
      <c r="B2757" s="6"/>
      <c r="C2757" s="16"/>
      <c r="D2757" s="6"/>
      <c r="E2757" s="16"/>
      <c r="F2757" s="16"/>
      <c r="G2757" s="16"/>
      <c r="H2757" s="16"/>
      <c r="I2757" s="2"/>
      <c r="J2757" s="2">
        <v>0</v>
      </c>
      <c r="K2757" s="2"/>
    </row>
    <row r="2758" spans="1:11">
      <c r="A2758" s="6"/>
      <c r="B2758" s="6"/>
      <c r="C2758" s="16"/>
      <c r="D2758" s="6"/>
      <c r="E2758" s="16"/>
      <c r="F2758" s="16"/>
      <c r="G2758" s="16"/>
      <c r="H2758" s="16"/>
      <c r="I2758" s="2"/>
      <c r="J2758" s="2">
        <v>0</v>
      </c>
      <c r="K2758" s="2"/>
    </row>
    <row r="2759" spans="1:11">
      <c r="A2759" s="6"/>
      <c r="B2759" s="6"/>
      <c r="C2759" s="16"/>
      <c r="D2759" s="6"/>
      <c r="E2759" s="16"/>
      <c r="F2759" s="16"/>
      <c r="G2759" s="16"/>
      <c r="H2759" s="16"/>
      <c r="I2759" s="2"/>
      <c r="J2759" s="2">
        <v>0</v>
      </c>
      <c r="K2759" s="2"/>
    </row>
    <row r="2760" spans="1:11">
      <c r="A2760" s="6"/>
      <c r="B2760" s="6"/>
      <c r="C2760" s="16"/>
      <c r="D2760" s="6"/>
      <c r="E2760" s="16"/>
      <c r="F2760" s="16"/>
      <c r="G2760" s="16"/>
      <c r="H2760" s="16"/>
      <c r="I2760" s="2"/>
      <c r="J2760" s="2">
        <v>0</v>
      </c>
      <c r="K2760" s="2"/>
    </row>
    <row r="2761" spans="1:11">
      <c r="A2761" s="6"/>
      <c r="B2761" s="6"/>
      <c r="C2761" s="16"/>
      <c r="D2761" s="6"/>
      <c r="E2761" s="16"/>
      <c r="F2761" s="16"/>
      <c r="G2761" s="16"/>
      <c r="H2761" s="16"/>
      <c r="I2761" s="2"/>
      <c r="J2761" s="2">
        <v>0</v>
      </c>
      <c r="K2761" s="2"/>
    </row>
    <row r="2762" spans="1:11">
      <c r="A2762" s="6"/>
      <c r="B2762" s="6"/>
      <c r="C2762" s="16"/>
      <c r="D2762" s="6"/>
      <c r="E2762" s="16"/>
      <c r="F2762" s="16"/>
      <c r="G2762" s="16"/>
      <c r="H2762" s="16"/>
      <c r="I2762" s="2"/>
      <c r="J2762" s="2">
        <v>0</v>
      </c>
      <c r="K2762" s="2"/>
    </row>
    <row r="2763" spans="1:11">
      <c r="A2763" s="6"/>
      <c r="B2763" s="6"/>
      <c r="C2763" s="16"/>
      <c r="D2763" s="6"/>
      <c r="E2763" s="16"/>
      <c r="F2763" s="16"/>
      <c r="G2763" s="16"/>
      <c r="H2763" s="16"/>
      <c r="I2763" s="2"/>
      <c r="J2763" s="2">
        <v>0</v>
      </c>
      <c r="K2763" s="2"/>
    </row>
    <row r="2764" spans="1:11">
      <c r="A2764" s="6"/>
      <c r="B2764" s="6"/>
      <c r="C2764" s="16"/>
      <c r="D2764" s="6"/>
      <c r="E2764" s="16"/>
      <c r="F2764" s="16"/>
      <c r="G2764" s="16"/>
      <c r="H2764" s="16"/>
      <c r="I2764" s="2"/>
      <c r="J2764" s="2">
        <v>0</v>
      </c>
      <c r="K2764" s="2"/>
    </row>
    <row r="2765" spans="1:11">
      <c r="A2765" s="6"/>
      <c r="B2765" s="6"/>
      <c r="C2765" s="16"/>
      <c r="D2765" s="6"/>
      <c r="E2765" s="16"/>
      <c r="F2765" s="16"/>
      <c r="G2765" s="16"/>
      <c r="H2765" s="16"/>
      <c r="I2765" s="2"/>
      <c r="J2765" s="2">
        <v>0</v>
      </c>
      <c r="K2765" s="2"/>
    </row>
    <row r="2766" spans="1:11">
      <c r="A2766" s="6"/>
      <c r="B2766" s="6"/>
      <c r="C2766" s="16"/>
      <c r="D2766" s="6"/>
      <c r="E2766" s="16"/>
      <c r="F2766" s="16"/>
      <c r="G2766" s="16"/>
      <c r="H2766" s="16"/>
      <c r="I2766" s="2"/>
      <c r="J2766" s="2">
        <v>0</v>
      </c>
      <c r="K2766" s="2"/>
    </row>
    <row r="2767" spans="1:11">
      <c r="A2767" s="6"/>
      <c r="B2767" s="6"/>
      <c r="C2767" s="16"/>
      <c r="D2767" s="6"/>
      <c r="E2767" s="16"/>
      <c r="F2767" s="16"/>
      <c r="G2767" s="16"/>
      <c r="H2767" s="16"/>
      <c r="I2767" s="2"/>
      <c r="J2767" s="2">
        <v>0</v>
      </c>
      <c r="K2767" s="2"/>
    </row>
    <row r="2768" spans="1:11">
      <c r="A2768" s="6"/>
      <c r="B2768" s="6"/>
      <c r="C2768" s="16"/>
      <c r="D2768" s="6"/>
      <c r="E2768" s="16"/>
      <c r="F2768" s="16"/>
      <c r="G2768" s="16"/>
      <c r="H2768" s="16"/>
      <c r="I2768" s="2"/>
      <c r="J2768" s="2">
        <v>0</v>
      </c>
      <c r="K2768" s="2"/>
    </row>
    <row r="2769" spans="1:11">
      <c r="A2769" s="6"/>
      <c r="B2769" s="6"/>
      <c r="C2769" s="16"/>
      <c r="D2769" s="6"/>
      <c r="E2769" s="16"/>
      <c r="F2769" s="16"/>
      <c r="G2769" s="16"/>
      <c r="H2769" s="16"/>
      <c r="I2769" s="2"/>
      <c r="J2769" s="2">
        <v>0</v>
      </c>
      <c r="K2769" s="2"/>
    </row>
    <row r="2770" spans="1:11">
      <c r="A2770" s="6"/>
      <c r="B2770" s="6"/>
      <c r="C2770" s="16"/>
      <c r="D2770" s="6"/>
      <c r="E2770" s="16"/>
      <c r="F2770" s="16"/>
      <c r="G2770" s="16"/>
      <c r="H2770" s="16"/>
      <c r="I2770" s="2"/>
      <c r="J2770" s="2">
        <v>0</v>
      </c>
      <c r="K2770" s="2"/>
    </row>
    <row r="2771" spans="1:11">
      <c r="A2771" s="6"/>
      <c r="B2771" s="6"/>
      <c r="C2771" s="16"/>
      <c r="D2771" s="6"/>
      <c r="E2771" s="16"/>
      <c r="F2771" s="16"/>
      <c r="G2771" s="16"/>
      <c r="H2771" s="16"/>
      <c r="I2771" s="2"/>
      <c r="J2771" s="2">
        <v>0</v>
      </c>
      <c r="K2771" s="2"/>
    </row>
    <row r="2772" spans="1:11">
      <c r="A2772" s="6"/>
      <c r="B2772" s="6"/>
      <c r="C2772" s="16"/>
      <c r="D2772" s="6"/>
      <c r="E2772" s="16"/>
      <c r="F2772" s="16"/>
      <c r="G2772" s="16"/>
      <c r="H2772" s="16"/>
      <c r="I2772" s="2"/>
      <c r="J2772" s="2">
        <v>0</v>
      </c>
      <c r="K2772" s="2"/>
    </row>
    <row r="2773" spans="1:11">
      <c r="A2773" s="6"/>
      <c r="B2773" s="6"/>
      <c r="C2773" s="16"/>
      <c r="D2773" s="6"/>
      <c r="E2773" s="16"/>
      <c r="F2773" s="16"/>
      <c r="G2773" s="16"/>
      <c r="H2773" s="16"/>
      <c r="I2773" s="2"/>
      <c r="J2773" s="2">
        <v>0</v>
      </c>
      <c r="K2773" s="2"/>
    </row>
    <row r="2774" spans="1:11">
      <c r="A2774" s="6"/>
      <c r="B2774" s="6"/>
      <c r="C2774" s="16"/>
      <c r="D2774" s="6"/>
      <c r="E2774" s="16"/>
      <c r="F2774" s="16"/>
      <c r="G2774" s="16"/>
      <c r="H2774" s="16"/>
      <c r="I2774" s="2"/>
      <c r="J2774" s="2">
        <v>0</v>
      </c>
      <c r="K2774" s="2"/>
    </row>
    <row r="2775" spans="1:11">
      <c r="A2775" s="6"/>
      <c r="B2775" s="6"/>
      <c r="C2775" s="16"/>
      <c r="D2775" s="6"/>
      <c r="E2775" s="16"/>
      <c r="F2775" s="16"/>
      <c r="G2775" s="16"/>
      <c r="H2775" s="16"/>
      <c r="I2775" s="2"/>
      <c r="J2775" s="2">
        <v>0</v>
      </c>
      <c r="K2775" s="2"/>
    </row>
    <row r="2776" spans="1:11">
      <c r="A2776" s="6"/>
      <c r="B2776" s="6"/>
      <c r="C2776" s="16"/>
      <c r="D2776" s="6"/>
      <c r="E2776" s="16"/>
      <c r="F2776" s="16"/>
      <c r="G2776" s="16"/>
      <c r="H2776" s="16"/>
      <c r="I2776" s="2"/>
      <c r="J2776" s="2">
        <v>0</v>
      </c>
      <c r="K2776" s="2"/>
    </row>
    <row r="2777" spans="1:11">
      <c r="A2777" s="6"/>
      <c r="B2777" s="6"/>
      <c r="C2777" s="16"/>
      <c r="D2777" s="6"/>
      <c r="E2777" s="16"/>
      <c r="F2777" s="16"/>
      <c r="G2777" s="16"/>
      <c r="H2777" s="16"/>
      <c r="I2777" s="2"/>
      <c r="J2777" s="2">
        <v>0</v>
      </c>
      <c r="K2777" s="2"/>
    </row>
    <row r="2778" spans="1:11">
      <c r="A2778" s="6"/>
      <c r="B2778" s="6"/>
      <c r="C2778" s="16"/>
      <c r="D2778" s="6"/>
      <c r="E2778" s="16"/>
      <c r="F2778" s="16"/>
      <c r="G2778" s="16"/>
      <c r="H2778" s="16"/>
      <c r="I2778" s="2"/>
      <c r="J2778" s="2">
        <v>0</v>
      </c>
      <c r="K2778" s="2"/>
    </row>
    <row r="2779" spans="1:11">
      <c r="A2779" s="6"/>
      <c r="B2779" s="6"/>
      <c r="C2779" s="16"/>
      <c r="D2779" s="6"/>
      <c r="E2779" s="16"/>
      <c r="F2779" s="16"/>
      <c r="G2779" s="16"/>
      <c r="H2779" s="16"/>
      <c r="I2779" s="2"/>
      <c r="J2779" s="2">
        <v>0</v>
      </c>
      <c r="K2779" s="2"/>
    </row>
    <row r="2780" spans="1:11">
      <c r="A2780" s="6"/>
      <c r="B2780" s="6"/>
      <c r="C2780" s="16"/>
      <c r="D2780" s="6"/>
      <c r="E2780" s="16"/>
      <c r="F2780" s="16"/>
      <c r="G2780" s="16"/>
      <c r="H2780" s="16"/>
      <c r="I2780" s="2"/>
      <c r="J2780" s="2">
        <v>0</v>
      </c>
      <c r="K2780" s="2"/>
    </row>
    <row r="2781" spans="1:11">
      <c r="A2781" s="6"/>
      <c r="B2781" s="6"/>
      <c r="C2781" s="16"/>
      <c r="D2781" s="6"/>
      <c r="E2781" s="16"/>
      <c r="F2781" s="16"/>
      <c r="G2781" s="16"/>
      <c r="H2781" s="16"/>
      <c r="I2781" s="2"/>
      <c r="J2781" s="2">
        <v>0</v>
      </c>
      <c r="K2781" s="2"/>
    </row>
    <row r="2782" spans="1:11">
      <c r="A2782" s="6"/>
      <c r="B2782" s="6"/>
      <c r="C2782" s="16"/>
      <c r="D2782" s="6"/>
      <c r="E2782" s="16"/>
      <c r="F2782" s="16"/>
      <c r="G2782" s="16"/>
      <c r="H2782" s="16"/>
      <c r="I2782" s="2"/>
      <c r="J2782" s="2">
        <v>0</v>
      </c>
      <c r="K2782" s="2"/>
    </row>
    <row r="2783" spans="1:11">
      <c r="A2783" s="6"/>
      <c r="B2783" s="6"/>
      <c r="C2783" s="16"/>
      <c r="D2783" s="6"/>
      <c r="E2783" s="16"/>
      <c r="F2783" s="16"/>
      <c r="G2783" s="16"/>
      <c r="H2783" s="16"/>
      <c r="I2783" s="2"/>
      <c r="J2783" s="2">
        <v>0</v>
      </c>
      <c r="K2783" s="2"/>
    </row>
    <row r="2784" spans="1:11">
      <c r="A2784" s="6"/>
      <c r="B2784" s="6"/>
      <c r="C2784" s="16"/>
      <c r="D2784" s="6"/>
      <c r="E2784" s="16"/>
      <c r="F2784" s="16"/>
      <c r="G2784" s="16"/>
      <c r="H2784" s="16"/>
      <c r="I2784" s="2"/>
      <c r="J2784" s="2">
        <v>0</v>
      </c>
      <c r="K2784" s="2"/>
    </row>
    <row r="2785" spans="1:11">
      <c r="A2785" s="6"/>
      <c r="B2785" s="6"/>
      <c r="C2785" s="16"/>
      <c r="D2785" s="6"/>
      <c r="E2785" s="16"/>
      <c r="F2785" s="16"/>
      <c r="G2785" s="16"/>
      <c r="H2785" s="16"/>
      <c r="I2785" s="2"/>
      <c r="J2785" s="2">
        <v>0</v>
      </c>
      <c r="K2785" s="2"/>
    </row>
    <row r="2786" spans="1:11">
      <c r="A2786" s="6"/>
      <c r="B2786" s="6"/>
      <c r="C2786" s="16"/>
      <c r="D2786" s="6"/>
      <c r="E2786" s="16"/>
      <c r="F2786" s="16"/>
      <c r="G2786" s="16"/>
      <c r="H2786" s="16"/>
      <c r="I2786" s="2"/>
      <c r="J2786" s="2">
        <v>0</v>
      </c>
      <c r="K2786" s="2"/>
    </row>
    <row r="2787" spans="1:11">
      <c r="A2787" s="6"/>
      <c r="B2787" s="6"/>
      <c r="C2787" s="16"/>
      <c r="D2787" s="6"/>
      <c r="E2787" s="16"/>
      <c r="F2787" s="16"/>
      <c r="G2787" s="16"/>
      <c r="H2787" s="16"/>
      <c r="I2787" s="2"/>
      <c r="J2787" s="2">
        <v>0</v>
      </c>
      <c r="K2787" s="2"/>
    </row>
    <row r="2788" spans="1:11">
      <c r="A2788" s="6"/>
      <c r="B2788" s="6"/>
      <c r="C2788" s="16"/>
      <c r="D2788" s="6"/>
      <c r="E2788" s="16"/>
      <c r="F2788" s="16"/>
      <c r="G2788" s="16"/>
      <c r="H2788" s="16"/>
      <c r="I2788" s="2"/>
      <c r="J2788" s="2">
        <v>0</v>
      </c>
      <c r="K2788" s="2"/>
    </row>
    <row r="2789" spans="1:11">
      <c r="A2789" s="6"/>
      <c r="B2789" s="6"/>
      <c r="C2789" s="16"/>
      <c r="D2789" s="6"/>
      <c r="E2789" s="16"/>
      <c r="F2789" s="16"/>
      <c r="G2789" s="16"/>
      <c r="H2789" s="16"/>
      <c r="I2789" s="2"/>
      <c r="J2789" s="2">
        <v>0</v>
      </c>
      <c r="K2789" s="2"/>
    </row>
    <row r="2790" spans="1:11">
      <c r="A2790" s="6"/>
      <c r="B2790" s="6"/>
      <c r="C2790" s="16"/>
      <c r="D2790" s="6"/>
      <c r="E2790" s="16"/>
      <c r="F2790" s="16"/>
      <c r="G2790" s="16"/>
      <c r="H2790" s="16"/>
      <c r="I2790" s="2"/>
      <c r="J2790" s="2">
        <v>0</v>
      </c>
      <c r="K2790" s="2"/>
    </row>
    <row r="2791" spans="1:11">
      <c r="A2791" s="6"/>
      <c r="B2791" s="6"/>
      <c r="C2791" s="16"/>
      <c r="D2791" s="6"/>
      <c r="E2791" s="16"/>
      <c r="F2791" s="16"/>
      <c r="G2791" s="16"/>
      <c r="H2791" s="16"/>
      <c r="I2791" s="2"/>
      <c r="J2791" s="2">
        <v>0</v>
      </c>
      <c r="K2791" s="2"/>
    </row>
    <row r="2792" spans="1:11">
      <c r="A2792" s="6"/>
      <c r="B2792" s="6"/>
      <c r="C2792" s="16"/>
      <c r="D2792" s="6"/>
      <c r="E2792" s="16"/>
      <c r="F2792" s="16"/>
      <c r="G2792" s="16"/>
      <c r="H2792" s="16"/>
      <c r="I2792" s="2"/>
      <c r="J2792" s="2">
        <v>0</v>
      </c>
      <c r="K2792" s="2"/>
    </row>
    <row r="2793" spans="1:11">
      <c r="A2793" s="6"/>
      <c r="B2793" s="6"/>
      <c r="C2793" s="16"/>
      <c r="D2793" s="6"/>
      <c r="E2793" s="16"/>
      <c r="F2793" s="16"/>
      <c r="G2793" s="16"/>
      <c r="H2793" s="16"/>
      <c r="I2793" s="2"/>
      <c r="J2793" s="2">
        <v>0</v>
      </c>
      <c r="K2793" s="2"/>
    </row>
    <row r="2794" spans="1:11">
      <c r="A2794" s="6"/>
      <c r="B2794" s="6"/>
      <c r="C2794" s="16"/>
      <c r="D2794" s="6"/>
      <c r="E2794" s="16"/>
      <c r="F2794" s="16"/>
      <c r="G2794" s="16"/>
      <c r="H2794" s="16"/>
      <c r="I2794" s="2"/>
      <c r="J2794" s="2">
        <v>0</v>
      </c>
      <c r="K2794" s="2"/>
    </row>
    <row r="2795" spans="1:11">
      <c r="A2795" s="6"/>
      <c r="B2795" s="6"/>
      <c r="C2795" s="16"/>
      <c r="D2795" s="6"/>
      <c r="E2795" s="16"/>
      <c r="F2795" s="16"/>
      <c r="G2795" s="16"/>
      <c r="H2795" s="16"/>
      <c r="I2795" s="2"/>
      <c r="J2795" s="2">
        <v>0</v>
      </c>
      <c r="K2795" s="2"/>
    </row>
    <row r="2796" spans="1:11">
      <c r="A2796" s="6"/>
      <c r="B2796" s="6"/>
      <c r="C2796" s="16"/>
      <c r="D2796" s="6"/>
      <c r="E2796" s="16"/>
      <c r="F2796" s="16"/>
      <c r="G2796" s="16"/>
      <c r="H2796" s="16"/>
      <c r="I2796" s="2"/>
      <c r="J2796" s="2">
        <v>0</v>
      </c>
      <c r="K2796" s="2"/>
    </row>
    <row r="2797" spans="1:11">
      <c r="A2797" s="6"/>
      <c r="B2797" s="6"/>
      <c r="C2797" s="16"/>
      <c r="D2797" s="6"/>
      <c r="E2797" s="16"/>
      <c r="F2797" s="16"/>
      <c r="G2797" s="16"/>
      <c r="H2797" s="16"/>
      <c r="I2797" s="2"/>
      <c r="J2797" s="2">
        <v>0</v>
      </c>
      <c r="K2797" s="2"/>
    </row>
    <row r="2798" spans="1:11">
      <c r="A2798" s="6"/>
      <c r="B2798" s="6"/>
      <c r="C2798" s="16"/>
      <c r="D2798" s="6"/>
      <c r="E2798" s="16"/>
      <c r="F2798" s="16"/>
      <c r="G2798" s="16"/>
      <c r="H2798" s="16"/>
      <c r="I2798" s="2"/>
      <c r="J2798" s="2">
        <v>3</v>
      </c>
      <c r="K2798" s="2"/>
    </row>
    <row r="2799" spans="1:11">
      <c r="A2799" s="6"/>
      <c r="B2799" s="6"/>
      <c r="C2799" s="16"/>
      <c r="D2799" s="6"/>
      <c r="E2799" s="16"/>
      <c r="F2799" s="16"/>
      <c r="G2799" s="16"/>
      <c r="H2799" s="16"/>
      <c r="I2799" s="2"/>
      <c r="J2799" s="2">
        <v>0</v>
      </c>
      <c r="K2799" s="2"/>
    </row>
    <row r="2800" spans="1:11">
      <c r="A2800" s="6"/>
      <c r="B2800" s="6"/>
      <c r="C2800" s="16"/>
      <c r="D2800" s="6"/>
      <c r="E2800" s="16"/>
      <c r="F2800" s="16"/>
      <c r="G2800" s="16"/>
      <c r="H2800" s="16"/>
      <c r="I2800" s="2"/>
      <c r="J2800" s="2">
        <v>0</v>
      </c>
      <c r="K2800" s="2"/>
    </row>
    <row r="2801" spans="1:11">
      <c r="A2801" s="6"/>
      <c r="B2801" s="6"/>
      <c r="C2801" s="16"/>
      <c r="D2801" s="6"/>
      <c r="E2801" s="16"/>
      <c r="F2801" s="16"/>
      <c r="G2801" s="16"/>
      <c r="H2801" s="16"/>
      <c r="I2801" s="2"/>
      <c r="J2801" s="2">
        <v>0</v>
      </c>
      <c r="K2801" s="2"/>
    </row>
    <row r="2802" spans="1:11">
      <c r="A2802" s="6"/>
      <c r="B2802" s="6"/>
      <c r="C2802" s="16"/>
      <c r="D2802" s="6"/>
      <c r="E2802" s="16"/>
      <c r="F2802" s="16"/>
      <c r="G2802" s="16"/>
      <c r="H2802" s="16"/>
      <c r="I2802" s="2"/>
      <c r="J2802" s="2">
        <v>0</v>
      </c>
      <c r="K2802" s="2"/>
    </row>
    <row r="2803" spans="1:11">
      <c r="A2803" s="6"/>
      <c r="B2803" s="6"/>
      <c r="C2803" s="16"/>
      <c r="D2803" s="6"/>
      <c r="E2803" s="16"/>
      <c r="F2803" s="16"/>
      <c r="G2803" s="16"/>
      <c r="H2803" s="16"/>
      <c r="I2803" s="2"/>
      <c r="J2803" s="2">
        <v>0</v>
      </c>
      <c r="K2803" s="2"/>
    </row>
    <row r="2804" spans="1:11">
      <c r="A2804" s="6"/>
      <c r="B2804" s="6"/>
      <c r="C2804" s="16"/>
      <c r="D2804" s="6"/>
      <c r="E2804" s="16"/>
      <c r="F2804" s="16"/>
      <c r="G2804" s="16"/>
      <c r="H2804" s="16"/>
      <c r="I2804" s="2"/>
      <c r="J2804" s="2">
        <v>0</v>
      </c>
      <c r="K2804" s="2"/>
    </row>
    <row r="2805" spans="1:11">
      <c r="A2805" s="6"/>
      <c r="B2805" s="6"/>
      <c r="C2805" s="16"/>
      <c r="D2805" s="6"/>
      <c r="E2805" s="16"/>
      <c r="F2805" s="16"/>
      <c r="G2805" s="16"/>
      <c r="H2805" s="16"/>
      <c r="I2805" s="2"/>
      <c r="J2805" s="2">
        <v>0</v>
      </c>
      <c r="K2805" s="2"/>
    </row>
    <row r="2806" spans="1:11">
      <c r="A2806" s="6"/>
      <c r="B2806" s="6"/>
      <c r="C2806" s="16"/>
      <c r="D2806" s="6"/>
      <c r="E2806" s="16"/>
      <c r="F2806" s="16"/>
      <c r="G2806" s="16"/>
      <c r="H2806" s="16"/>
      <c r="I2806" s="2"/>
      <c r="J2806" s="2">
        <v>0</v>
      </c>
      <c r="K2806" s="2"/>
    </row>
    <row r="2807" spans="1:11">
      <c r="A2807" s="6"/>
      <c r="B2807" s="6"/>
      <c r="C2807" s="16"/>
      <c r="D2807" s="6"/>
      <c r="E2807" s="16"/>
      <c r="F2807" s="16"/>
      <c r="G2807" s="16"/>
      <c r="H2807" s="16"/>
      <c r="I2807" s="2"/>
      <c r="J2807" s="2">
        <v>0</v>
      </c>
      <c r="K2807" s="2"/>
    </row>
    <row r="2808" spans="1:11">
      <c r="A2808" s="6"/>
      <c r="B2808" s="6"/>
      <c r="C2808" s="16"/>
      <c r="D2808" s="6"/>
      <c r="E2808" s="16"/>
      <c r="F2808" s="16"/>
      <c r="G2808" s="16"/>
      <c r="H2808" s="16"/>
      <c r="I2808" s="2"/>
      <c r="J2808" s="2">
        <v>0</v>
      </c>
      <c r="K2808" s="2"/>
    </row>
    <row r="2809" spans="1:11">
      <c r="A2809" s="6"/>
      <c r="B2809" s="6"/>
      <c r="C2809" s="16"/>
      <c r="D2809" s="6"/>
      <c r="E2809" s="16"/>
      <c r="F2809" s="16"/>
      <c r="G2809" s="16"/>
      <c r="H2809" s="16"/>
      <c r="I2809" s="2"/>
      <c r="J2809" s="2">
        <v>3</v>
      </c>
      <c r="K2809" s="2"/>
    </row>
    <row r="2810" spans="1:11">
      <c r="A2810" s="6"/>
      <c r="B2810" s="6"/>
      <c r="C2810" s="16"/>
      <c r="D2810" s="6"/>
      <c r="E2810" s="16"/>
      <c r="F2810" s="16"/>
      <c r="G2810" s="16"/>
      <c r="H2810" s="16"/>
      <c r="I2810" s="2"/>
      <c r="J2810" s="2">
        <v>0</v>
      </c>
      <c r="K2810" s="2"/>
    </row>
    <row r="2811" spans="1:11">
      <c r="A2811" s="6"/>
      <c r="B2811" s="6"/>
      <c r="C2811" s="16"/>
      <c r="D2811" s="6"/>
      <c r="E2811" s="16"/>
      <c r="F2811" s="16"/>
      <c r="G2811" s="16"/>
      <c r="H2811" s="16"/>
      <c r="I2811" s="2"/>
      <c r="J2811" s="2">
        <v>0</v>
      </c>
      <c r="K2811" s="2"/>
    </row>
    <row r="2812" spans="1:11">
      <c r="A2812" s="6"/>
      <c r="B2812" s="6"/>
      <c r="C2812" s="16"/>
      <c r="D2812" s="6"/>
      <c r="E2812" s="16"/>
      <c r="F2812" s="16"/>
      <c r="G2812" s="16"/>
      <c r="H2812" s="16"/>
      <c r="I2812" s="2"/>
      <c r="J2812" s="2">
        <v>0</v>
      </c>
      <c r="K2812" s="2"/>
    </row>
    <row r="2813" spans="1:11">
      <c r="A2813" s="6"/>
      <c r="B2813" s="6"/>
      <c r="C2813" s="16"/>
      <c r="D2813" s="6"/>
      <c r="E2813" s="16"/>
      <c r="F2813" s="16"/>
      <c r="G2813" s="16"/>
      <c r="H2813" s="16"/>
      <c r="I2813" s="2"/>
      <c r="J2813" s="2">
        <v>0</v>
      </c>
      <c r="K2813" s="2"/>
    </row>
    <row r="2814" spans="1:11">
      <c r="A2814" s="6"/>
      <c r="B2814" s="6"/>
      <c r="C2814" s="16"/>
      <c r="D2814" s="6"/>
      <c r="E2814" s="16"/>
      <c r="F2814" s="16"/>
      <c r="G2814" s="16"/>
      <c r="H2814" s="16"/>
      <c r="I2814" s="2"/>
      <c r="J2814" s="2">
        <v>0</v>
      </c>
      <c r="K2814" s="2"/>
    </row>
    <row r="2815" spans="1:11">
      <c r="A2815" s="6"/>
      <c r="B2815" s="6"/>
      <c r="C2815" s="16"/>
      <c r="D2815" s="6"/>
      <c r="E2815" s="16"/>
      <c r="F2815" s="16"/>
      <c r="G2815" s="16"/>
      <c r="H2815" s="16"/>
      <c r="I2815" s="2"/>
      <c r="J2815" s="2">
        <v>0</v>
      </c>
      <c r="K2815" s="2"/>
    </row>
    <row r="2816" spans="1:11">
      <c r="A2816" s="6"/>
      <c r="B2816" s="6"/>
      <c r="C2816" s="16"/>
      <c r="D2816" s="6"/>
      <c r="E2816" s="16"/>
      <c r="F2816" s="16"/>
      <c r="G2816" s="16"/>
      <c r="H2816" s="16"/>
      <c r="I2816" s="2"/>
      <c r="J2816" s="2">
        <v>0</v>
      </c>
      <c r="K2816" s="2"/>
    </row>
    <row r="2817" spans="1:11">
      <c r="A2817" s="6"/>
      <c r="B2817" s="6"/>
      <c r="C2817" s="16"/>
      <c r="D2817" s="6"/>
      <c r="E2817" s="16"/>
      <c r="F2817" s="16"/>
      <c r="G2817" s="16"/>
      <c r="H2817" s="16"/>
      <c r="I2817" s="2"/>
      <c r="J2817" s="2">
        <v>0</v>
      </c>
      <c r="K2817" s="2"/>
    </row>
    <row r="2818" spans="1:11">
      <c r="A2818" s="6"/>
      <c r="B2818" s="6"/>
      <c r="C2818" s="16"/>
      <c r="D2818" s="6"/>
      <c r="E2818" s="16"/>
      <c r="F2818" s="16"/>
      <c r="G2818" s="16"/>
      <c r="H2818" s="16"/>
      <c r="I2818" s="2"/>
      <c r="J2818" s="2">
        <v>0</v>
      </c>
      <c r="K2818" s="2"/>
    </row>
    <row r="2819" spans="1:11">
      <c r="A2819" s="6"/>
      <c r="B2819" s="6"/>
      <c r="C2819" s="16"/>
      <c r="D2819" s="6"/>
      <c r="E2819" s="16"/>
      <c r="F2819" s="16"/>
      <c r="G2819" s="16"/>
      <c r="H2819" s="16"/>
      <c r="I2819" s="2"/>
      <c r="J2819" s="2">
        <v>0</v>
      </c>
      <c r="K2819" s="2"/>
    </row>
    <row r="2820" spans="1:11">
      <c r="A2820" s="6"/>
      <c r="B2820" s="6"/>
      <c r="C2820" s="16"/>
      <c r="D2820" s="6"/>
      <c r="E2820" s="16"/>
      <c r="F2820" s="16"/>
      <c r="G2820" s="16"/>
      <c r="H2820" s="16"/>
      <c r="I2820" s="2"/>
      <c r="J2820" s="2">
        <v>0</v>
      </c>
      <c r="K2820" s="2"/>
    </row>
    <row r="2821" spans="1:11">
      <c r="A2821" s="6"/>
      <c r="B2821" s="6"/>
      <c r="C2821" s="16"/>
      <c r="D2821" s="6"/>
      <c r="E2821" s="16"/>
      <c r="F2821" s="16"/>
      <c r="G2821" s="16"/>
      <c r="H2821" s="16"/>
      <c r="I2821" s="2"/>
      <c r="J2821" s="2">
        <v>0</v>
      </c>
      <c r="K2821" s="2"/>
    </row>
    <row r="2822" spans="1:11">
      <c r="A2822" s="6"/>
      <c r="B2822" s="6"/>
      <c r="C2822" s="16"/>
      <c r="D2822" s="6"/>
      <c r="E2822" s="16"/>
      <c r="F2822" s="16"/>
      <c r="G2822" s="16"/>
      <c r="H2822" s="16"/>
      <c r="I2822" s="2"/>
      <c r="J2822" s="2">
        <v>0</v>
      </c>
      <c r="K2822" s="2"/>
    </row>
    <row r="2823" spans="1:11">
      <c r="A2823" s="6"/>
      <c r="B2823" s="6"/>
      <c r="C2823" s="16"/>
      <c r="D2823" s="6"/>
      <c r="E2823" s="16"/>
      <c r="F2823" s="16"/>
      <c r="G2823" s="16"/>
      <c r="H2823" s="16"/>
      <c r="I2823" s="2"/>
      <c r="J2823" s="2">
        <v>0</v>
      </c>
      <c r="K2823" s="2"/>
    </row>
    <row r="2824" spans="1:11">
      <c r="A2824" s="6"/>
      <c r="B2824" s="6"/>
      <c r="C2824" s="16"/>
      <c r="D2824" s="6"/>
      <c r="E2824" s="16"/>
      <c r="F2824" s="16"/>
      <c r="G2824" s="16"/>
      <c r="H2824" s="16"/>
      <c r="I2824" s="2"/>
      <c r="J2824" s="2">
        <v>0</v>
      </c>
      <c r="K2824" s="2"/>
    </row>
    <row r="2825" spans="1:11">
      <c r="A2825" s="6"/>
      <c r="B2825" s="6"/>
      <c r="C2825" s="16"/>
      <c r="D2825" s="6"/>
      <c r="E2825" s="16"/>
      <c r="F2825" s="16"/>
      <c r="G2825" s="16"/>
      <c r="H2825" s="16"/>
      <c r="I2825" s="2"/>
      <c r="J2825" s="2">
        <v>3</v>
      </c>
      <c r="K2825" s="2"/>
    </row>
    <row r="2826" spans="1:11">
      <c r="A2826" s="6"/>
      <c r="B2826" s="6"/>
      <c r="C2826" s="16"/>
      <c r="D2826" s="6"/>
      <c r="E2826" s="16"/>
      <c r="F2826" s="16"/>
      <c r="G2826" s="16"/>
      <c r="H2826" s="16"/>
      <c r="I2826" s="2"/>
      <c r="J2826" s="2">
        <v>0</v>
      </c>
      <c r="K2826" s="2"/>
    </row>
    <row r="2827" spans="1:11">
      <c r="A2827" s="6"/>
      <c r="B2827" s="6"/>
      <c r="C2827" s="16"/>
      <c r="D2827" s="6"/>
      <c r="E2827" s="16"/>
      <c r="F2827" s="16"/>
      <c r="G2827" s="16"/>
      <c r="H2827" s="16"/>
      <c r="I2827" s="2"/>
      <c r="J2827" s="2">
        <v>0</v>
      </c>
      <c r="K2827" s="2"/>
    </row>
    <row r="2828" spans="1:11">
      <c r="A2828" s="6"/>
      <c r="B2828" s="6"/>
      <c r="C2828" s="16"/>
      <c r="D2828" s="6"/>
      <c r="E2828" s="16"/>
      <c r="F2828" s="16"/>
      <c r="G2828" s="16"/>
      <c r="H2828" s="16"/>
      <c r="I2828" s="2"/>
      <c r="J2828" s="2">
        <v>0</v>
      </c>
      <c r="K2828" s="2"/>
    </row>
    <row r="2829" spans="1:11">
      <c r="A2829" s="6"/>
      <c r="B2829" s="6"/>
      <c r="C2829" s="16"/>
      <c r="D2829" s="6"/>
      <c r="E2829" s="16"/>
      <c r="F2829" s="16"/>
      <c r="G2829" s="16"/>
      <c r="H2829" s="16"/>
      <c r="I2829" s="2"/>
      <c r="J2829" s="2">
        <v>0</v>
      </c>
      <c r="K2829" s="2"/>
    </row>
    <row r="2830" spans="1:11">
      <c r="A2830" s="6"/>
      <c r="B2830" s="6"/>
      <c r="C2830" s="16"/>
      <c r="D2830" s="6"/>
      <c r="E2830" s="16"/>
      <c r="F2830" s="16"/>
      <c r="G2830" s="16"/>
      <c r="H2830" s="16"/>
      <c r="I2830" s="2"/>
      <c r="J2830" s="2">
        <v>0</v>
      </c>
      <c r="K2830" s="2"/>
    </row>
    <row r="2831" spans="1:11">
      <c r="A2831" s="6"/>
      <c r="B2831" s="6"/>
      <c r="C2831" s="16"/>
      <c r="D2831" s="6"/>
      <c r="E2831" s="16"/>
      <c r="F2831" s="16"/>
      <c r="G2831" s="16"/>
      <c r="H2831" s="16"/>
      <c r="I2831" s="2"/>
      <c r="J2831" s="2">
        <v>0</v>
      </c>
      <c r="K2831" s="2"/>
    </row>
    <row r="2832" spans="1:11">
      <c r="A2832" s="6"/>
      <c r="B2832" s="6"/>
      <c r="C2832" s="16"/>
      <c r="D2832" s="6"/>
      <c r="E2832" s="16"/>
      <c r="F2832" s="16"/>
      <c r="G2832" s="16"/>
      <c r="H2832" s="16"/>
      <c r="I2832" s="2"/>
      <c r="J2832" s="2">
        <v>0</v>
      </c>
      <c r="K2832" s="2"/>
    </row>
    <row r="2833" spans="1:11">
      <c r="A2833" s="6"/>
      <c r="B2833" s="6"/>
      <c r="C2833" s="16"/>
      <c r="D2833" s="6"/>
      <c r="E2833" s="16"/>
      <c r="F2833" s="16"/>
      <c r="G2833" s="16"/>
      <c r="H2833" s="16"/>
      <c r="I2833" s="2"/>
      <c r="J2833" s="2">
        <v>0</v>
      </c>
      <c r="K2833" s="2"/>
    </row>
    <row r="2834" spans="1:11">
      <c r="A2834" s="6"/>
      <c r="B2834" s="6"/>
      <c r="C2834" s="16"/>
      <c r="D2834" s="6"/>
      <c r="E2834" s="16"/>
      <c r="F2834" s="16"/>
      <c r="G2834" s="16"/>
      <c r="H2834" s="16"/>
      <c r="I2834" s="2"/>
      <c r="J2834" s="2">
        <v>0</v>
      </c>
      <c r="K2834" s="2"/>
    </row>
    <row r="2835" spans="1:11">
      <c r="A2835" s="6"/>
      <c r="B2835" s="6"/>
      <c r="C2835" s="16"/>
      <c r="D2835" s="6"/>
      <c r="E2835" s="16"/>
      <c r="F2835" s="16"/>
      <c r="G2835" s="16"/>
      <c r="H2835" s="16"/>
      <c r="I2835" s="2"/>
      <c r="J2835" s="2">
        <v>0</v>
      </c>
      <c r="K2835" s="2"/>
    </row>
    <row r="2836" spans="1:11">
      <c r="A2836" s="6"/>
      <c r="B2836" s="6"/>
      <c r="C2836" s="16"/>
      <c r="D2836" s="6"/>
      <c r="E2836" s="16"/>
      <c r="F2836" s="16"/>
      <c r="G2836" s="16"/>
      <c r="H2836" s="16"/>
      <c r="I2836" s="2"/>
      <c r="J2836" s="2">
        <v>0</v>
      </c>
      <c r="K2836" s="2"/>
    </row>
    <row r="2837" spans="1:11">
      <c r="A2837" s="6"/>
      <c r="B2837" s="6"/>
      <c r="C2837" s="16"/>
      <c r="D2837" s="6"/>
      <c r="E2837" s="16"/>
      <c r="F2837" s="16"/>
      <c r="G2837" s="16"/>
      <c r="H2837" s="16"/>
      <c r="I2837" s="2"/>
      <c r="J2837" s="2">
        <v>1</v>
      </c>
      <c r="K2837" s="2">
        <v>2</v>
      </c>
    </row>
    <row r="2838" spans="1:11">
      <c r="A2838" s="6"/>
      <c r="B2838" s="6"/>
      <c r="C2838" s="16"/>
      <c r="D2838" s="6"/>
      <c r="E2838" s="16"/>
      <c r="F2838" s="16"/>
      <c r="G2838" s="16"/>
      <c r="H2838" s="16"/>
      <c r="I2838" s="2"/>
      <c r="J2838" s="2">
        <v>0</v>
      </c>
      <c r="K2838" s="2"/>
    </row>
    <row r="2839" spans="1:11">
      <c r="A2839" s="6"/>
      <c r="B2839" s="6"/>
      <c r="C2839" s="16"/>
      <c r="D2839" s="6"/>
      <c r="E2839" s="16"/>
      <c r="F2839" s="16"/>
      <c r="G2839" s="16"/>
      <c r="H2839" s="16"/>
      <c r="I2839" s="2"/>
      <c r="J2839" s="2">
        <v>0</v>
      </c>
      <c r="K2839" s="2"/>
    </row>
    <row r="2840" spans="1:11">
      <c r="A2840" s="6"/>
      <c r="B2840" s="6"/>
      <c r="C2840" s="16"/>
      <c r="D2840" s="6"/>
      <c r="E2840" s="16"/>
      <c r="F2840" s="16"/>
      <c r="G2840" s="16"/>
      <c r="H2840" s="16"/>
      <c r="I2840" s="2"/>
      <c r="J2840" s="2">
        <v>0</v>
      </c>
      <c r="K2840" s="2"/>
    </row>
    <row r="2841" spans="1:11">
      <c r="A2841" s="6"/>
      <c r="B2841" s="6"/>
      <c r="C2841" s="16"/>
      <c r="D2841" s="6"/>
      <c r="E2841" s="16"/>
      <c r="F2841" s="16"/>
      <c r="G2841" s="16"/>
      <c r="H2841" s="16"/>
      <c r="I2841" s="2"/>
      <c r="J2841" s="2">
        <v>0</v>
      </c>
      <c r="K2841" s="2"/>
    </row>
    <row r="2842" spans="1:11">
      <c r="A2842" s="6"/>
      <c r="B2842" s="6"/>
      <c r="C2842" s="16"/>
      <c r="D2842" s="6"/>
      <c r="E2842" s="16"/>
      <c r="F2842" s="16"/>
      <c r="G2842" s="16"/>
      <c r="H2842" s="16"/>
      <c r="I2842" s="2"/>
      <c r="J2842" s="2">
        <v>0</v>
      </c>
      <c r="K2842" s="2"/>
    </row>
    <row r="2843" spans="1:11">
      <c r="A2843" s="6"/>
      <c r="B2843" s="6"/>
      <c r="C2843" s="16"/>
      <c r="D2843" s="6"/>
      <c r="E2843" s="16"/>
      <c r="F2843" s="16"/>
      <c r="G2843" s="16"/>
      <c r="H2843" s="16"/>
      <c r="I2843" s="2"/>
      <c r="J2843" s="2">
        <v>0</v>
      </c>
      <c r="K2843" s="2"/>
    </row>
    <row r="2844" spans="1:11">
      <c r="A2844" s="6"/>
      <c r="B2844" s="6"/>
      <c r="C2844" s="16"/>
      <c r="D2844" s="6"/>
      <c r="E2844" s="16"/>
      <c r="F2844" s="16"/>
      <c r="G2844" s="16"/>
      <c r="H2844" s="16"/>
      <c r="I2844" s="2"/>
      <c r="J2844" s="2">
        <v>0</v>
      </c>
      <c r="K2844" s="2"/>
    </row>
    <row r="2845" spans="1:11">
      <c r="A2845" s="6"/>
      <c r="B2845" s="6"/>
      <c r="C2845" s="16"/>
      <c r="D2845" s="6"/>
      <c r="E2845" s="16"/>
      <c r="F2845" s="16"/>
      <c r="G2845" s="16"/>
      <c r="H2845" s="16"/>
      <c r="I2845" s="2"/>
      <c r="J2845" s="2">
        <v>0</v>
      </c>
      <c r="K2845" s="2"/>
    </row>
    <row r="2846" spans="1:11">
      <c r="A2846" s="6"/>
      <c r="B2846" s="6"/>
      <c r="C2846" s="16"/>
      <c r="D2846" s="6"/>
      <c r="E2846" s="16"/>
      <c r="F2846" s="16"/>
      <c r="G2846" s="16"/>
      <c r="H2846" s="16"/>
      <c r="I2846" s="2"/>
      <c r="J2846" s="2">
        <v>0</v>
      </c>
      <c r="K2846" s="2"/>
    </row>
    <row r="2847" spans="1:11">
      <c r="A2847" s="6"/>
      <c r="B2847" s="6"/>
      <c r="C2847" s="16"/>
      <c r="D2847" s="6"/>
      <c r="E2847" s="16"/>
      <c r="F2847" s="16"/>
      <c r="G2847" s="16"/>
      <c r="H2847" s="16"/>
      <c r="I2847" s="2"/>
      <c r="J2847" s="2">
        <v>3</v>
      </c>
      <c r="K2847" s="2"/>
    </row>
    <row r="2848" spans="1:11">
      <c r="A2848" s="6"/>
      <c r="B2848" s="6"/>
      <c r="C2848" s="16"/>
      <c r="D2848" s="6"/>
      <c r="E2848" s="16"/>
      <c r="F2848" s="16"/>
      <c r="G2848" s="16"/>
      <c r="H2848" s="16"/>
      <c r="I2848" s="2"/>
      <c r="J2848" s="2">
        <v>0</v>
      </c>
      <c r="K2848" s="2"/>
    </row>
    <row r="2849" spans="1:11">
      <c r="A2849" s="6"/>
      <c r="B2849" s="6"/>
      <c r="C2849" s="16"/>
      <c r="D2849" s="6"/>
      <c r="E2849" s="16"/>
      <c r="F2849" s="16"/>
      <c r="G2849" s="16"/>
      <c r="H2849" s="16"/>
      <c r="I2849" s="2"/>
      <c r="J2849" s="2">
        <v>0</v>
      </c>
      <c r="K2849" s="2"/>
    </row>
    <row r="2850" spans="1:11">
      <c r="A2850" s="6"/>
      <c r="B2850" s="6"/>
      <c r="C2850" s="16"/>
      <c r="D2850" s="6"/>
      <c r="E2850" s="16"/>
      <c r="F2850" s="16"/>
      <c r="G2850" s="16"/>
      <c r="H2850" s="16"/>
      <c r="I2850" s="2"/>
      <c r="J2850" s="2">
        <v>0</v>
      </c>
      <c r="K2850" s="2"/>
    </row>
    <row r="2851" spans="1:11">
      <c r="A2851" s="6"/>
      <c r="B2851" s="6"/>
      <c r="C2851" s="16"/>
      <c r="D2851" s="6"/>
      <c r="E2851" s="16"/>
      <c r="F2851" s="16"/>
      <c r="G2851" s="16"/>
      <c r="H2851" s="16"/>
      <c r="I2851" s="2"/>
      <c r="J2851" s="2">
        <v>0</v>
      </c>
      <c r="K2851" s="2"/>
    </row>
    <row r="2852" spans="1:11">
      <c r="A2852" s="6"/>
      <c r="B2852" s="6"/>
      <c r="C2852" s="16"/>
      <c r="D2852" s="6"/>
      <c r="E2852" s="16"/>
      <c r="F2852" s="16"/>
      <c r="G2852" s="16"/>
      <c r="H2852" s="16"/>
      <c r="I2852" s="2"/>
      <c r="J2852" s="2">
        <v>0</v>
      </c>
      <c r="K2852" s="2"/>
    </row>
    <row r="2853" spans="1:11">
      <c r="A2853" s="6"/>
      <c r="B2853" s="6"/>
      <c r="C2853" s="16"/>
      <c r="D2853" s="6"/>
      <c r="E2853" s="16"/>
      <c r="F2853" s="16"/>
      <c r="G2853" s="16"/>
      <c r="H2853" s="16"/>
      <c r="I2853" s="2"/>
      <c r="J2853" s="2">
        <v>0</v>
      </c>
      <c r="K2853" s="2"/>
    </row>
    <row r="2854" spans="1:11">
      <c r="A2854" s="6"/>
      <c r="B2854" s="6"/>
      <c r="C2854" s="16"/>
      <c r="D2854" s="6"/>
      <c r="E2854" s="16"/>
      <c r="F2854" s="16"/>
      <c r="G2854" s="16"/>
      <c r="H2854" s="16"/>
      <c r="I2854" s="2"/>
      <c r="J2854" s="2">
        <v>0</v>
      </c>
      <c r="K2854" s="2"/>
    </row>
    <row r="2855" spans="1:11">
      <c r="A2855" s="6"/>
      <c r="B2855" s="6"/>
      <c r="C2855" s="16"/>
      <c r="D2855" s="6"/>
      <c r="E2855" s="16"/>
      <c r="F2855" s="16"/>
      <c r="G2855" s="16"/>
      <c r="H2855" s="16"/>
      <c r="I2855" s="2"/>
      <c r="J2855" s="2">
        <v>0</v>
      </c>
      <c r="K2855" s="2"/>
    </row>
    <row r="2856" spans="1:11">
      <c r="A2856" s="6"/>
      <c r="B2856" s="6"/>
      <c r="C2856" s="16"/>
      <c r="D2856" s="6"/>
      <c r="E2856" s="16"/>
      <c r="F2856" s="16"/>
      <c r="G2856" s="16"/>
      <c r="H2856" s="16"/>
      <c r="I2856" s="2"/>
      <c r="J2856" s="2">
        <v>0</v>
      </c>
      <c r="K2856" s="2"/>
    </row>
    <row r="2857" spans="1:11">
      <c r="A2857" s="6"/>
      <c r="B2857" s="6"/>
      <c r="C2857" s="16"/>
      <c r="D2857" s="6"/>
      <c r="E2857" s="16"/>
      <c r="F2857" s="16"/>
      <c r="G2857" s="16"/>
      <c r="H2857" s="16"/>
      <c r="I2857" s="2"/>
      <c r="J2857" s="2">
        <v>0</v>
      </c>
      <c r="K2857" s="2"/>
    </row>
    <row r="2858" spans="1:11">
      <c r="A2858" s="6"/>
      <c r="B2858" s="6"/>
      <c r="C2858" s="16"/>
      <c r="D2858" s="6"/>
      <c r="E2858" s="16"/>
      <c r="F2858" s="16"/>
      <c r="G2858" s="16"/>
      <c r="H2858" s="16"/>
      <c r="I2858" s="2"/>
      <c r="J2858" s="2">
        <v>0</v>
      </c>
      <c r="K2858" s="2"/>
    </row>
    <row r="2859" spans="1:11">
      <c r="A2859" s="6"/>
      <c r="B2859" s="6"/>
      <c r="C2859" s="16"/>
      <c r="D2859" s="6"/>
      <c r="E2859" s="16"/>
      <c r="F2859" s="16"/>
      <c r="G2859" s="16"/>
      <c r="H2859" s="16"/>
      <c r="I2859" s="2"/>
      <c r="J2859" s="2">
        <v>0</v>
      </c>
      <c r="K2859" s="2"/>
    </row>
    <row r="2860" spans="1:11">
      <c r="A2860" s="6"/>
      <c r="B2860" s="6"/>
      <c r="C2860" s="16"/>
      <c r="D2860" s="6"/>
      <c r="E2860" s="16"/>
      <c r="F2860" s="16"/>
      <c r="G2860" s="16"/>
      <c r="H2860" s="16"/>
      <c r="I2860" s="2"/>
      <c r="J2860" s="2">
        <v>0</v>
      </c>
      <c r="K2860" s="2"/>
    </row>
    <row r="2861" spans="1:11">
      <c r="A2861" s="6"/>
      <c r="B2861" s="6"/>
      <c r="C2861" s="16"/>
      <c r="D2861" s="6"/>
      <c r="E2861" s="16"/>
      <c r="F2861" s="16"/>
      <c r="G2861" s="16"/>
      <c r="H2861" s="16"/>
      <c r="I2861" s="2"/>
      <c r="J2861" s="2">
        <v>0</v>
      </c>
      <c r="K2861" s="2"/>
    </row>
    <row r="2862" spans="1:11">
      <c r="A2862" s="6"/>
      <c r="B2862" s="6"/>
      <c r="C2862" s="16"/>
      <c r="D2862" s="6"/>
      <c r="E2862" s="16"/>
      <c r="F2862" s="16"/>
      <c r="G2862" s="16"/>
      <c r="H2862" s="16"/>
      <c r="I2862" s="2"/>
      <c r="J2862" s="2">
        <v>0</v>
      </c>
      <c r="K2862" s="2"/>
    </row>
    <row r="2863" spans="1:11">
      <c r="A2863" s="6"/>
      <c r="B2863" s="6"/>
      <c r="C2863" s="16"/>
      <c r="D2863" s="6"/>
      <c r="E2863" s="16"/>
      <c r="F2863" s="16"/>
      <c r="G2863" s="16"/>
      <c r="H2863" s="16"/>
      <c r="I2863" s="2"/>
      <c r="J2863" s="2">
        <v>0</v>
      </c>
      <c r="K2863" s="2"/>
    </row>
    <row r="2864" spans="1:11">
      <c r="A2864" s="6"/>
      <c r="B2864" s="6"/>
      <c r="C2864" s="16"/>
      <c r="D2864" s="6"/>
      <c r="E2864" s="16"/>
      <c r="F2864" s="16"/>
      <c r="G2864" s="16"/>
      <c r="H2864" s="16"/>
      <c r="I2864" s="2"/>
      <c r="J2864" s="2">
        <v>0</v>
      </c>
      <c r="K2864" s="2"/>
    </row>
    <row r="2865" spans="1:11">
      <c r="A2865" s="6"/>
      <c r="B2865" s="6"/>
      <c r="C2865" s="16"/>
      <c r="D2865" s="6"/>
      <c r="E2865" s="16"/>
      <c r="F2865" s="16"/>
      <c r="G2865" s="16"/>
      <c r="H2865" s="16"/>
      <c r="I2865" s="2"/>
      <c r="J2865" s="2">
        <v>0</v>
      </c>
      <c r="K2865" s="2"/>
    </row>
    <row r="2866" spans="1:11">
      <c r="A2866" s="6"/>
      <c r="B2866" s="6"/>
      <c r="C2866" s="16"/>
      <c r="D2866" s="6"/>
      <c r="E2866" s="16"/>
      <c r="F2866" s="16"/>
      <c r="G2866" s="16"/>
      <c r="H2866" s="16"/>
      <c r="I2866" s="2"/>
      <c r="J2866" s="2">
        <v>0</v>
      </c>
      <c r="K2866" s="2"/>
    </row>
    <row r="2867" spans="1:11">
      <c r="A2867" s="6"/>
      <c r="B2867" s="6"/>
      <c r="C2867" s="16"/>
      <c r="D2867" s="6"/>
      <c r="E2867" s="16"/>
      <c r="F2867" s="16"/>
      <c r="G2867" s="16"/>
      <c r="H2867" s="16"/>
      <c r="I2867" s="2"/>
      <c r="J2867" s="2">
        <v>0</v>
      </c>
      <c r="K2867" s="2"/>
    </row>
    <row r="2868" spans="1:11">
      <c r="A2868" s="6"/>
      <c r="B2868" s="6"/>
      <c r="C2868" s="16"/>
      <c r="D2868" s="6"/>
      <c r="E2868" s="16"/>
      <c r="F2868" s="16"/>
      <c r="G2868" s="16"/>
      <c r="H2868" s="16"/>
      <c r="I2868" s="2"/>
      <c r="J2868" s="2">
        <v>0</v>
      </c>
      <c r="K2868" s="2"/>
    </row>
    <row r="2869" spans="1:11">
      <c r="A2869" s="6"/>
      <c r="B2869" s="6"/>
      <c r="C2869" s="16"/>
      <c r="D2869" s="6"/>
      <c r="E2869" s="16"/>
      <c r="F2869" s="16"/>
      <c r="G2869" s="16"/>
      <c r="H2869" s="16"/>
      <c r="I2869" s="2"/>
      <c r="J2869" s="2">
        <v>0</v>
      </c>
      <c r="K2869" s="2"/>
    </row>
    <row r="2870" spans="1:11">
      <c r="A2870" s="6"/>
      <c r="B2870" s="6"/>
      <c r="C2870" s="16"/>
      <c r="D2870" s="6"/>
      <c r="E2870" s="16"/>
      <c r="F2870" s="16"/>
      <c r="G2870" s="16"/>
      <c r="H2870" s="16"/>
      <c r="I2870" s="2"/>
      <c r="J2870" s="2">
        <v>0</v>
      </c>
      <c r="K2870" s="2"/>
    </row>
    <row r="2871" spans="1:11">
      <c r="A2871" s="6"/>
      <c r="B2871" s="6"/>
      <c r="C2871" s="16"/>
      <c r="D2871" s="6"/>
      <c r="E2871" s="16"/>
      <c r="F2871" s="16"/>
      <c r="G2871" s="16"/>
      <c r="H2871" s="16"/>
      <c r="I2871" s="2"/>
      <c r="J2871" s="2">
        <v>3</v>
      </c>
      <c r="K2871" s="2"/>
    </row>
    <row r="2872" spans="1:11">
      <c r="A2872" s="6"/>
      <c r="B2872" s="6"/>
      <c r="C2872" s="16"/>
      <c r="D2872" s="6"/>
      <c r="E2872" s="16"/>
      <c r="F2872" s="16"/>
      <c r="G2872" s="16"/>
      <c r="H2872" s="16"/>
      <c r="I2872" s="2"/>
      <c r="J2872" s="2">
        <v>0</v>
      </c>
      <c r="K2872" s="2"/>
    </row>
    <row r="2873" spans="1:11">
      <c r="A2873" s="6"/>
      <c r="B2873" s="6"/>
      <c r="C2873" s="16"/>
      <c r="D2873" s="6"/>
      <c r="E2873" s="16"/>
      <c r="F2873" s="16"/>
      <c r="G2873" s="16"/>
      <c r="H2873" s="16"/>
      <c r="I2873" s="2"/>
      <c r="J2873" s="2">
        <v>0</v>
      </c>
      <c r="K2873" s="2"/>
    </row>
    <row r="2874" spans="1:11">
      <c r="A2874" s="6"/>
      <c r="B2874" s="6"/>
      <c r="C2874" s="16"/>
      <c r="D2874" s="6"/>
      <c r="E2874" s="16"/>
      <c r="F2874" s="16"/>
      <c r="G2874" s="16"/>
      <c r="H2874" s="16"/>
      <c r="I2874" s="2"/>
      <c r="J2874" s="2">
        <v>0</v>
      </c>
      <c r="K2874" s="2"/>
    </row>
    <row r="2875" spans="1:11">
      <c r="A2875" s="6"/>
      <c r="B2875" s="6"/>
      <c r="C2875" s="16"/>
      <c r="D2875" s="6"/>
      <c r="E2875" s="16"/>
      <c r="F2875" s="16"/>
      <c r="G2875" s="16"/>
      <c r="H2875" s="16"/>
      <c r="I2875" s="2"/>
      <c r="J2875" s="2">
        <v>0</v>
      </c>
      <c r="K2875" s="2"/>
    </row>
    <row r="2876" spans="1:11">
      <c r="A2876" s="6"/>
      <c r="B2876" s="6"/>
      <c r="C2876" s="16"/>
      <c r="D2876" s="6"/>
      <c r="E2876" s="16"/>
      <c r="F2876" s="16"/>
      <c r="G2876" s="16"/>
      <c r="H2876" s="16"/>
      <c r="I2876" s="2"/>
      <c r="J2876" s="2">
        <v>0</v>
      </c>
      <c r="K2876" s="2"/>
    </row>
    <row r="2877" spans="1:11">
      <c r="A2877" s="6"/>
      <c r="B2877" s="6"/>
      <c r="C2877" s="16"/>
      <c r="D2877" s="6"/>
      <c r="E2877" s="16"/>
      <c r="F2877" s="16"/>
      <c r="G2877" s="16"/>
      <c r="H2877" s="16"/>
      <c r="I2877" s="2"/>
      <c r="J2877" s="2">
        <v>0</v>
      </c>
      <c r="K2877" s="2"/>
    </row>
    <row r="2878" spans="1:11">
      <c r="A2878" s="6"/>
      <c r="B2878" s="6"/>
      <c r="C2878" s="16"/>
      <c r="D2878" s="6"/>
      <c r="E2878" s="16"/>
      <c r="F2878" s="16"/>
      <c r="G2878" s="16"/>
      <c r="H2878" s="16"/>
      <c r="I2878" s="2"/>
      <c r="J2878" s="2">
        <v>0</v>
      </c>
      <c r="K2878" s="2"/>
    </row>
    <row r="2879" spans="1:11">
      <c r="A2879" s="6"/>
      <c r="B2879" s="6"/>
      <c r="C2879" s="16"/>
      <c r="D2879" s="6"/>
      <c r="E2879" s="16"/>
      <c r="F2879" s="16"/>
      <c r="G2879" s="16"/>
      <c r="H2879" s="16"/>
      <c r="I2879" s="2"/>
      <c r="J2879" s="2">
        <v>0</v>
      </c>
      <c r="K2879" s="2"/>
    </row>
    <row r="2880" spans="1:11">
      <c r="A2880" s="6"/>
      <c r="B2880" s="6"/>
      <c r="C2880" s="16"/>
      <c r="D2880" s="6"/>
      <c r="E2880" s="16"/>
      <c r="F2880" s="16"/>
      <c r="G2880" s="16"/>
      <c r="H2880" s="16"/>
      <c r="I2880" s="2"/>
      <c r="J2880" s="2">
        <v>0</v>
      </c>
      <c r="K2880" s="2"/>
    </row>
    <row r="2881" spans="1:11">
      <c r="A2881" s="6"/>
      <c r="B2881" s="6"/>
      <c r="C2881" s="16"/>
      <c r="D2881" s="6"/>
      <c r="E2881" s="16"/>
      <c r="F2881" s="16"/>
      <c r="G2881" s="16"/>
      <c r="H2881" s="16"/>
      <c r="I2881" s="2"/>
      <c r="J2881" s="2">
        <v>0</v>
      </c>
      <c r="K2881" s="2"/>
    </row>
    <row r="2882" spans="1:11">
      <c r="A2882" s="6"/>
      <c r="B2882" s="6"/>
      <c r="C2882" s="16"/>
      <c r="D2882" s="6"/>
      <c r="E2882" s="16"/>
      <c r="F2882" s="16"/>
      <c r="G2882" s="16"/>
      <c r="H2882" s="16"/>
      <c r="I2882" s="2"/>
      <c r="J2882" s="2">
        <v>0</v>
      </c>
      <c r="K2882" s="2"/>
    </row>
    <row r="2883" spans="1:11">
      <c r="A2883" s="6"/>
      <c r="B2883" s="6"/>
      <c r="C2883" s="16"/>
      <c r="D2883" s="6"/>
      <c r="E2883" s="16"/>
      <c r="F2883" s="16"/>
      <c r="G2883" s="16"/>
      <c r="H2883" s="16"/>
      <c r="I2883" s="2"/>
      <c r="J2883" s="2">
        <v>0</v>
      </c>
      <c r="K2883" s="2"/>
    </row>
    <row r="2884" spans="1:11">
      <c r="A2884" s="6"/>
      <c r="B2884" s="6"/>
      <c r="C2884" s="16"/>
      <c r="D2884" s="6"/>
      <c r="E2884" s="16"/>
      <c r="F2884" s="16"/>
      <c r="G2884" s="16"/>
      <c r="H2884" s="16"/>
      <c r="I2884" s="2"/>
      <c r="J2884" s="2">
        <v>0</v>
      </c>
      <c r="K2884" s="2"/>
    </row>
    <row r="2885" spans="1:11">
      <c r="A2885" s="6"/>
      <c r="B2885" s="6"/>
      <c r="C2885" s="16"/>
      <c r="D2885" s="6"/>
      <c r="E2885" s="16"/>
      <c r="F2885" s="16"/>
      <c r="G2885" s="16"/>
      <c r="H2885" s="16"/>
      <c r="I2885" s="2"/>
      <c r="J2885" s="2">
        <v>0</v>
      </c>
      <c r="K2885" s="2"/>
    </row>
    <row r="2886" spans="1:11">
      <c r="A2886" s="6"/>
      <c r="B2886" s="6"/>
      <c r="C2886" s="16"/>
      <c r="D2886" s="6"/>
      <c r="E2886" s="16"/>
      <c r="F2886" s="16"/>
      <c r="G2886" s="16"/>
      <c r="H2886" s="16"/>
      <c r="I2886" s="2"/>
      <c r="J2886" s="2">
        <v>0</v>
      </c>
      <c r="K2886" s="2"/>
    </row>
    <row r="2887" spans="1:11">
      <c r="A2887" s="6"/>
      <c r="B2887" s="6"/>
      <c r="C2887" s="16"/>
      <c r="D2887" s="6"/>
      <c r="E2887" s="16"/>
      <c r="F2887" s="16"/>
      <c r="G2887" s="16"/>
      <c r="H2887" s="16"/>
      <c r="I2887" s="2"/>
      <c r="J2887" s="2">
        <v>0</v>
      </c>
      <c r="K2887" s="2"/>
    </row>
    <row r="2888" spans="1:11">
      <c r="A2888" s="6"/>
      <c r="B2888" s="6"/>
      <c r="C2888" s="16"/>
      <c r="D2888" s="6"/>
      <c r="E2888" s="16"/>
      <c r="F2888" s="16"/>
      <c r="G2888" s="16"/>
      <c r="H2888" s="16"/>
      <c r="I2888" s="2"/>
      <c r="J2888" s="2">
        <v>0</v>
      </c>
      <c r="K2888" s="2"/>
    </row>
    <row r="2889" spans="1:11">
      <c r="A2889" s="6"/>
      <c r="B2889" s="6"/>
      <c r="C2889" s="16"/>
      <c r="D2889" s="6"/>
      <c r="E2889" s="16"/>
      <c r="F2889" s="16"/>
      <c r="G2889" s="16"/>
      <c r="H2889" s="16"/>
      <c r="I2889" s="2"/>
      <c r="J2889" s="2">
        <v>0</v>
      </c>
      <c r="K2889" s="2"/>
    </row>
    <row r="2890" spans="1:11">
      <c r="A2890" s="6"/>
      <c r="B2890" s="6"/>
      <c r="C2890" s="16"/>
      <c r="D2890" s="6"/>
      <c r="E2890" s="16"/>
      <c r="F2890" s="16"/>
      <c r="G2890" s="16"/>
      <c r="H2890" s="16"/>
      <c r="I2890" s="2"/>
      <c r="J2890" s="2">
        <v>0</v>
      </c>
      <c r="K2890" s="2"/>
    </row>
    <row r="2891" spans="1:11">
      <c r="A2891" s="6"/>
      <c r="B2891" s="6"/>
      <c r="C2891" s="16"/>
      <c r="D2891" s="6"/>
      <c r="E2891" s="16"/>
      <c r="F2891" s="16"/>
      <c r="G2891" s="16"/>
      <c r="H2891" s="16"/>
      <c r="I2891" s="2"/>
      <c r="J2891" s="2">
        <v>0</v>
      </c>
      <c r="K2891" s="2"/>
    </row>
    <row r="2892" spans="1:11">
      <c r="A2892" s="6"/>
      <c r="B2892" s="6"/>
      <c r="C2892" s="16"/>
      <c r="D2892" s="6"/>
      <c r="E2892" s="16"/>
      <c r="F2892" s="16"/>
      <c r="G2892" s="16"/>
      <c r="H2892" s="16"/>
      <c r="I2892" s="2"/>
      <c r="J2892" s="2">
        <v>0</v>
      </c>
      <c r="K2892" s="2"/>
    </row>
    <row r="2893" spans="1:11">
      <c r="A2893" s="6"/>
      <c r="B2893" s="6"/>
      <c r="C2893" s="16"/>
      <c r="D2893" s="6"/>
      <c r="E2893" s="16"/>
      <c r="F2893" s="16"/>
      <c r="G2893" s="16"/>
      <c r="H2893" s="16"/>
      <c r="I2893" s="2"/>
      <c r="J2893" s="2">
        <v>0</v>
      </c>
      <c r="K2893" s="2"/>
    </row>
    <row r="2894" spans="1:11">
      <c r="A2894" s="6"/>
      <c r="B2894" s="6"/>
      <c r="C2894" s="16"/>
      <c r="D2894" s="6"/>
      <c r="E2894" s="16"/>
      <c r="F2894" s="16"/>
      <c r="G2894" s="16"/>
      <c r="H2894" s="16"/>
      <c r="I2894" s="2"/>
      <c r="J2894" s="2">
        <v>3</v>
      </c>
      <c r="K2894" s="2"/>
    </row>
    <row r="2895" spans="1:11">
      <c r="A2895" s="6"/>
      <c r="B2895" s="6"/>
      <c r="C2895" s="16"/>
      <c r="D2895" s="6"/>
      <c r="E2895" s="16"/>
      <c r="F2895" s="16"/>
      <c r="G2895" s="16"/>
      <c r="H2895" s="16"/>
      <c r="I2895" s="2"/>
      <c r="J2895" s="2">
        <v>0</v>
      </c>
      <c r="K2895" s="2"/>
    </row>
    <row r="2896" spans="1:11">
      <c r="A2896" s="6"/>
      <c r="B2896" s="6"/>
      <c r="C2896" s="16"/>
      <c r="D2896" s="6"/>
      <c r="E2896" s="16"/>
      <c r="F2896" s="16"/>
      <c r="G2896" s="16"/>
      <c r="H2896" s="16"/>
      <c r="I2896" s="2"/>
      <c r="J2896" s="2">
        <v>0</v>
      </c>
      <c r="K2896" s="2"/>
    </row>
    <row r="2897" spans="1:11">
      <c r="A2897" s="6"/>
      <c r="B2897" s="6"/>
      <c r="C2897" s="16"/>
      <c r="D2897" s="6"/>
      <c r="E2897" s="16"/>
      <c r="F2897" s="16"/>
      <c r="G2897" s="16"/>
      <c r="H2897" s="16"/>
      <c r="I2897" s="2"/>
      <c r="J2897" s="2">
        <v>0</v>
      </c>
      <c r="K2897" s="2"/>
    </row>
    <row r="2898" spans="1:11">
      <c r="A2898" s="6"/>
      <c r="B2898" s="6"/>
      <c r="C2898" s="16"/>
      <c r="D2898" s="6"/>
      <c r="E2898" s="16"/>
      <c r="F2898" s="16"/>
      <c r="G2898" s="16"/>
      <c r="H2898" s="16"/>
      <c r="I2898" s="2"/>
      <c r="J2898" s="2">
        <v>0</v>
      </c>
      <c r="K2898" s="2"/>
    </row>
    <row r="2899" spans="1:11">
      <c r="A2899" s="6"/>
      <c r="B2899" s="6"/>
      <c r="C2899" s="16"/>
      <c r="D2899" s="6"/>
      <c r="E2899" s="16"/>
      <c r="F2899" s="16"/>
      <c r="G2899" s="16"/>
      <c r="H2899" s="16"/>
      <c r="I2899" s="2"/>
      <c r="J2899" s="2">
        <v>0</v>
      </c>
      <c r="K2899" s="2"/>
    </row>
    <row r="2900" spans="1:11">
      <c r="A2900" s="6"/>
      <c r="B2900" s="6"/>
      <c r="C2900" s="16"/>
      <c r="D2900" s="6"/>
      <c r="E2900" s="16"/>
      <c r="F2900" s="16"/>
      <c r="G2900" s="16"/>
      <c r="H2900" s="16"/>
      <c r="I2900" s="2"/>
      <c r="J2900" s="2">
        <v>0</v>
      </c>
      <c r="K2900" s="2"/>
    </row>
    <row r="2901" spans="1:11">
      <c r="A2901" s="6"/>
      <c r="B2901" s="6"/>
      <c r="C2901" s="16"/>
      <c r="D2901" s="6"/>
      <c r="E2901" s="16"/>
      <c r="F2901" s="16"/>
      <c r="G2901" s="16"/>
      <c r="H2901" s="16"/>
      <c r="I2901" s="2"/>
      <c r="J2901" s="2">
        <v>0</v>
      </c>
      <c r="K2901" s="2"/>
    </row>
    <row r="2902" spans="1:11">
      <c r="A2902" s="6"/>
      <c r="B2902" s="6"/>
      <c r="C2902" s="16"/>
      <c r="D2902" s="6"/>
      <c r="E2902" s="16"/>
      <c r="F2902" s="16"/>
      <c r="G2902" s="16"/>
      <c r="H2902" s="16"/>
      <c r="I2902" s="2"/>
      <c r="J2902" s="2">
        <v>3</v>
      </c>
      <c r="K2902" s="2"/>
    </row>
    <row r="2903" spans="1:11">
      <c r="A2903" s="6"/>
      <c r="B2903" s="6"/>
      <c r="C2903" s="16"/>
      <c r="D2903" s="6"/>
      <c r="E2903" s="16"/>
      <c r="F2903" s="16"/>
      <c r="G2903" s="16"/>
      <c r="H2903" s="16"/>
      <c r="I2903" s="2"/>
      <c r="J2903" s="2">
        <v>0</v>
      </c>
      <c r="K2903" s="2"/>
    </row>
    <row r="2904" spans="1:11">
      <c r="A2904" s="6"/>
      <c r="B2904" s="6"/>
      <c r="C2904" s="16"/>
      <c r="D2904" s="6"/>
      <c r="E2904" s="16"/>
      <c r="F2904" s="16"/>
      <c r="G2904" s="16"/>
      <c r="H2904" s="16"/>
      <c r="I2904" s="2"/>
      <c r="J2904" s="2">
        <v>0</v>
      </c>
      <c r="K2904" s="2"/>
    </row>
    <row r="2905" spans="1:11">
      <c r="A2905" s="6"/>
      <c r="B2905" s="6"/>
      <c r="C2905" s="16"/>
      <c r="D2905" s="6"/>
      <c r="E2905" s="16"/>
      <c r="F2905" s="16"/>
      <c r="G2905" s="16"/>
      <c r="H2905" s="16"/>
      <c r="I2905" s="2"/>
      <c r="J2905" s="2">
        <v>0</v>
      </c>
      <c r="K2905" s="2"/>
    </row>
    <row r="2906" spans="1:11">
      <c r="A2906" s="6"/>
      <c r="B2906" s="6"/>
      <c r="C2906" s="16"/>
      <c r="D2906" s="6"/>
      <c r="E2906" s="16"/>
      <c r="F2906" s="16"/>
      <c r="G2906" s="16"/>
      <c r="H2906" s="16"/>
      <c r="I2906" s="2"/>
      <c r="J2906" s="2">
        <v>0</v>
      </c>
      <c r="K2906" s="2"/>
    </row>
    <row r="2907" spans="1:11">
      <c r="A2907" s="6"/>
      <c r="B2907" s="6"/>
      <c r="C2907" s="16"/>
      <c r="D2907" s="6"/>
      <c r="E2907" s="16"/>
      <c r="F2907" s="16"/>
      <c r="G2907" s="16"/>
      <c r="H2907" s="16"/>
      <c r="I2907" s="2"/>
      <c r="J2907" s="2">
        <v>0</v>
      </c>
      <c r="K2907" s="2"/>
    </row>
    <row r="2908" spans="1:11">
      <c r="A2908" s="6"/>
      <c r="B2908" s="6"/>
      <c r="C2908" s="16"/>
      <c r="D2908" s="6"/>
      <c r="E2908" s="16"/>
      <c r="F2908" s="16"/>
      <c r="G2908" s="16"/>
      <c r="H2908" s="16"/>
      <c r="I2908" s="2"/>
      <c r="J2908" s="2">
        <v>0</v>
      </c>
      <c r="K2908" s="2"/>
    </row>
    <row r="2909" spans="1:11">
      <c r="A2909" s="6"/>
      <c r="B2909" s="6"/>
      <c r="C2909" s="16"/>
      <c r="D2909" s="6"/>
      <c r="E2909" s="16"/>
      <c r="F2909" s="16"/>
      <c r="G2909" s="16"/>
      <c r="H2909" s="16"/>
      <c r="I2909" s="2"/>
      <c r="J2909" s="2">
        <v>0</v>
      </c>
      <c r="K2909" s="2"/>
    </row>
    <row r="2910" spans="1:11">
      <c r="A2910" s="6"/>
      <c r="B2910" s="6"/>
      <c r="C2910" s="16"/>
      <c r="D2910" s="6"/>
      <c r="E2910" s="16"/>
      <c r="F2910" s="16"/>
      <c r="G2910" s="16"/>
      <c r="H2910" s="16"/>
      <c r="I2910" s="2"/>
      <c r="J2910" s="2">
        <v>0</v>
      </c>
      <c r="K2910" s="2"/>
    </row>
    <row r="2911" spans="1:11">
      <c r="A2911" s="6"/>
      <c r="B2911" s="6"/>
      <c r="C2911" s="16"/>
      <c r="D2911" s="6"/>
      <c r="E2911" s="16"/>
      <c r="F2911" s="16"/>
      <c r="G2911" s="16"/>
      <c r="H2911" s="16"/>
      <c r="I2911" s="2"/>
      <c r="J2911" s="2">
        <v>0</v>
      </c>
      <c r="K2911" s="2"/>
    </row>
    <row r="2912" spans="1:11">
      <c r="A2912" s="6"/>
      <c r="B2912" s="6"/>
      <c r="C2912" s="16"/>
      <c r="D2912" s="6"/>
      <c r="E2912" s="16"/>
      <c r="F2912" s="16"/>
      <c r="G2912" s="16"/>
      <c r="H2912" s="16"/>
      <c r="I2912" s="2"/>
      <c r="J2912" s="2">
        <v>0</v>
      </c>
      <c r="K2912" s="2"/>
    </row>
    <row r="2913" spans="1:11">
      <c r="A2913" s="6"/>
      <c r="B2913" s="6"/>
      <c r="C2913" s="16"/>
      <c r="D2913" s="6"/>
      <c r="E2913" s="16"/>
      <c r="F2913" s="16"/>
      <c r="G2913" s="16"/>
      <c r="H2913" s="16"/>
      <c r="I2913" s="2"/>
      <c r="J2913" s="2">
        <v>3</v>
      </c>
      <c r="K2913" s="2"/>
    </row>
    <row r="2914" spans="1:11">
      <c r="A2914" s="6"/>
      <c r="B2914" s="6"/>
      <c r="C2914" s="16"/>
      <c r="D2914" s="6"/>
      <c r="E2914" s="16"/>
      <c r="F2914" s="16"/>
      <c r="G2914" s="16"/>
      <c r="H2914" s="16"/>
      <c r="I2914" s="2"/>
      <c r="J2914" s="2">
        <v>0</v>
      </c>
      <c r="K2914" s="2"/>
    </row>
    <row r="2915" spans="1:11">
      <c r="A2915" s="6"/>
      <c r="B2915" s="6"/>
      <c r="C2915" s="16"/>
      <c r="D2915" s="6"/>
      <c r="E2915" s="16"/>
      <c r="F2915" s="16"/>
      <c r="G2915" s="16"/>
      <c r="H2915" s="16"/>
      <c r="I2915" s="2"/>
      <c r="J2915" s="2">
        <v>0</v>
      </c>
      <c r="K2915" s="2"/>
    </row>
    <row r="2916" spans="1:11">
      <c r="A2916" s="6"/>
      <c r="B2916" s="6"/>
      <c r="C2916" s="16"/>
      <c r="D2916" s="6"/>
      <c r="E2916" s="16"/>
      <c r="F2916" s="16"/>
      <c r="G2916" s="16"/>
      <c r="H2916" s="16"/>
      <c r="I2916" s="2"/>
      <c r="J2916" s="2">
        <v>0</v>
      </c>
      <c r="K2916" s="2"/>
    </row>
    <row r="2917" spans="1:11">
      <c r="A2917" s="6"/>
      <c r="B2917" s="6"/>
      <c r="C2917" s="16"/>
      <c r="D2917" s="6"/>
      <c r="E2917" s="16"/>
      <c r="F2917" s="16"/>
      <c r="G2917" s="16"/>
      <c r="H2917" s="16"/>
      <c r="I2917" s="2"/>
      <c r="J2917" s="2">
        <v>0</v>
      </c>
      <c r="K2917" s="2"/>
    </row>
    <row r="2918" spans="1:11">
      <c r="A2918" s="6"/>
      <c r="B2918" s="6"/>
      <c r="C2918" s="16"/>
      <c r="D2918" s="6"/>
      <c r="E2918" s="16"/>
      <c r="F2918" s="16"/>
      <c r="G2918" s="16"/>
      <c r="H2918" s="16"/>
      <c r="I2918" s="2"/>
      <c r="J2918" s="2">
        <v>0</v>
      </c>
      <c r="K2918" s="2"/>
    </row>
    <row r="2919" spans="1:11">
      <c r="A2919" s="6"/>
      <c r="B2919" s="6"/>
      <c r="C2919" s="16"/>
      <c r="D2919" s="6"/>
      <c r="E2919" s="16"/>
      <c r="F2919" s="16"/>
      <c r="G2919" s="16"/>
      <c r="H2919" s="16"/>
      <c r="I2919" s="2"/>
      <c r="J2919" s="2">
        <v>3</v>
      </c>
      <c r="K2919" s="2"/>
    </row>
    <row r="2920" spans="1:11">
      <c r="A2920" s="6"/>
      <c r="B2920" s="6"/>
      <c r="C2920" s="16"/>
      <c r="D2920" s="6"/>
      <c r="E2920" s="16"/>
      <c r="F2920" s="16"/>
      <c r="G2920" s="16"/>
      <c r="H2920" s="16"/>
      <c r="I2920" s="2"/>
      <c r="J2920" s="2">
        <v>0</v>
      </c>
      <c r="K2920" s="2"/>
    </row>
    <row r="2921" spans="1:11">
      <c r="A2921" s="6"/>
      <c r="B2921" s="6"/>
      <c r="C2921" s="16"/>
      <c r="D2921" s="6"/>
      <c r="E2921" s="16"/>
      <c r="F2921" s="16"/>
      <c r="G2921" s="16"/>
      <c r="H2921" s="16"/>
      <c r="I2921" s="2"/>
      <c r="J2921" s="2">
        <v>0</v>
      </c>
      <c r="K2921" s="2"/>
    </row>
    <row r="2922" spans="1:11">
      <c r="A2922" s="6"/>
      <c r="B2922" s="6"/>
      <c r="C2922" s="16"/>
      <c r="D2922" s="6"/>
      <c r="E2922" s="16"/>
      <c r="F2922" s="16"/>
      <c r="G2922" s="16"/>
      <c r="H2922" s="16"/>
      <c r="I2922" s="2"/>
      <c r="J2922" s="2">
        <v>0</v>
      </c>
      <c r="K2922" s="2"/>
    </row>
    <row r="2923" spans="1:11">
      <c r="A2923" s="6"/>
      <c r="B2923" s="6"/>
      <c r="C2923" s="16"/>
      <c r="D2923" s="6"/>
      <c r="E2923" s="16"/>
      <c r="F2923" s="16"/>
      <c r="G2923" s="16"/>
      <c r="H2923" s="16"/>
      <c r="I2923" s="2"/>
      <c r="J2923" s="2">
        <v>0</v>
      </c>
      <c r="K2923" s="2"/>
    </row>
    <row r="2924" spans="1:11">
      <c r="A2924" s="6"/>
      <c r="B2924" s="6"/>
      <c r="C2924" s="16"/>
      <c r="D2924" s="6"/>
      <c r="E2924" s="16"/>
      <c r="F2924" s="16"/>
      <c r="G2924" s="16"/>
      <c r="H2924" s="16"/>
      <c r="I2924" s="2"/>
      <c r="J2924" s="2">
        <v>0</v>
      </c>
      <c r="K2924" s="2"/>
    </row>
    <row r="2925" spans="1:11">
      <c r="A2925" s="6"/>
      <c r="B2925" s="6"/>
      <c r="C2925" s="16"/>
      <c r="D2925" s="6"/>
      <c r="E2925" s="16"/>
      <c r="F2925" s="16"/>
      <c r="G2925" s="16"/>
      <c r="H2925" s="16"/>
      <c r="I2925" s="2"/>
      <c r="J2925" s="2">
        <v>0</v>
      </c>
      <c r="K2925" s="2"/>
    </row>
    <row r="2926" spans="1:11">
      <c r="A2926" s="6"/>
      <c r="B2926" s="6"/>
      <c r="C2926" s="16"/>
      <c r="D2926" s="6"/>
      <c r="E2926" s="16"/>
      <c r="F2926" s="16"/>
      <c r="G2926" s="16"/>
      <c r="H2926" s="16"/>
      <c r="I2926" s="2"/>
      <c r="J2926" s="2">
        <v>0</v>
      </c>
      <c r="K2926" s="2"/>
    </row>
    <row r="2927" spans="1:11">
      <c r="A2927" s="6"/>
      <c r="B2927" s="6"/>
      <c r="C2927" s="16"/>
      <c r="D2927" s="6"/>
      <c r="E2927" s="16"/>
      <c r="F2927" s="16"/>
      <c r="G2927" s="16"/>
      <c r="H2927" s="16"/>
      <c r="I2927" s="2"/>
      <c r="J2927" s="2">
        <v>0</v>
      </c>
      <c r="K2927" s="2"/>
    </row>
    <row r="2928" spans="1:11">
      <c r="A2928" s="6"/>
      <c r="B2928" s="6"/>
      <c r="C2928" s="16"/>
      <c r="D2928" s="6"/>
      <c r="E2928" s="16"/>
      <c r="F2928" s="16"/>
      <c r="G2928" s="16"/>
      <c r="H2928" s="16"/>
      <c r="I2928" s="2"/>
      <c r="J2928" s="2">
        <v>0</v>
      </c>
      <c r="K2928" s="2"/>
    </row>
    <row r="2929" spans="1:11">
      <c r="A2929" s="6"/>
      <c r="B2929" s="6"/>
      <c r="C2929" s="16"/>
      <c r="D2929" s="6"/>
      <c r="E2929" s="16"/>
      <c r="F2929" s="16"/>
      <c r="G2929" s="16"/>
      <c r="H2929" s="16"/>
      <c r="I2929" s="2"/>
      <c r="J2929" s="2">
        <v>0</v>
      </c>
      <c r="K2929" s="2"/>
    </row>
    <row r="2930" spans="1:11">
      <c r="A2930" s="6"/>
      <c r="B2930" s="6"/>
      <c r="C2930" s="16"/>
      <c r="D2930" s="6"/>
      <c r="E2930" s="16"/>
      <c r="F2930" s="16"/>
      <c r="G2930" s="16"/>
      <c r="H2930" s="16"/>
      <c r="I2930" s="2"/>
      <c r="J2930" s="2">
        <v>0</v>
      </c>
      <c r="K2930" s="2"/>
    </row>
    <row r="2931" spans="1:11">
      <c r="A2931" s="6"/>
      <c r="B2931" s="6"/>
      <c r="C2931" s="16"/>
      <c r="D2931" s="6"/>
      <c r="E2931" s="16"/>
      <c r="F2931" s="16"/>
      <c r="G2931" s="16"/>
      <c r="H2931" s="16"/>
      <c r="I2931" s="2"/>
      <c r="J2931" s="2">
        <v>0</v>
      </c>
      <c r="K2931" s="2"/>
    </row>
    <row r="2932" spans="1:11">
      <c r="A2932" s="6"/>
      <c r="B2932" s="6"/>
      <c r="C2932" s="16"/>
      <c r="D2932" s="6"/>
      <c r="E2932" s="16"/>
      <c r="F2932" s="16"/>
      <c r="G2932" s="16"/>
      <c r="H2932" s="16"/>
      <c r="I2932" s="2"/>
      <c r="J2932" s="2">
        <v>0</v>
      </c>
      <c r="K2932" s="2"/>
    </row>
    <row r="2933" spans="1:11">
      <c r="A2933" s="6"/>
      <c r="B2933" s="6"/>
      <c r="C2933" s="16"/>
      <c r="D2933" s="6"/>
      <c r="E2933" s="16"/>
      <c r="F2933" s="16"/>
      <c r="G2933" s="16"/>
      <c r="H2933" s="16"/>
      <c r="I2933" s="2"/>
      <c r="J2933" s="2">
        <v>0</v>
      </c>
      <c r="K2933" s="2"/>
    </row>
    <row r="2934" spans="1:11">
      <c r="A2934" s="6"/>
      <c r="B2934" s="6"/>
      <c r="C2934" s="16"/>
      <c r="D2934" s="6"/>
      <c r="E2934" s="16"/>
      <c r="F2934" s="16"/>
      <c r="G2934" s="16"/>
      <c r="H2934" s="16"/>
      <c r="I2934" s="2"/>
      <c r="J2934" s="2">
        <v>0</v>
      </c>
      <c r="K2934" s="2"/>
    </row>
    <row r="2935" spans="1:11">
      <c r="A2935" s="6"/>
      <c r="B2935" s="6"/>
      <c r="C2935" s="16"/>
      <c r="D2935" s="6"/>
      <c r="E2935" s="16"/>
      <c r="F2935" s="16"/>
      <c r="G2935" s="16"/>
      <c r="H2935" s="16"/>
      <c r="I2935" s="2"/>
      <c r="J2935" s="2">
        <v>0</v>
      </c>
      <c r="K2935" s="2"/>
    </row>
    <row r="2936" spans="1:11">
      <c r="A2936" s="6"/>
      <c r="B2936" s="6"/>
      <c r="C2936" s="16"/>
      <c r="D2936" s="6"/>
      <c r="E2936" s="16"/>
      <c r="F2936" s="16"/>
      <c r="G2936" s="16"/>
      <c r="H2936" s="16"/>
      <c r="I2936" s="2"/>
      <c r="J2936" s="2">
        <v>0</v>
      </c>
      <c r="K2936" s="2"/>
    </row>
    <row r="2937" spans="1:11">
      <c r="A2937" s="6"/>
      <c r="B2937" s="6"/>
      <c r="C2937" s="16"/>
      <c r="D2937" s="6"/>
      <c r="E2937" s="16"/>
      <c r="F2937" s="16"/>
      <c r="G2937" s="16"/>
      <c r="H2937" s="16"/>
      <c r="I2937" s="2"/>
      <c r="J2937" s="2">
        <v>0</v>
      </c>
      <c r="K2937" s="2"/>
    </row>
    <row r="2938" spans="1:11">
      <c r="A2938" s="6"/>
      <c r="B2938" s="6"/>
      <c r="C2938" s="16"/>
      <c r="D2938" s="6"/>
      <c r="E2938" s="16"/>
      <c r="F2938" s="16"/>
      <c r="G2938" s="16"/>
      <c r="H2938" s="16"/>
      <c r="I2938" s="2"/>
      <c r="J2938" s="2">
        <v>0</v>
      </c>
      <c r="K2938" s="2"/>
    </row>
    <row r="2939" spans="1:11">
      <c r="A2939" s="6"/>
      <c r="B2939" s="6"/>
      <c r="C2939" s="16"/>
      <c r="D2939" s="6"/>
      <c r="E2939" s="16"/>
      <c r="F2939" s="16"/>
      <c r="G2939" s="16"/>
      <c r="H2939" s="16"/>
      <c r="I2939" s="2"/>
      <c r="J2939" s="2">
        <v>0</v>
      </c>
      <c r="K2939" s="2"/>
    </row>
    <row r="2940" spans="1:11">
      <c r="A2940" s="6"/>
      <c r="B2940" s="6"/>
      <c r="C2940" s="16"/>
      <c r="D2940" s="6"/>
      <c r="E2940" s="16"/>
      <c r="F2940" s="16"/>
      <c r="G2940" s="16"/>
      <c r="H2940" s="16"/>
      <c r="I2940" s="2"/>
      <c r="J2940" s="2">
        <v>0</v>
      </c>
      <c r="K2940" s="2"/>
    </row>
    <row r="2941" spans="1:11">
      <c r="A2941" s="6"/>
      <c r="B2941" s="6"/>
      <c r="C2941" s="16"/>
      <c r="D2941" s="6"/>
      <c r="E2941" s="16"/>
      <c r="F2941" s="16"/>
      <c r="G2941" s="16"/>
      <c r="H2941" s="16"/>
      <c r="I2941" s="2"/>
      <c r="J2941" s="2">
        <v>0</v>
      </c>
      <c r="K2941" s="2"/>
    </row>
    <row r="2942" spans="1:11">
      <c r="A2942" s="6"/>
      <c r="B2942" s="6"/>
      <c r="C2942" s="16"/>
      <c r="D2942" s="6"/>
      <c r="E2942" s="16"/>
      <c r="F2942" s="16"/>
      <c r="G2942" s="16"/>
      <c r="H2942" s="16"/>
      <c r="I2942" s="2"/>
      <c r="J2942" s="2">
        <v>2</v>
      </c>
      <c r="K2942" s="2"/>
    </row>
    <row r="2943" spans="1:11">
      <c r="A2943" s="6"/>
      <c r="B2943" s="6"/>
      <c r="C2943" s="16"/>
      <c r="D2943" s="6"/>
      <c r="E2943" s="16"/>
      <c r="F2943" s="16"/>
      <c r="G2943" s="16"/>
      <c r="H2943" s="16"/>
      <c r="I2943" s="2"/>
      <c r="J2943" s="2">
        <v>0</v>
      </c>
      <c r="K2943" s="2"/>
    </row>
    <row r="2944" spans="1:11">
      <c r="A2944" s="6"/>
      <c r="B2944" s="6"/>
      <c r="C2944" s="16"/>
      <c r="D2944" s="6"/>
      <c r="E2944" s="16"/>
      <c r="F2944" s="16"/>
      <c r="G2944" s="16"/>
      <c r="H2944" s="16"/>
      <c r="I2944" s="2"/>
      <c r="J2944" s="2">
        <v>0</v>
      </c>
      <c r="K2944" s="2"/>
    </row>
    <row r="2945" spans="1:11">
      <c r="A2945" s="6"/>
      <c r="B2945" s="6"/>
      <c r="C2945" s="16"/>
      <c r="D2945" s="6"/>
      <c r="E2945" s="16"/>
      <c r="F2945" s="16"/>
      <c r="G2945" s="16"/>
      <c r="H2945" s="16"/>
      <c r="I2945" s="2"/>
      <c r="J2945" s="2">
        <v>0</v>
      </c>
      <c r="K2945" s="2"/>
    </row>
    <row r="2946" spans="1:11">
      <c r="A2946" s="6"/>
      <c r="B2946" s="6"/>
      <c r="C2946" s="16"/>
      <c r="D2946" s="6"/>
      <c r="E2946" s="16"/>
      <c r="F2946" s="16"/>
      <c r="G2946" s="16"/>
      <c r="H2946" s="16"/>
      <c r="I2946" s="2"/>
      <c r="J2946" s="2">
        <v>0</v>
      </c>
      <c r="K2946" s="2"/>
    </row>
    <row r="2947" spans="1:11">
      <c r="A2947" s="6"/>
      <c r="B2947" s="6"/>
      <c r="C2947" s="16"/>
      <c r="D2947" s="6"/>
      <c r="E2947" s="16"/>
      <c r="F2947" s="16"/>
      <c r="G2947" s="16"/>
      <c r="H2947" s="16"/>
      <c r="I2947" s="2"/>
      <c r="J2947" s="2">
        <v>0</v>
      </c>
      <c r="K2947" s="2"/>
    </row>
    <row r="2948" spans="1:11">
      <c r="A2948" s="6"/>
      <c r="B2948" s="6"/>
      <c r="C2948" s="16"/>
      <c r="D2948" s="6"/>
      <c r="E2948" s="16"/>
      <c r="F2948" s="16"/>
      <c r="G2948" s="16"/>
      <c r="H2948" s="16"/>
      <c r="I2948" s="2"/>
      <c r="J2948" s="2">
        <v>0</v>
      </c>
      <c r="K2948" s="2"/>
    </row>
    <row r="2949" spans="1:11">
      <c r="A2949" s="6"/>
      <c r="B2949" s="6"/>
      <c r="C2949" s="16"/>
      <c r="D2949" s="6"/>
      <c r="E2949" s="16"/>
      <c r="F2949" s="16"/>
      <c r="G2949" s="16"/>
      <c r="H2949" s="16"/>
      <c r="I2949" s="2"/>
      <c r="J2949" s="2">
        <v>0</v>
      </c>
      <c r="K2949" s="2"/>
    </row>
    <row r="2950" spans="1:11">
      <c r="A2950" s="6"/>
      <c r="B2950" s="6"/>
      <c r="C2950" s="16"/>
      <c r="D2950" s="6"/>
      <c r="E2950" s="16"/>
      <c r="F2950" s="16"/>
      <c r="G2950" s="16"/>
      <c r="H2950" s="16"/>
      <c r="I2950" s="2"/>
      <c r="J2950" s="2">
        <v>0</v>
      </c>
      <c r="K2950" s="2"/>
    </row>
    <row r="2951" spans="1:11">
      <c r="A2951" s="6"/>
      <c r="B2951" s="6"/>
      <c r="C2951" s="16"/>
      <c r="D2951" s="6"/>
      <c r="E2951" s="16"/>
      <c r="F2951" s="16"/>
      <c r="G2951" s="16"/>
      <c r="H2951" s="16"/>
      <c r="I2951" s="2"/>
      <c r="J2951" s="2">
        <v>0</v>
      </c>
      <c r="K2951" s="2"/>
    </row>
    <row r="2952" spans="1:11">
      <c r="A2952" s="6"/>
      <c r="B2952" s="6"/>
      <c r="C2952" s="16"/>
      <c r="D2952" s="6"/>
      <c r="E2952" s="16"/>
      <c r="F2952" s="16"/>
      <c r="G2952" s="16"/>
      <c r="H2952" s="16"/>
      <c r="I2952" s="2"/>
      <c r="J2952" s="2">
        <v>0</v>
      </c>
      <c r="K2952" s="2"/>
    </row>
    <row r="2953" spans="1:11">
      <c r="A2953" s="6"/>
      <c r="B2953" s="6"/>
      <c r="C2953" s="16"/>
      <c r="D2953" s="6"/>
      <c r="E2953" s="16"/>
      <c r="F2953" s="16"/>
      <c r="G2953" s="16"/>
      <c r="H2953" s="16"/>
      <c r="I2953" s="2"/>
      <c r="J2953" s="2">
        <v>0</v>
      </c>
      <c r="K2953" s="2"/>
    </row>
    <row r="2954" spans="1:11">
      <c r="A2954" s="6"/>
      <c r="B2954" s="6"/>
      <c r="C2954" s="16"/>
      <c r="D2954" s="6"/>
      <c r="E2954" s="16"/>
      <c r="F2954" s="16"/>
      <c r="G2954" s="16"/>
      <c r="H2954" s="16"/>
      <c r="I2954" s="2"/>
      <c r="J2954" s="2">
        <v>0</v>
      </c>
      <c r="K2954" s="2"/>
    </row>
    <row r="2955" spans="1:11">
      <c r="A2955" s="6"/>
      <c r="B2955" s="6"/>
      <c r="C2955" s="16"/>
      <c r="D2955" s="6"/>
      <c r="E2955" s="16"/>
      <c r="F2955" s="16"/>
      <c r="G2955" s="16"/>
      <c r="H2955" s="16"/>
      <c r="I2955" s="2"/>
      <c r="J2955" s="2">
        <v>0</v>
      </c>
      <c r="K2955" s="2"/>
    </row>
    <row r="2956" spans="1:11">
      <c r="A2956" s="6"/>
      <c r="B2956" s="6"/>
      <c r="C2956" s="16"/>
      <c r="D2956" s="6"/>
      <c r="E2956" s="16"/>
      <c r="F2956" s="16"/>
      <c r="G2956" s="16"/>
      <c r="H2956" s="16"/>
      <c r="I2956" s="2"/>
      <c r="J2956" s="2">
        <v>3</v>
      </c>
      <c r="K2956" s="2"/>
    </row>
    <row r="2957" spans="1:11">
      <c r="A2957" s="6"/>
      <c r="B2957" s="6"/>
      <c r="C2957" s="16"/>
      <c r="D2957" s="6"/>
      <c r="E2957" s="16"/>
      <c r="F2957" s="16"/>
      <c r="G2957" s="16"/>
      <c r="H2957" s="16"/>
      <c r="I2957" s="2"/>
      <c r="J2957" s="2">
        <v>0</v>
      </c>
      <c r="K2957" s="2"/>
    </row>
    <row r="2958" spans="1:11">
      <c r="A2958" s="6"/>
      <c r="B2958" s="6"/>
      <c r="C2958" s="16"/>
      <c r="D2958" s="6"/>
      <c r="E2958" s="16"/>
      <c r="F2958" s="16"/>
      <c r="G2958" s="16"/>
      <c r="H2958" s="16"/>
      <c r="I2958" s="2"/>
      <c r="J2958" s="2">
        <v>0</v>
      </c>
      <c r="K2958" s="2"/>
    </row>
    <row r="2959" spans="1:11">
      <c r="A2959" s="6"/>
      <c r="B2959" s="6"/>
      <c r="C2959" s="16"/>
      <c r="D2959" s="6"/>
      <c r="E2959" s="16"/>
      <c r="F2959" s="16"/>
      <c r="G2959" s="16"/>
      <c r="H2959" s="16"/>
      <c r="I2959" s="2"/>
      <c r="J2959" s="2">
        <v>0</v>
      </c>
      <c r="K2959" s="2"/>
    </row>
    <row r="2960" spans="1:11">
      <c r="A2960" s="6"/>
      <c r="B2960" s="6"/>
      <c r="C2960" s="16"/>
      <c r="D2960" s="6"/>
      <c r="E2960" s="16"/>
      <c r="F2960" s="16"/>
      <c r="G2960" s="16"/>
      <c r="H2960" s="16"/>
      <c r="I2960" s="2"/>
      <c r="J2960" s="2">
        <v>0</v>
      </c>
      <c r="K2960" s="2"/>
    </row>
    <row r="2961" spans="1:11">
      <c r="A2961" s="6"/>
      <c r="B2961" s="6"/>
      <c r="C2961" s="16"/>
      <c r="D2961" s="6"/>
      <c r="E2961" s="16"/>
      <c r="F2961" s="16"/>
      <c r="G2961" s="16"/>
      <c r="H2961" s="16"/>
      <c r="I2961" s="2"/>
      <c r="J2961" s="2">
        <v>0</v>
      </c>
      <c r="K2961" s="2"/>
    </row>
    <row r="2962" spans="1:11">
      <c r="A2962" s="6"/>
      <c r="B2962" s="6"/>
      <c r="C2962" s="16"/>
      <c r="D2962" s="6"/>
      <c r="E2962" s="16"/>
      <c r="F2962" s="16"/>
      <c r="G2962" s="16"/>
      <c r="H2962" s="16"/>
      <c r="I2962" s="2"/>
      <c r="J2962" s="2">
        <v>0</v>
      </c>
      <c r="K2962" s="2"/>
    </row>
    <row r="2963" spans="1:11">
      <c r="A2963" s="6"/>
      <c r="B2963" s="6"/>
      <c r="C2963" s="16"/>
      <c r="D2963" s="6"/>
      <c r="E2963" s="16"/>
      <c r="F2963" s="16"/>
      <c r="G2963" s="16"/>
      <c r="H2963" s="16"/>
      <c r="I2963" s="2"/>
      <c r="J2963" s="2">
        <v>0</v>
      </c>
      <c r="K2963" s="2"/>
    </row>
    <row r="2964" spans="1:11">
      <c r="A2964" s="6"/>
      <c r="B2964" s="6"/>
      <c r="C2964" s="16"/>
      <c r="D2964" s="6"/>
      <c r="E2964" s="16"/>
      <c r="F2964" s="16"/>
      <c r="G2964" s="16"/>
      <c r="H2964" s="16"/>
      <c r="I2964" s="2"/>
      <c r="J2964" s="2">
        <v>0</v>
      </c>
      <c r="K2964" s="2"/>
    </row>
    <row r="2965" spans="1:11">
      <c r="A2965" s="6"/>
      <c r="B2965" s="6"/>
      <c r="C2965" s="16"/>
      <c r="D2965" s="6"/>
      <c r="E2965" s="16"/>
      <c r="F2965" s="16"/>
      <c r="G2965" s="16"/>
      <c r="H2965" s="16"/>
      <c r="I2965" s="2"/>
      <c r="J2965" s="2">
        <v>0</v>
      </c>
      <c r="K2965" s="2"/>
    </row>
    <row r="2966" spans="1:11">
      <c r="A2966" s="6"/>
      <c r="B2966" s="6"/>
      <c r="C2966" s="16"/>
      <c r="D2966" s="6"/>
      <c r="E2966" s="16"/>
      <c r="F2966" s="16"/>
      <c r="G2966" s="16"/>
      <c r="H2966" s="16"/>
      <c r="I2966" s="2"/>
      <c r="J2966" s="2">
        <v>0</v>
      </c>
      <c r="K2966" s="2"/>
    </row>
    <row r="2967" spans="1:11">
      <c r="A2967" s="6"/>
      <c r="B2967" s="6"/>
      <c r="C2967" s="16"/>
      <c r="D2967" s="6"/>
      <c r="E2967" s="16"/>
      <c r="F2967" s="16"/>
      <c r="G2967" s="16"/>
      <c r="H2967" s="16"/>
      <c r="I2967" s="2"/>
      <c r="J2967" s="2">
        <v>0</v>
      </c>
      <c r="K2967" s="2"/>
    </row>
    <row r="2968" spans="1:11">
      <c r="A2968" s="6"/>
      <c r="B2968" s="6"/>
      <c r="C2968" s="16"/>
      <c r="D2968" s="6"/>
      <c r="E2968" s="16"/>
      <c r="F2968" s="16"/>
      <c r="G2968" s="16"/>
      <c r="H2968" s="16"/>
      <c r="I2968" s="2"/>
      <c r="J2968" s="2">
        <v>0</v>
      </c>
      <c r="K2968" s="2"/>
    </row>
    <row r="2969" spans="1:11">
      <c r="A2969" s="6"/>
      <c r="B2969" s="6"/>
      <c r="C2969" s="16"/>
      <c r="D2969" s="6"/>
      <c r="E2969" s="16"/>
      <c r="F2969" s="16"/>
      <c r="G2969" s="16"/>
      <c r="H2969" s="16"/>
      <c r="I2969" s="2"/>
      <c r="J2969" s="2">
        <v>0</v>
      </c>
      <c r="K2969" s="2"/>
    </row>
    <row r="2970" spans="1:11">
      <c r="A2970" s="6"/>
      <c r="B2970" s="6"/>
      <c r="C2970" s="16"/>
      <c r="D2970" s="6"/>
      <c r="E2970" s="16"/>
      <c r="F2970" s="16"/>
      <c r="G2970" s="16"/>
      <c r="H2970" s="16"/>
      <c r="I2970" s="2"/>
      <c r="J2970" s="2">
        <v>0</v>
      </c>
      <c r="K2970" s="2"/>
    </row>
    <row r="2971" spans="1:11">
      <c r="A2971" s="6"/>
      <c r="B2971" s="6"/>
      <c r="C2971" s="16"/>
      <c r="D2971" s="6"/>
      <c r="E2971" s="16"/>
      <c r="F2971" s="16"/>
      <c r="G2971" s="16"/>
      <c r="H2971" s="16"/>
      <c r="I2971" s="2"/>
      <c r="J2971" s="2">
        <v>0</v>
      </c>
      <c r="K2971" s="2"/>
    </row>
    <row r="2972" spans="1:11">
      <c r="A2972" s="6"/>
      <c r="B2972" s="6"/>
      <c r="C2972" s="16"/>
      <c r="D2972" s="6"/>
      <c r="E2972" s="16"/>
      <c r="F2972" s="16"/>
      <c r="G2972" s="16"/>
      <c r="H2972" s="16"/>
      <c r="I2972" s="2"/>
      <c r="J2972" s="2">
        <v>0</v>
      </c>
      <c r="K2972" s="2"/>
    </row>
    <row r="2973" spans="1:11">
      <c r="A2973" s="6"/>
      <c r="B2973" s="6"/>
      <c r="C2973" s="16"/>
      <c r="D2973" s="6"/>
      <c r="E2973" s="16"/>
      <c r="F2973" s="16"/>
      <c r="G2973" s="16"/>
      <c r="H2973" s="16"/>
      <c r="I2973" s="2"/>
      <c r="J2973" s="2">
        <v>0</v>
      </c>
      <c r="K2973" s="2"/>
    </row>
    <row r="2974" spans="1:11">
      <c r="A2974" s="6"/>
      <c r="B2974" s="6"/>
      <c r="C2974" s="16"/>
      <c r="D2974" s="6"/>
      <c r="E2974" s="16"/>
      <c r="F2974" s="16"/>
      <c r="G2974" s="16"/>
      <c r="H2974" s="16"/>
      <c r="I2974" s="2"/>
      <c r="J2974" s="2">
        <v>0</v>
      </c>
      <c r="K2974" s="2"/>
    </row>
    <row r="2975" spans="1:11">
      <c r="A2975" s="6"/>
      <c r="B2975" s="6"/>
      <c r="C2975" s="16"/>
      <c r="D2975" s="6"/>
      <c r="E2975" s="16"/>
      <c r="F2975" s="16"/>
      <c r="G2975" s="16"/>
      <c r="H2975" s="16"/>
      <c r="I2975" s="2"/>
      <c r="J2975" s="2">
        <v>0</v>
      </c>
      <c r="K2975" s="2"/>
    </row>
    <row r="2976" spans="1:11">
      <c r="A2976" s="6"/>
      <c r="B2976" s="6"/>
      <c r="C2976" s="16"/>
      <c r="D2976" s="6"/>
      <c r="E2976" s="16"/>
      <c r="F2976" s="16"/>
      <c r="G2976" s="16"/>
      <c r="H2976" s="16"/>
      <c r="I2976" s="2"/>
      <c r="J2976" s="2">
        <v>0</v>
      </c>
      <c r="K2976" s="2"/>
    </row>
    <row r="2977" spans="1:11">
      <c r="A2977" s="6"/>
      <c r="B2977" s="6"/>
      <c r="C2977" s="16"/>
      <c r="D2977" s="6"/>
      <c r="E2977" s="16"/>
      <c r="F2977" s="16"/>
      <c r="G2977" s="16"/>
      <c r="H2977" s="16"/>
      <c r="I2977" s="2"/>
      <c r="J2977" s="2">
        <v>0</v>
      </c>
      <c r="K2977" s="2"/>
    </row>
    <row r="2978" spans="1:11">
      <c r="A2978" s="6"/>
      <c r="B2978" s="6"/>
      <c r="C2978" s="16"/>
      <c r="D2978" s="6"/>
      <c r="E2978" s="16"/>
      <c r="F2978" s="16"/>
      <c r="G2978" s="16"/>
      <c r="H2978" s="16"/>
      <c r="I2978" s="2"/>
      <c r="J2978" s="2">
        <v>0</v>
      </c>
      <c r="K2978" s="2"/>
    </row>
    <row r="2979" spans="1:11">
      <c r="A2979" s="6"/>
      <c r="B2979" s="6"/>
      <c r="C2979" s="16"/>
      <c r="D2979" s="6"/>
      <c r="E2979" s="16"/>
      <c r="F2979" s="16"/>
      <c r="G2979" s="16"/>
      <c r="H2979" s="16"/>
      <c r="I2979" s="2"/>
      <c r="J2979" s="2">
        <v>0</v>
      </c>
      <c r="K2979" s="2"/>
    </row>
    <row r="2980" spans="1:11">
      <c r="A2980" s="6"/>
      <c r="B2980" s="6"/>
      <c r="C2980" s="16"/>
      <c r="D2980" s="6"/>
      <c r="E2980" s="16"/>
      <c r="F2980" s="16"/>
      <c r="G2980" s="16"/>
      <c r="H2980" s="16"/>
      <c r="I2980" s="2"/>
      <c r="J2980" s="2">
        <v>0</v>
      </c>
      <c r="K2980" s="2"/>
    </row>
    <row r="2981" spans="1:11">
      <c r="A2981" s="6"/>
      <c r="B2981" s="6"/>
      <c r="C2981" s="16"/>
      <c r="D2981" s="6"/>
      <c r="E2981" s="16"/>
      <c r="F2981" s="16"/>
      <c r="G2981" s="16"/>
      <c r="H2981" s="16"/>
      <c r="I2981" s="2"/>
      <c r="J2981" s="2">
        <v>0</v>
      </c>
      <c r="K2981" s="2"/>
    </row>
    <row r="2982" spans="1:11">
      <c r="A2982" s="6"/>
      <c r="B2982" s="6"/>
      <c r="C2982" s="16"/>
      <c r="D2982" s="6"/>
      <c r="E2982" s="16"/>
      <c r="F2982" s="16"/>
      <c r="G2982" s="16"/>
      <c r="H2982" s="16"/>
      <c r="I2982" s="2"/>
      <c r="J2982" s="2">
        <v>0</v>
      </c>
      <c r="K2982" s="2"/>
    </row>
    <row r="2983" spans="1:11">
      <c r="A2983" s="6"/>
      <c r="B2983" s="6"/>
      <c r="C2983" s="16"/>
      <c r="D2983" s="6"/>
      <c r="E2983" s="16"/>
      <c r="F2983" s="16"/>
      <c r="G2983" s="16"/>
      <c r="H2983" s="16"/>
      <c r="I2983" s="2"/>
      <c r="J2983" s="2">
        <v>0</v>
      </c>
      <c r="K2983" s="2"/>
    </row>
    <row r="2984" spans="1:11">
      <c r="A2984" s="6"/>
      <c r="B2984" s="6"/>
      <c r="C2984" s="16"/>
      <c r="D2984" s="6"/>
      <c r="E2984" s="16"/>
      <c r="F2984" s="16"/>
      <c r="G2984" s="16"/>
      <c r="H2984" s="16"/>
      <c r="I2984" s="2"/>
      <c r="J2984" s="2">
        <v>0</v>
      </c>
      <c r="K2984" s="2"/>
    </row>
    <row r="2985" spans="1:11">
      <c r="A2985" s="6"/>
      <c r="B2985" s="6"/>
      <c r="C2985" s="16"/>
      <c r="D2985" s="6"/>
      <c r="E2985" s="16"/>
      <c r="F2985" s="16"/>
      <c r="G2985" s="16"/>
      <c r="H2985" s="16"/>
      <c r="I2985" s="2"/>
      <c r="J2985" s="2">
        <v>0</v>
      </c>
      <c r="K2985" s="2"/>
    </row>
    <row r="2986" spans="1:11">
      <c r="A2986" s="6"/>
      <c r="B2986" s="6"/>
      <c r="C2986" s="16"/>
      <c r="D2986" s="6"/>
      <c r="E2986" s="16"/>
      <c r="F2986" s="16"/>
      <c r="G2986" s="16"/>
      <c r="H2986" s="16"/>
      <c r="I2986" s="2"/>
      <c r="J2986" s="2">
        <v>0</v>
      </c>
      <c r="K2986" s="2"/>
    </row>
    <row r="2987" spans="1:11">
      <c r="A2987" s="6"/>
      <c r="B2987" s="6"/>
      <c r="C2987" s="16"/>
      <c r="D2987" s="6"/>
      <c r="E2987" s="16"/>
      <c r="F2987" s="16"/>
      <c r="G2987" s="16"/>
      <c r="H2987" s="16"/>
      <c r="I2987" s="2"/>
      <c r="J2987" s="2">
        <v>0</v>
      </c>
      <c r="K2987" s="2"/>
    </row>
    <row r="2988" spans="1:11">
      <c r="A2988" s="6"/>
      <c r="B2988" s="6"/>
      <c r="C2988" s="16"/>
      <c r="D2988" s="6"/>
      <c r="E2988" s="16"/>
      <c r="F2988" s="16"/>
      <c r="G2988" s="16"/>
      <c r="H2988" s="16"/>
      <c r="I2988" s="2"/>
      <c r="J2988" s="2">
        <v>0</v>
      </c>
      <c r="K2988" s="2"/>
    </row>
    <row r="2989" spans="1:11">
      <c r="A2989" s="6"/>
      <c r="B2989" s="6"/>
      <c r="C2989" s="16"/>
      <c r="D2989" s="6"/>
      <c r="E2989" s="16"/>
      <c r="F2989" s="16"/>
      <c r="G2989" s="16"/>
      <c r="H2989" s="16"/>
      <c r="I2989" s="2"/>
      <c r="J2989" s="2">
        <v>0</v>
      </c>
      <c r="K2989" s="2"/>
    </row>
    <row r="2990" spans="1:11">
      <c r="A2990" s="6"/>
      <c r="B2990" s="6"/>
      <c r="C2990" s="16"/>
      <c r="D2990" s="6"/>
      <c r="E2990" s="16"/>
      <c r="F2990" s="16"/>
      <c r="G2990" s="16"/>
      <c r="H2990" s="16"/>
      <c r="I2990" s="2"/>
      <c r="J2990" s="2">
        <v>0</v>
      </c>
      <c r="K2990" s="2"/>
    </row>
    <row r="2991" spans="1:11">
      <c r="A2991" s="6"/>
      <c r="B2991" s="6"/>
      <c r="C2991" s="16"/>
      <c r="D2991" s="6"/>
      <c r="E2991" s="16"/>
      <c r="F2991" s="16"/>
      <c r="G2991" s="16"/>
      <c r="H2991" s="16"/>
      <c r="I2991" s="2"/>
      <c r="J2991" s="2">
        <v>0</v>
      </c>
      <c r="K2991" s="2"/>
    </row>
    <row r="2992" spans="1:11">
      <c r="A2992" s="6"/>
      <c r="B2992" s="6"/>
      <c r="C2992" s="16"/>
      <c r="D2992" s="6"/>
      <c r="E2992" s="16"/>
      <c r="F2992" s="16"/>
      <c r="G2992" s="16"/>
      <c r="H2992" s="16"/>
      <c r="I2992" s="2"/>
      <c r="J2992" s="2">
        <v>0</v>
      </c>
      <c r="K2992" s="2"/>
    </row>
    <row r="2993" spans="1:11">
      <c r="A2993" s="6"/>
      <c r="B2993" s="6"/>
      <c r="C2993" s="16"/>
      <c r="D2993" s="6"/>
      <c r="E2993" s="16"/>
      <c r="F2993" s="16"/>
      <c r="G2993" s="16"/>
      <c r="H2993" s="16"/>
      <c r="I2993" s="2"/>
      <c r="J2993" s="2">
        <v>0</v>
      </c>
      <c r="K2993" s="2"/>
    </row>
    <row r="2994" spans="1:11">
      <c r="A2994" s="6"/>
      <c r="B2994" s="6"/>
      <c r="C2994" s="16"/>
      <c r="D2994" s="6"/>
      <c r="E2994" s="16"/>
      <c r="F2994" s="16"/>
      <c r="G2994" s="16"/>
      <c r="H2994" s="16"/>
      <c r="I2994" s="2"/>
      <c r="J2994" s="2">
        <v>0</v>
      </c>
      <c r="K2994" s="2"/>
    </row>
    <row r="2995" spans="1:11">
      <c r="A2995" s="6"/>
      <c r="B2995" s="6"/>
      <c r="C2995" s="16"/>
      <c r="D2995" s="6"/>
      <c r="E2995" s="16"/>
      <c r="F2995" s="16"/>
      <c r="G2995" s="16"/>
      <c r="H2995" s="16"/>
      <c r="I2995" s="2"/>
      <c r="J2995" s="2">
        <v>0</v>
      </c>
      <c r="K2995" s="2"/>
    </row>
    <row r="2996" spans="1:11">
      <c r="A2996" s="6"/>
      <c r="B2996" s="6"/>
      <c r="C2996" s="16"/>
      <c r="D2996" s="6"/>
      <c r="E2996" s="16"/>
      <c r="F2996" s="16"/>
      <c r="G2996" s="16"/>
      <c r="H2996" s="16"/>
      <c r="I2996" s="2"/>
      <c r="J2996" s="2">
        <v>0</v>
      </c>
      <c r="K2996" s="2"/>
    </row>
    <row r="2997" spans="1:11">
      <c r="A2997" s="6"/>
      <c r="B2997" s="6"/>
      <c r="C2997" s="16"/>
      <c r="D2997" s="6"/>
      <c r="E2997" s="16"/>
      <c r="F2997" s="16"/>
      <c r="G2997" s="16"/>
      <c r="H2997" s="16"/>
      <c r="I2997" s="2"/>
      <c r="J2997" s="2">
        <v>0</v>
      </c>
      <c r="K2997" s="2"/>
    </row>
    <row r="2998" spans="1:11">
      <c r="A2998" s="6"/>
      <c r="B2998" s="6"/>
      <c r="C2998" s="16"/>
      <c r="D2998" s="6"/>
      <c r="E2998" s="16"/>
      <c r="F2998" s="16"/>
      <c r="G2998" s="16"/>
      <c r="H2998" s="16"/>
      <c r="I2998" s="2"/>
      <c r="J2998" s="2">
        <v>0</v>
      </c>
      <c r="K2998" s="2"/>
    </row>
    <row r="2999" spans="1:11">
      <c r="A2999" s="6"/>
      <c r="B2999" s="6"/>
      <c r="C2999" s="16"/>
      <c r="D2999" s="6"/>
      <c r="E2999" s="16"/>
      <c r="F2999" s="16"/>
      <c r="G2999" s="16"/>
      <c r="H2999" s="16"/>
      <c r="I2999" s="2"/>
      <c r="J2999" s="2">
        <v>0</v>
      </c>
      <c r="K2999" s="2"/>
    </row>
    <row r="3000" spans="1:11">
      <c r="A3000" s="6"/>
      <c r="B3000" s="6"/>
      <c r="C3000" s="16"/>
      <c r="D3000" s="6"/>
      <c r="E3000" s="16"/>
      <c r="F3000" s="16"/>
      <c r="G3000" s="16"/>
      <c r="H3000" s="16"/>
      <c r="I3000" s="2"/>
      <c r="J3000" s="2">
        <v>3</v>
      </c>
      <c r="K3000" s="2"/>
    </row>
    <row r="3001" spans="1:11">
      <c r="A3001" s="6"/>
      <c r="B3001" s="6"/>
      <c r="C3001" s="16"/>
      <c r="D3001" s="6"/>
      <c r="E3001" s="16"/>
      <c r="F3001" s="16"/>
      <c r="G3001" s="16"/>
      <c r="H3001" s="16"/>
      <c r="I3001" s="2"/>
      <c r="J3001" s="2">
        <v>0</v>
      </c>
      <c r="K3001" s="2"/>
    </row>
    <row r="3002" spans="1:11">
      <c r="A3002" s="6"/>
      <c r="B3002" s="6"/>
      <c r="C3002" s="16"/>
      <c r="D3002" s="6"/>
      <c r="E3002" s="16"/>
      <c r="F3002" s="16"/>
      <c r="G3002" s="16"/>
      <c r="H3002" s="16"/>
      <c r="I3002" s="2"/>
      <c r="J3002" s="2">
        <v>0</v>
      </c>
      <c r="K3002" s="2"/>
    </row>
    <row r="3003" spans="1:11">
      <c r="A3003" s="6"/>
      <c r="B3003" s="6"/>
      <c r="C3003" s="16"/>
      <c r="D3003" s="6"/>
      <c r="E3003" s="16"/>
      <c r="F3003" s="16"/>
      <c r="G3003" s="16"/>
      <c r="H3003" s="16"/>
      <c r="I3003" s="2"/>
      <c r="J3003" s="2">
        <v>0</v>
      </c>
      <c r="K3003" s="2"/>
    </row>
    <row r="3004" spans="1:11">
      <c r="A3004" s="6"/>
      <c r="B3004" s="6"/>
      <c r="C3004" s="16"/>
      <c r="D3004" s="6"/>
      <c r="E3004" s="16"/>
      <c r="F3004" s="16"/>
      <c r="G3004" s="16"/>
      <c r="H3004" s="16"/>
      <c r="I3004" s="2"/>
      <c r="J3004" s="2">
        <v>0</v>
      </c>
      <c r="K3004" s="2"/>
    </row>
    <row r="3005" spans="1:11">
      <c r="A3005" s="6"/>
      <c r="B3005" s="6"/>
      <c r="C3005" s="16"/>
      <c r="D3005" s="6"/>
      <c r="E3005" s="16"/>
      <c r="F3005" s="16"/>
      <c r="G3005" s="16"/>
      <c r="H3005" s="16"/>
      <c r="I3005" s="2"/>
      <c r="J3005" s="2">
        <v>0</v>
      </c>
      <c r="K3005" s="2"/>
    </row>
    <row r="3006" spans="1:11">
      <c r="A3006" s="6"/>
      <c r="B3006" s="6"/>
      <c r="C3006" s="16"/>
      <c r="D3006" s="6"/>
      <c r="E3006" s="16"/>
      <c r="F3006" s="16"/>
      <c r="G3006" s="16"/>
      <c r="H3006" s="16"/>
      <c r="I3006" s="2"/>
      <c r="J3006" s="2">
        <v>0</v>
      </c>
      <c r="K3006" s="2"/>
    </row>
    <row r="3007" spans="1:11">
      <c r="A3007" s="6"/>
      <c r="B3007" s="6"/>
      <c r="C3007" s="16"/>
      <c r="D3007" s="6"/>
      <c r="E3007" s="16"/>
      <c r="F3007" s="16"/>
      <c r="G3007" s="16"/>
      <c r="H3007" s="16"/>
      <c r="I3007" s="2"/>
      <c r="J3007" s="2">
        <v>0</v>
      </c>
      <c r="K3007" s="2"/>
    </row>
    <row r="3008" spans="1:11">
      <c r="A3008" s="6"/>
      <c r="B3008" s="6"/>
      <c r="C3008" s="16"/>
      <c r="D3008" s="6"/>
      <c r="E3008" s="16"/>
      <c r="F3008" s="16"/>
      <c r="G3008" s="16"/>
      <c r="H3008" s="16"/>
      <c r="I3008" s="2"/>
      <c r="J3008" s="2">
        <v>0</v>
      </c>
      <c r="K3008" s="2"/>
    </row>
    <row r="3009" spans="1:11">
      <c r="A3009" s="6"/>
      <c r="B3009" s="6"/>
      <c r="C3009" s="16"/>
      <c r="D3009" s="6"/>
      <c r="E3009" s="16"/>
      <c r="F3009" s="16"/>
      <c r="G3009" s="16"/>
      <c r="H3009" s="16"/>
      <c r="I3009" s="2"/>
      <c r="J3009" s="2">
        <v>0</v>
      </c>
      <c r="K3009" s="2"/>
    </row>
    <row r="3010" spans="1:11">
      <c r="A3010" s="6"/>
      <c r="B3010" s="6"/>
      <c r="C3010" s="16"/>
      <c r="D3010" s="6"/>
      <c r="E3010" s="16"/>
      <c r="F3010" s="16"/>
      <c r="G3010" s="16"/>
      <c r="H3010" s="16"/>
      <c r="I3010" s="2"/>
      <c r="J3010" s="2">
        <v>0</v>
      </c>
      <c r="K3010" s="2"/>
    </row>
    <row r="3011" spans="1:11">
      <c r="A3011" s="6"/>
      <c r="B3011" s="6"/>
      <c r="C3011" s="16"/>
      <c r="D3011" s="6"/>
      <c r="E3011" s="16"/>
      <c r="F3011" s="16"/>
      <c r="G3011" s="16"/>
      <c r="H3011" s="16"/>
      <c r="I3011" s="2"/>
      <c r="J3011" s="2">
        <v>0</v>
      </c>
      <c r="K3011" s="2"/>
    </row>
    <row r="3012" spans="1:11">
      <c r="A3012" s="6"/>
      <c r="B3012" s="6"/>
      <c r="C3012" s="16"/>
      <c r="D3012" s="6"/>
      <c r="E3012" s="16"/>
      <c r="F3012" s="16"/>
      <c r="G3012" s="16"/>
      <c r="H3012" s="16"/>
      <c r="I3012" s="2"/>
      <c r="J3012" s="2">
        <v>0</v>
      </c>
      <c r="K3012" s="2"/>
    </row>
    <row r="3013" spans="1:11">
      <c r="A3013" s="6"/>
      <c r="B3013" s="6"/>
      <c r="C3013" s="16"/>
      <c r="D3013" s="6"/>
      <c r="E3013" s="16"/>
      <c r="F3013" s="16"/>
      <c r="G3013" s="16"/>
      <c r="H3013" s="16"/>
      <c r="I3013" s="2"/>
      <c r="J3013" s="2">
        <v>0</v>
      </c>
      <c r="K3013" s="2"/>
    </row>
    <row r="3014" spans="1:11">
      <c r="A3014" s="6"/>
      <c r="B3014" s="6"/>
      <c r="C3014" s="16"/>
      <c r="D3014" s="6"/>
      <c r="E3014" s="16"/>
      <c r="F3014" s="16"/>
      <c r="G3014" s="16"/>
      <c r="H3014" s="16"/>
      <c r="I3014" s="2"/>
      <c r="J3014" s="2">
        <v>0</v>
      </c>
      <c r="K3014" s="2"/>
    </row>
    <row r="3015" spans="1:11">
      <c r="A3015" s="6"/>
      <c r="B3015" s="6"/>
      <c r="C3015" s="16"/>
      <c r="D3015" s="6"/>
      <c r="E3015" s="16"/>
      <c r="F3015" s="16"/>
      <c r="G3015" s="16"/>
      <c r="H3015" s="16"/>
      <c r="I3015" s="2"/>
      <c r="J3015" s="2">
        <v>0</v>
      </c>
      <c r="K3015" s="2"/>
    </row>
    <row r="3016" spans="1:11">
      <c r="A3016" s="6"/>
      <c r="B3016" s="6"/>
      <c r="C3016" s="16"/>
      <c r="D3016" s="6"/>
      <c r="E3016" s="16"/>
      <c r="F3016" s="16"/>
      <c r="G3016" s="16"/>
      <c r="H3016" s="16"/>
      <c r="I3016" s="2"/>
      <c r="J3016" s="2">
        <v>0</v>
      </c>
      <c r="K3016" s="2"/>
    </row>
    <row r="3017" spans="1:11">
      <c r="A3017" s="6"/>
      <c r="B3017" s="6"/>
      <c r="C3017" s="16"/>
      <c r="D3017" s="6"/>
      <c r="E3017" s="16"/>
      <c r="F3017" s="16"/>
      <c r="G3017" s="16"/>
      <c r="H3017" s="16"/>
      <c r="I3017" s="2"/>
      <c r="J3017" s="2">
        <v>0</v>
      </c>
      <c r="K3017" s="2"/>
    </row>
    <row r="3018" spans="1:11">
      <c r="A3018" s="6"/>
      <c r="B3018" s="6"/>
      <c r="C3018" s="16"/>
      <c r="D3018" s="6"/>
      <c r="E3018" s="16"/>
      <c r="F3018" s="16"/>
      <c r="G3018" s="16"/>
      <c r="H3018" s="16"/>
      <c r="I3018" s="2"/>
      <c r="J3018" s="2">
        <v>0</v>
      </c>
      <c r="K3018" s="2"/>
    </row>
    <row r="3019" spans="1:11">
      <c r="A3019" s="6"/>
      <c r="B3019" s="6"/>
      <c r="C3019" s="16"/>
      <c r="D3019" s="6"/>
      <c r="E3019" s="16"/>
      <c r="F3019" s="16"/>
      <c r="G3019" s="16"/>
      <c r="H3019" s="16"/>
      <c r="I3019" s="2"/>
      <c r="J3019" s="2">
        <v>0</v>
      </c>
      <c r="K3019" s="2"/>
    </row>
    <row r="3020" spans="1:11">
      <c r="A3020" s="6"/>
      <c r="B3020" s="6"/>
      <c r="C3020" s="16"/>
      <c r="D3020" s="6"/>
      <c r="E3020" s="16"/>
      <c r="F3020" s="16"/>
      <c r="G3020" s="16"/>
      <c r="H3020" s="16"/>
      <c r="I3020" s="2"/>
      <c r="J3020" s="2">
        <v>0</v>
      </c>
      <c r="K3020" s="2"/>
    </row>
    <row r="3021" spans="1:11">
      <c r="A3021" s="6"/>
      <c r="B3021" s="6"/>
      <c r="C3021" s="16"/>
      <c r="D3021" s="6"/>
      <c r="E3021" s="16"/>
      <c r="F3021" s="16"/>
      <c r="G3021" s="16"/>
      <c r="H3021" s="16"/>
      <c r="I3021" s="2"/>
      <c r="J3021" s="2">
        <v>0</v>
      </c>
      <c r="K3021" s="2"/>
    </row>
    <row r="3022" spans="1:11">
      <c r="A3022" s="6"/>
      <c r="B3022" s="6"/>
      <c r="C3022" s="16"/>
      <c r="D3022" s="6"/>
      <c r="E3022" s="16"/>
      <c r="F3022" s="16"/>
      <c r="G3022" s="16"/>
      <c r="H3022" s="16"/>
      <c r="I3022" s="2"/>
      <c r="J3022" s="2">
        <v>0</v>
      </c>
      <c r="K3022" s="2"/>
    </row>
    <row r="3023" spans="1:11">
      <c r="A3023" s="6"/>
      <c r="B3023" s="6"/>
      <c r="C3023" s="16"/>
      <c r="D3023" s="6"/>
      <c r="E3023" s="16"/>
      <c r="F3023" s="16"/>
      <c r="G3023" s="16"/>
      <c r="H3023" s="16"/>
      <c r="I3023" s="2"/>
      <c r="J3023" s="2">
        <v>0</v>
      </c>
      <c r="K3023" s="2"/>
    </row>
    <row r="3024" spans="1:11">
      <c r="A3024" s="6"/>
      <c r="B3024" s="6"/>
      <c r="C3024" s="16"/>
      <c r="D3024" s="6"/>
      <c r="E3024" s="16"/>
      <c r="F3024" s="16"/>
      <c r="G3024" s="16"/>
      <c r="H3024" s="16"/>
      <c r="I3024" s="2"/>
      <c r="J3024" s="2">
        <v>0</v>
      </c>
      <c r="K3024" s="2"/>
    </row>
    <row r="3025" spans="1:11">
      <c r="A3025" s="6"/>
      <c r="B3025" s="6"/>
      <c r="C3025" s="16"/>
      <c r="D3025" s="6"/>
      <c r="E3025" s="16"/>
      <c r="F3025" s="16"/>
      <c r="G3025" s="16"/>
      <c r="H3025" s="16"/>
      <c r="I3025" s="2"/>
      <c r="J3025" s="2">
        <v>3</v>
      </c>
      <c r="K3025" s="2"/>
    </row>
    <row r="3026" spans="1:11">
      <c r="A3026" s="6"/>
      <c r="B3026" s="6"/>
      <c r="C3026" s="16"/>
      <c r="D3026" s="6"/>
      <c r="E3026" s="16"/>
      <c r="F3026" s="16"/>
      <c r="G3026" s="16"/>
      <c r="H3026" s="16"/>
      <c r="I3026" s="2"/>
      <c r="J3026" s="2">
        <v>0</v>
      </c>
      <c r="K3026" s="2"/>
    </row>
    <row r="3027" spans="1:11">
      <c r="A3027" s="6"/>
      <c r="B3027" s="6"/>
      <c r="C3027" s="16"/>
      <c r="D3027" s="6"/>
      <c r="E3027" s="16"/>
      <c r="F3027" s="16"/>
      <c r="G3027" s="16"/>
      <c r="H3027" s="16"/>
      <c r="I3027" s="2"/>
      <c r="J3027" s="2">
        <v>0</v>
      </c>
      <c r="K3027" s="2"/>
    </row>
    <row r="3028" spans="1:11">
      <c r="A3028" s="6"/>
      <c r="B3028" s="6"/>
      <c r="C3028" s="16"/>
      <c r="D3028" s="6"/>
      <c r="E3028" s="16"/>
      <c r="F3028" s="16"/>
      <c r="G3028" s="16"/>
      <c r="H3028" s="16"/>
      <c r="I3028" s="2"/>
      <c r="J3028" s="2">
        <v>0</v>
      </c>
      <c r="K3028" s="2"/>
    </row>
    <row r="3029" spans="1:11">
      <c r="A3029" s="6"/>
      <c r="B3029" s="6"/>
      <c r="C3029" s="16"/>
      <c r="D3029" s="6"/>
      <c r="E3029" s="16"/>
      <c r="F3029" s="16"/>
      <c r="G3029" s="16"/>
      <c r="H3029" s="16"/>
      <c r="I3029" s="2"/>
      <c r="J3029" s="2">
        <v>0</v>
      </c>
      <c r="K3029" s="2"/>
    </row>
    <row r="3030" spans="1:11">
      <c r="A3030" s="6"/>
      <c r="B3030" s="6"/>
      <c r="C3030" s="16"/>
      <c r="D3030" s="6"/>
      <c r="E3030" s="16"/>
      <c r="F3030" s="16"/>
      <c r="G3030" s="16"/>
      <c r="H3030" s="16"/>
      <c r="I3030" s="2"/>
      <c r="J3030" s="2">
        <v>0</v>
      </c>
      <c r="K3030" s="2"/>
    </row>
    <row r="3031" spans="1:11">
      <c r="A3031" s="6"/>
      <c r="B3031" s="6"/>
      <c r="C3031" s="16"/>
      <c r="D3031" s="6"/>
      <c r="E3031" s="16"/>
      <c r="F3031" s="16"/>
      <c r="G3031" s="16"/>
      <c r="H3031" s="16"/>
      <c r="I3031" s="2"/>
      <c r="J3031" s="2">
        <v>0</v>
      </c>
      <c r="K3031" s="2"/>
    </row>
    <row r="3032" spans="1:11">
      <c r="A3032" s="6"/>
      <c r="B3032" s="6"/>
      <c r="C3032" s="16"/>
      <c r="D3032" s="6"/>
      <c r="E3032" s="16"/>
      <c r="F3032" s="16"/>
      <c r="G3032" s="16"/>
      <c r="H3032" s="16"/>
      <c r="I3032" s="2"/>
      <c r="J3032" s="2">
        <v>0</v>
      </c>
      <c r="K3032" s="2"/>
    </row>
    <row r="3033" spans="1:11">
      <c r="A3033" s="6"/>
      <c r="B3033" s="6"/>
      <c r="C3033" s="16"/>
      <c r="D3033" s="6"/>
      <c r="E3033" s="16"/>
      <c r="F3033" s="16"/>
      <c r="G3033" s="16"/>
      <c r="H3033" s="16"/>
      <c r="I3033" s="2"/>
      <c r="J3033" s="2">
        <v>0</v>
      </c>
      <c r="K3033" s="2"/>
    </row>
    <row r="3034" spans="1:11">
      <c r="A3034" s="6"/>
      <c r="B3034" s="6"/>
      <c r="C3034" s="16"/>
      <c r="D3034" s="6"/>
      <c r="E3034" s="16"/>
      <c r="F3034" s="16"/>
      <c r="G3034" s="16"/>
      <c r="H3034" s="16"/>
      <c r="I3034" s="2"/>
      <c r="J3034" s="2">
        <v>0</v>
      </c>
      <c r="K3034" s="2"/>
    </row>
    <row r="3035" spans="1:11">
      <c r="A3035" s="6"/>
      <c r="B3035" s="6"/>
      <c r="C3035" s="16"/>
      <c r="D3035" s="6"/>
      <c r="E3035" s="16"/>
      <c r="F3035" s="16"/>
      <c r="G3035" s="16"/>
      <c r="H3035" s="16"/>
      <c r="I3035" s="2"/>
      <c r="J3035" s="2">
        <v>0</v>
      </c>
      <c r="K3035" s="2"/>
    </row>
    <row r="3036" spans="1:11">
      <c r="A3036" s="6"/>
      <c r="B3036" s="6"/>
      <c r="C3036" s="16"/>
      <c r="D3036" s="6"/>
      <c r="E3036" s="16"/>
      <c r="F3036" s="16"/>
      <c r="G3036" s="16"/>
      <c r="H3036" s="16"/>
      <c r="I3036" s="2"/>
      <c r="J3036" s="2">
        <v>0</v>
      </c>
      <c r="K3036" s="2"/>
    </row>
    <row r="3037" spans="1:11">
      <c r="A3037" s="6"/>
      <c r="B3037" s="6"/>
      <c r="C3037" s="16"/>
      <c r="D3037" s="6"/>
      <c r="E3037" s="16"/>
      <c r="F3037" s="16"/>
      <c r="G3037" s="16"/>
      <c r="H3037" s="16"/>
      <c r="I3037" s="2"/>
      <c r="J3037" s="2">
        <v>0</v>
      </c>
      <c r="K3037" s="2"/>
    </row>
    <row r="3038" spans="1:11">
      <c r="A3038" s="6"/>
      <c r="B3038" s="6"/>
      <c r="C3038" s="16"/>
      <c r="D3038" s="6"/>
      <c r="E3038" s="16"/>
      <c r="F3038" s="16"/>
      <c r="G3038" s="16"/>
      <c r="H3038" s="16"/>
      <c r="I3038" s="2"/>
      <c r="J3038" s="2">
        <v>0</v>
      </c>
      <c r="K3038" s="2"/>
    </row>
    <row r="3039" spans="1:11">
      <c r="A3039" s="6"/>
      <c r="B3039" s="6"/>
      <c r="C3039" s="16"/>
      <c r="D3039" s="6"/>
      <c r="E3039" s="16"/>
      <c r="F3039" s="16"/>
      <c r="G3039" s="16"/>
      <c r="H3039" s="16"/>
      <c r="I3039" s="2"/>
      <c r="J3039" s="2">
        <v>0</v>
      </c>
      <c r="K3039" s="2"/>
    </row>
    <row r="3040" spans="1:11">
      <c r="A3040" s="6"/>
      <c r="B3040" s="6"/>
      <c r="C3040" s="16"/>
      <c r="D3040" s="6"/>
      <c r="E3040" s="16"/>
      <c r="F3040" s="16"/>
      <c r="G3040" s="16"/>
      <c r="H3040" s="16"/>
      <c r="I3040" s="2"/>
      <c r="J3040" s="2">
        <v>0</v>
      </c>
      <c r="K3040" s="2"/>
    </row>
    <row r="3041" spans="1:11">
      <c r="A3041" s="6"/>
      <c r="B3041" s="6"/>
      <c r="C3041" s="16"/>
      <c r="D3041" s="6"/>
      <c r="E3041" s="16"/>
      <c r="F3041" s="16"/>
      <c r="G3041" s="16"/>
      <c r="H3041" s="16"/>
      <c r="I3041" s="2"/>
      <c r="J3041" s="2">
        <v>0</v>
      </c>
      <c r="K3041" s="2"/>
    </row>
    <row r="3042" spans="1:11">
      <c r="A3042" s="6"/>
      <c r="B3042" s="6"/>
      <c r="C3042" s="16"/>
      <c r="D3042" s="6"/>
      <c r="E3042" s="16"/>
      <c r="F3042" s="16"/>
      <c r="G3042" s="16"/>
      <c r="H3042" s="16"/>
      <c r="I3042" s="2"/>
      <c r="J3042" s="2">
        <v>0</v>
      </c>
      <c r="K3042" s="2"/>
    </row>
    <row r="3043" spans="1:11">
      <c r="A3043" s="6"/>
      <c r="B3043" s="6"/>
      <c r="C3043" s="16"/>
      <c r="D3043" s="6"/>
      <c r="E3043" s="16"/>
      <c r="F3043" s="16"/>
      <c r="G3043" s="16"/>
      <c r="H3043" s="16"/>
      <c r="I3043" s="2"/>
      <c r="J3043" s="2">
        <v>0</v>
      </c>
      <c r="K3043" s="2"/>
    </row>
    <row r="3044" spans="1:11">
      <c r="A3044" s="6"/>
      <c r="B3044" s="6"/>
      <c r="C3044" s="16"/>
      <c r="D3044" s="6"/>
      <c r="E3044" s="16"/>
      <c r="F3044" s="16"/>
      <c r="G3044" s="16"/>
      <c r="H3044" s="16"/>
      <c r="I3044" s="2"/>
      <c r="J3044" s="2">
        <v>0</v>
      </c>
      <c r="K3044" s="2"/>
    </row>
    <row r="3045" spans="1:11">
      <c r="A3045" s="6"/>
      <c r="B3045" s="6"/>
      <c r="C3045" s="16"/>
      <c r="D3045" s="6"/>
      <c r="E3045" s="16"/>
      <c r="F3045" s="16"/>
      <c r="G3045" s="16"/>
      <c r="H3045" s="16"/>
      <c r="I3045" s="2"/>
      <c r="J3045" s="2">
        <v>0</v>
      </c>
      <c r="K3045" s="2"/>
    </row>
    <row r="3046" spans="1:11">
      <c r="A3046" s="6"/>
      <c r="B3046" s="6"/>
      <c r="C3046" s="16"/>
      <c r="D3046" s="6"/>
      <c r="E3046" s="16"/>
      <c r="F3046" s="16"/>
      <c r="G3046" s="16"/>
      <c r="H3046" s="16"/>
      <c r="I3046" s="2"/>
      <c r="J3046" s="2">
        <v>0</v>
      </c>
      <c r="K3046" s="2"/>
    </row>
    <row r="3047" spans="1:11">
      <c r="A3047" s="6"/>
      <c r="B3047" s="6"/>
      <c r="C3047" s="16"/>
      <c r="D3047" s="6"/>
      <c r="E3047" s="16"/>
      <c r="F3047" s="16"/>
      <c r="G3047" s="16"/>
      <c r="H3047" s="16"/>
      <c r="I3047" s="2"/>
      <c r="J3047" s="2">
        <v>0</v>
      </c>
      <c r="K3047" s="2"/>
    </row>
    <row r="3048" spans="1:11">
      <c r="A3048" s="6"/>
      <c r="B3048" s="6"/>
      <c r="C3048" s="16"/>
      <c r="D3048" s="6"/>
      <c r="E3048" s="16"/>
      <c r="F3048" s="16"/>
      <c r="G3048" s="16"/>
      <c r="H3048" s="16"/>
      <c r="I3048" s="2"/>
      <c r="J3048" s="2">
        <v>0</v>
      </c>
      <c r="K3048" s="2"/>
    </row>
    <row r="3049" spans="1:11">
      <c r="A3049" s="6"/>
      <c r="B3049" s="6"/>
      <c r="C3049" s="16"/>
      <c r="D3049" s="6"/>
      <c r="E3049" s="16"/>
      <c r="F3049" s="16"/>
      <c r="G3049" s="16"/>
      <c r="H3049" s="16"/>
      <c r="I3049" s="2"/>
      <c r="J3049" s="2">
        <v>0</v>
      </c>
      <c r="K3049" s="2"/>
    </row>
    <row r="3050" spans="1:11">
      <c r="A3050" s="6"/>
      <c r="B3050" s="6"/>
      <c r="C3050" s="16"/>
      <c r="D3050" s="6"/>
      <c r="E3050" s="16"/>
      <c r="F3050" s="16"/>
      <c r="G3050" s="16"/>
      <c r="H3050" s="16"/>
      <c r="I3050" s="2"/>
      <c r="J3050" s="2">
        <v>0</v>
      </c>
      <c r="K3050" s="2"/>
    </row>
    <row r="3051" spans="1:11">
      <c r="A3051" s="6"/>
      <c r="B3051" s="6"/>
      <c r="C3051" s="16"/>
      <c r="D3051" s="6"/>
      <c r="E3051" s="16"/>
      <c r="F3051" s="16"/>
      <c r="G3051" s="16"/>
      <c r="H3051" s="16"/>
      <c r="I3051" s="2"/>
      <c r="J3051" s="2">
        <v>0</v>
      </c>
      <c r="K3051" s="2"/>
    </row>
    <row r="3052" spans="1:11">
      <c r="A3052" s="6"/>
      <c r="B3052" s="6"/>
      <c r="C3052" s="16"/>
      <c r="D3052" s="6"/>
      <c r="E3052" s="16"/>
      <c r="F3052" s="16"/>
      <c r="G3052" s="16"/>
      <c r="H3052" s="16"/>
      <c r="I3052" s="2"/>
      <c r="J3052" s="2">
        <v>0</v>
      </c>
      <c r="K3052" s="2"/>
    </row>
    <row r="3053" spans="1:11">
      <c r="A3053" s="6"/>
      <c r="B3053" s="6"/>
      <c r="C3053" s="16"/>
      <c r="D3053" s="6"/>
      <c r="E3053" s="16"/>
      <c r="F3053" s="16"/>
      <c r="G3053" s="16"/>
      <c r="H3053" s="16"/>
      <c r="I3053" s="2"/>
      <c r="J3053" s="2">
        <v>0</v>
      </c>
      <c r="K3053" s="2"/>
    </row>
    <row r="3054" spans="1:11">
      <c r="A3054" s="6"/>
      <c r="B3054" s="6"/>
      <c r="C3054" s="16"/>
      <c r="D3054" s="6"/>
      <c r="E3054" s="16"/>
      <c r="F3054" s="16"/>
      <c r="G3054" s="16"/>
      <c r="H3054" s="16"/>
      <c r="I3054" s="2"/>
      <c r="J3054" s="2">
        <v>0</v>
      </c>
      <c r="K3054" s="2"/>
    </row>
    <row r="3055" spans="1:11">
      <c r="A3055" s="6"/>
      <c r="B3055" s="6"/>
      <c r="C3055" s="16"/>
      <c r="D3055" s="6"/>
      <c r="E3055" s="16"/>
      <c r="F3055" s="16"/>
      <c r="G3055" s="16"/>
      <c r="H3055" s="16"/>
      <c r="I3055" s="2"/>
      <c r="J3055" s="2">
        <v>0</v>
      </c>
      <c r="K3055" s="2"/>
    </row>
    <row r="3056" spans="1:11">
      <c r="A3056" s="6"/>
      <c r="B3056" s="6"/>
      <c r="C3056" s="16"/>
      <c r="D3056" s="6"/>
      <c r="E3056" s="16"/>
      <c r="F3056" s="16"/>
      <c r="G3056" s="16"/>
      <c r="H3056" s="16"/>
      <c r="I3056" s="2"/>
      <c r="J3056" s="2">
        <v>0</v>
      </c>
      <c r="K3056" s="2"/>
    </row>
    <row r="3057" spans="1:11">
      <c r="A3057" s="6"/>
      <c r="B3057" s="6"/>
      <c r="C3057" s="16"/>
      <c r="D3057" s="6"/>
      <c r="E3057" s="16"/>
      <c r="F3057" s="16"/>
      <c r="G3057" s="16"/>
      <c r="H3057" s="16"/>
      <c r="I3057" s="2"/>
      <c r="J3057" s="2">
        <v>0</v>
      </c>
      <c r="K3057" s="2"/>
    </row>
    <row r="3058" spans="1:11">
      <c r="A3058" s="6"/>
      <c r="B3058" s="6"/>
      <c r="C3058" s="16"/>
      <c r="D3058" s="6"/>
      <c r="E3058" s="16"/>
      <c r="F3058" s="16"/>
      <c r="G3058" s="16"/>
      <c r="H3058" s="16"/>
      <c r="I3058" s="2"/>
      <c r="J3058" s="2">
        <v>0</v>
      </c>
      <c r="K3058" s="2"/>
    </row>
    <row r="3059" spans="1:11">
      <c r="A3059" s="6"/>
      <c r="B3059" s="6"/>
      <c r="C3059" s="16"/>
      <c r="D3059" s="6"/>
      <c r="E3059" s="16"/>
      <c r="F3059" s="16"/>
      <c r="G3059" s="16"/>
      <c r="H3059" s="16"/>
      <c r="I3059" s="2"/>
      <c r="J3059" s="2">
        <v>0</v>
      </c>
      <c r="K3059" s="2"/>
    </row>
    <row r="3060" spans="1:11">
      <c r="A3060" s="6"/>
      <c r="B3060" s="6"/>
      <c r="C3060" s="16"/>
      <c r="D3060" s="6"/>
      <c r="E3060" s="16"/>
      <c r="F3060" s="16"/>
      <c r="G3060" s="16"/>
      <c r="H3060" s="16"/>
      <c r="I3060" s="2"/>
      <c r="J3060" s="2">
        <v>0</v>
      </c>
      <c r="K3060" s="2"/>
    </row>
    <row r="3061" spans="1:11">
      <c r="A3061" s="6"/>
      <c r="B3061" s="6"/>
      <c r="C3061" s="16"/>
      <c r="D3061" s="6"/>
      <c r="E3061" s="16"/>
      <c r="F3061" s="16"/>
      <c r="G3061" s="16"/>
      <c r="H3061" s="16"/>
      <c r="I3061" s="2"/>
      <c r="J3061" s="2">
        <v>0</v>
      </c>
      <c r="K3061" s="2"/>
    </row>
    <row r="3062" spans="1:11">
      <c r="A3062" s="6"/>
      <c r="B3062" s="6"/>
      <c r="C3062" s="16"/>
      <c r="D3062" s="6"/>
      <c r="E3062" s="16"/>
      <c r="F3062" s="16"/>
      <c r="G3062" s="16"/>
      <c r="H3062" s="16"/>
      <c r="I3062" s="2"/>
      <c r="J3062" s="2">
        <v>3</v>
      </c>
      <c r="K3062" s="2"/>
    </row>
    <row r="3063" spans="1:11">
      <c r="A3063" s="6"/>
      <c r="B3063" s="6"/>
      <c r="C3063" s="16"/>
      <c r="D3063" s="6"/>
      <c r="E3063" s="16"/>
      <c r="F3063" s="16"/>
      <c r="G3063" s="16"/>
      <c r="H3063" s="16"/>
      <c r="I3063" s="2"/>
      <c r="J3063" s="2">
        <v>0</v>
      </c>
      <c r="K3063" s="2"/>
    </row>
    <row r="3064" spans="1:11">
      <c r="A3064" s="6"/>
      <c r="B3064" s="6"/>
      <c r="C3064" s="16"/>
      <c r="D3064" s="6"/>
      <c r="E3064" s="16"/>
      <c r="F3064" s="16"/>
      <c r="G3064" s="16"/>
      <c r="H3064" s="16"/>
      <c r="I3064" s="2"/>
      <c r="J3064" s="2">
        <v>0</v>
      </c>
      <c r="K3064" s="2"/>
    </row>
    <row r="3065" spans="1:11">
      <c r="A3065" s="6"/>
      <c r="B3065" s="6"/>
      <c r="C3065" s="16"/>
      <c r="D3065" s="6"/>
      <c r="E3065" s="16"/>
      <c r="F3065" s="16"/>
      <c r="G3065" s="16"/>
      <c r="H3065" s="16"/>
      <c r="I3065" s="2"/>
      <c r="J3065" s="2">
        <v>0</v>
      </c>
      <c r="K3065" s="2"/>
    </row>
    <row r="3066" spans="1:11">
      <c r="A3066" s="6"/>
      <c r="B3066" s="6"/>
      <c r="C3066" s="16"/>
      <c r="D3066" s="6"/>
      <c r="E3066" s="16"/>
      <c r="F3066" s="16"/>
      <c r="G3066" s="16"/>
      <c r="H3066" s="16"/>
      <c r="I3066" s="2"/>
      <c r="J3066" s="2">
        <v>0</v>
      </c>
      <c r="K3066" s="2"/>
    </row>
    <row r="3067" spans="1:11">
      <c r="A3067" s="6"/>
      <c r="B3067" s="6"/>
      <c r="C3067" s="16"/>
      <c r="D3067" s="6"/>
      <c r="E3067" s="16"/>
      <c r="F3067" s="16"/>
      <c r="G3067" s="16"/>
      <c r="H3067" s="16"/>
      <c r="I3067" s="2"/>
      <c r="J3067" s="2">
        <v>0</v>
      </c>
      <c r="K3067" s="2"/>
    </row>
    <row r="3068" spans="1:11">
      <c r="A3068" s="6"/>
      <c r="B3068" s="6"/>
      <c r="C3068" s="16"/>
      <c r="D3068" s="6"/>
      <c r="E3068" s="16"/>
      <c r="F3068" s="16"/>
      <c r="G3068" s="16"/>
      <c r="H3068" s="16"/>
      <c r="I3068" s="2"/>
      <c r="J3068" s="2">
        <v>0</v>
      </c>
      <c r="K3068" s="2"/>
    </row>
    <row r="3069" spans="1:11">
      <c r="A3069" s="6"/>
      <c r="B3069" s="6"/>
      <c r="C3069" s="16"/>
      <c r="D3069" s="6"/>
      <c r="E3069" s="16"/>
      <c r="F3069" s="16"/>
      <c r="G3069" s="16"/>
      <c r="H3069" s="16"/>
      <c r="I3069" s="2"/>
      <c r="J3069" s="2">
        <v>3</v>
      </c>
      <c r="K3069" s="2"/>
    </row>
    <row r="3070" spans="1:11">
      <c r="A3070" s="6"/>
      <c r="B3070" s="6"/>
      <c r="C3070" s="16"/>
      <c r="D3070" s="6"/>
      <c r="E3070" s="16"/>
      <c r="F3070" s="16"/>
      <c r="G3070" s="16"/>
      <c r="H3070" s="16"/>
      <c r="I3070" s="2"/>
      <c r="J3070" s="2">
        <v>0</v>
      </c>
      <c r="K3070" s="2"/>
    </row>
    <row r="3071" spans="1:11">
      <c r="A3071" s="6"/>
      <c r="B3071" s="6"/>
      <c r="C3071" s="16"/>
      <c r="D3071" s="6"/>
      <c r="E3071" s="16"/>
      <c r="F3071" s="16"/>
      <c r="G3071" s="16"/>
      <c r="H3071" s="16"/>
      <c r="I3071" s="2"/>
      <c r="J3071" s="2">
        <v>0</v>
      </c>
      <c r="K3071" s="2"/>
    </row>
    <row r="3072" spans="1:11">
      <c r="A3072" s="6"/>
      <c r="B3072" s="6"/>
      <c r="C3072" s="16"/>
      <c r="D3072" s="6"/>
      <c r="E3072" s="16"/>
      <c r="F3072" s="16"/>
      <c r="G3072" s="16"/>
      <c r="H3072" s="16"/>
      <c r="I3072" s="2"/>
      <c r="J3072" s="2">
        <v>0</v>
      </c>
      <c r="K3072" s="2"/>
    </row>
    <row r="3073" spans="1:11">
      <c r="A3073" s="6"/>
      <c r="B3073" s="6"/>
      <c r="C3073" s="16"/>
      <c r="D3073" s="6"/>
      <c r="E3073" s="16"/>
      <c r="F3073" s="16"/>
      <c r="G3073" s="16"/>
      <c r="H3073" s="16"/>
      <c r="I3073" s="2"/>
      <c r="J3073" s="2">
        <v>0</v>
      </c>
      <c r="K3073" s="2"/>
    </row>
    <row r="3074" spans="1:11">
      <c r="A3074" s="6"/>
      <c r="B3074" s="6"/>
      <c r="C3074" s="16"/>
      <c r="D3074" s="6"/>
      <c r="E3074" s="16"/>
      <c r="F3074" s="16"/>
      <c r="G3074" s="16"/>
      <c r="H3074" s="16"/>
      <c r="I3074" s="2"/>
      <c r="J3074" s="2">
        <v>0</v>
      </c>
      <c r="K3074" s="2"/>
    </row>
    <row r="3075" spans="1:11">
      <c r="A3075" s="6"/>
      <c r="B3075" s="6"/>
      <c r="C3075" s="16"/>
      <c r="D3075" s="6"/>
      <c r="E3075" s="16"/>
      <c r="F3075" s="16"/>
      <c r="G3075" s="16"/>
      <c r="H3075" s="16"/>
      <c r="I3075" s="2"/>
      <c r="J3075" s="2">
        <v>0</v>
      </c>
      <c r="K3075" s="2"/>
    </row>
    <row r="3076" spans="1:11">
      <c r="A3076" s="6"/>
      <c r="B3076" s="6"/>
      <c r="C3076" s="16"/>
      <c r="D3076" s="6"/>
      <c r="E3076" s="16"/>
      <c r="F3076" s="16"/>
      <c r="G3076" s="16"/>
      <c r="H3076" s="16"/>
      <c r="I3076" s="2"/>
      <c r="J3076" s="2">
        <v>0</v>
      </c>
      <c r="K3076" s="2"/>
    </row>
    <row r="3077" spans="1:11">
      <c r="A3077" s="6"/>
      <c r="B3077" s="6"/>
      <c r="C3077" s="16"/>
      <c r="D3077" s="6"/>
      <c r="E3077" s="16"/>
      <c r="F3077" s="16"/>
      <c r="G3077" s="16"/>
      <c r="H3077" s="16"/>
      <c r="I3077" s="2"/>
      <c r="J3077" s="2">
        <v>0</v>
      </c>
      <c r="K3077" s="2"/>
    </row>
    <row r="3078" spans="1:11">
      <c r="A3078" s="6"/>
      <c r="B3078" s="6"/>
      <c r="C3078" s="16"/>
      <c r="D3078" s="6"/>
      <c r="E3078" s="16"/>
      <c r="F3078" s="16"/>
      <c r="G3078" s="16"/>
      <c r="H3078" s="16"/>
      <c r="I3078" s="2"/>
      <c r="J3078" s="2">
        <v>0</v>
      </c>
      <c r="K3078" s="2"/>
    </row>
    <row r="3079" spans="1:11">
      <c r="A3079" s="6"/>
      <c r="B3079" s="6"/>
      <c r="C3079" s="16"/>
      <c r="D3079" s="6"/>
      <c r="E3079" s="16"/>
      <c r="F3079" s="16"/>
      <c r="G3079" s="16"/>
      <c r="H3079" s="16"/>
      <c r="I3079" s="2"/>
      <c r="J3079" s="2">
        <v>0</v>
      </c>
      <c r="K3079" s="2"/>
    </row>
    <row r="3080" spans="1:11">
      <c r="A3080" s="6"/>
      <c r="B3080" s="6"/>
      <c r="C3080" s="16"/>
      <c r="D3080" s="6"/>
      <c r="E3080" s="16"/>
      <c r="F3080" s="16"/>
      <c r="G3080" s="16"/>
      <c r="H3080" s="16"/>
      <c r="I3080" s="2"/>
      <c r="J3080" s="2">
        <v>0</v>
      </c>
      <c r="K3080" s="2"/>
    </row>
    <row r="3081" spans="1:11">
      <c r="A3081" s="6"/>
      <c r="B3081" s="6"/>
      <c r="C3081" s="16"/>
      <c r="D3081" s="6"/>
      <c r="E3081" s="16"/>
      <c r="F3081" s="16"/>
      <c r="G3081" s="16"/>
      <c r="H3081" s="16"/>
      <c r="I3081" s="2"/>
      <c r="J3081" s="2">
        <v>0</v>
      </c>
      <c r="K3081" s="2"/>
    </row>
    <row r="3082" spans="1:11">
      <c r="A3082" s="6"/>
      <c r="B3082" s="6"/>
      <c r="C3082" s="16"/>
      <c r="D3082" s="6"/>
      <c r="E3082" s="16"/>
      <c r="F3082" s="16"/>
      <c r="G3082" s="16"/>
      <c r="H3082" s="16"/>
      <c r="I3082" s="2"/>
      <c r="J3082" s="2">
        <v>2</v>
      </c>
      <c r="K3082" s="2"/>
    </row>
    <row r="3083" spans="1:11">
      <c r="A3083" s="6"/>
      <c r="B3083" s="6"/>
      <c r="C3083" s="16"/>
      <c r="D3083" s="6"/>
      <c r="E3083" s="16"/>
      <c r="F3083" s="16"/>
      <c r="G3083" s="16"/>
      <c r="H3083" s="16"/>
      <c r="I3083" s="2"/>
      <c r="J3083" s="2">
        <v>0</v>
      </c>
      <c r="K3083" s="2"/>
    </row>
    <row r="3084" spans="1:11">
      <c r="A3084" s="6"/>
      <c r="B3084" s="6"/>
      <c r="C3084" s="16"/>
      <c r="D3084" s="6"/>
      <c r="E3084" s="16"/>
      <c r="F3084" s="16"/>
      <c r="G3084" s="16"/>
      <c r="H3084" s="16"/>
      <c r="I3084" s="2"/>
      <c r="J3084" s="2">
        <v>0</v>
      </c>
      <c r="K3084" s="2"/>
    </row>
    <row r="3085" spans="1:11">
      <c r="A3085" s="6"/>
      <c r="B3085" s="6"/>
      <c r="C3085" s="16"/>
      <c r="D3085" s="6"/>
      <c r="E3085" s="16"/>
      <c r="F3085" s="16"/>
      <c r="G3085" s="16"/>
      <c r="H3085" s="16"/>
      <c r="I3085" s="2"/>
      <c r="J3085" s="2">
        <v>0</v>
      </c>
      <c r="K3085" s="2"/>
    </row>
    <row r="3086" spans="1:11">
      <c r="A3086" s="6"/>
      <c r="B3086" s="6"/>
      <c r="C3086" s="16"/>
      <c r="D3086" s="6"/>
      <c r="E3086" s="16"/>
      <c r="F3086" s="16"/>
      <c r="G3086" s="16"/>
      <c r="H3086" s="16"/>
      <c r="I3086" s="2"/>
      <c r="J3086" s="2">
        <v>0</v>
      </c>
      <c r="K3086" s="2"/>
    </row>
    <row r="3087" spans="1:11">
      <c r="A3087" s="6"/>
      <c r="B3087" s="6"/>
      <c r="C3087" s="16"/>
      <c r="D3087" s="6"/>
      <c r="E3087" s="16"/>
      <c r="F3087" s="16"/>
      <c r="G3087" s="16"/>
      <c r="H3087" s="16"/>
      <c r="I3087" s="2"/>
      <c r="J3087" s="2">
        <v>0</v>
      </c>
      <c r="K3087" s="2"/>
    </row>
    <row r="3088" spans="1:11">
      <c r="A3088" s="6"/>
      <c r="B3088" s="6"/>
      <c r="C3088" s="16"/>
      <c r="D3088" s="6"/>
      <c r="E3088" s="16"/>
      <c r="F3088" s="16"/>
      <c r="G3088" s="16"/>
      <c r="H3088" s="16"/>
      <c r="I3088" s="2"/>
      <c r="J3088" s="2">
        <v>0</v>
      </c>
      <c r="K3088" s="2"/>
    </row>
    <row r="3089" spans="1:11">
      <c r="A3089" s="6"/>
      <c r="B3089" s="6"/>
      <c r="C3089" s="16"/>
      <c r="D3089" s="6"/>
      <c r="E3089" s="16"/>
      <c r="F3089" s="16"/>
      <c r="G3089" s="16"/>
      <c r="H3089" s="16"/>
      <c r="I3089" s="2"/>
      <c r="J3089" s="2">
        <v>3</v>
      </c>
      <c r="K3089" s="2"/>
    </row>
    <row r="3090" spans="1:11">
      <c r="A3090" s="6"/>
      <c r="B3090" s="6"/>
      <c r="C3090" s="16"/>
      <c r="D3090" s="6"/>
      <c r="E3090" s="16"/>
      <c r="F3090" s="16"/>
      <c r="G3090" s="16"/>
      <c r="H3090" s="16"/>
      <c r="I3090" s="2"/>
      <c r="J3090" s="2">
        <v>0</v>
      </c>
      <c r="K3090" s="2"/>
    </row>
    <row r="3091" spans="1:11">
      <c r="A3091" s="6"/>
      <c r="B3091" s="6"/>
      <c r="C3091" s="16"/>
      <c r="D3091" s="6"/>
      <c r="E3091" s="16"/>
      <c r="F3091" s="16"/>
      <c r="G3091" s="16"/>
      <c r="H3091" s="16"/>
      <c r="I3091" s="2"/>
      <c r="J3091" s="2">
        <v>0</v>
      </c>
      <c r="K3091" s="2"/>
    </row>
    <row r="3092" spans="1:11">
      <c r="A3092" s="6"/>
      <c r="B3092" s="6"/>
      <c r="C3092" s="16"/>
      <c r="D3092" s="6"/>
      <c r="E3092" s="16"/>
      <c r="F3092" s="16"/>
      <c r="G3092" s="16"/>
      <c r="H3092" s="16"/>
      <c r="I3092" s="2"/>
      <c r="J3092" s="2">
        <v>0</v>
      </c>
      <c r="K3092" s="2"/>
    </row>
    <row r="3093" spans="1:11">
      <c r="A3093" s="6"/>
      <c r="B3093" s="6"/>
      <c r="C3093" s="16"/>
      <c r="D3093" s="6"/>
      <c r="E3093" s="16"/>
      <c r="F3093" s="16"/>
      <c r="G3093" s="16"/>
      <c r="H3093" s="16"/>
      <c r="I3093" s="2"/>
      <c r="J3093" s="2">
        <v>0</v>
      </c>
      <c r="K3093" s="2"/>
    </row>
    <row r="3094" spans="1:11">
      <c r="A3094" s="6"/>
      <c r="B3094" s="6"/>
      <c r="C3094" s="16"/>
      <c r="D3094" s="6"/>
      <c r="E3094" s="16"/>
      <c r="F3094" s="16"/>
      <c r="G3094" s="16"/>
      <c r="H3094" s="16"/>
      <c r="I3094" s="2"/>
      <c r="J3094" s="2">
        <v>0</v>
      </c>
      <c r="K3094" s="2"/>
    </row>
    <row r="3095" spans="1:11">
      <c r="A3095" s="6"/>
      <c r="B3095" s="6"/>
      <c r="C3095" s="16"/>
      <c r="D3095" s="6"/>
      <c r="E3095" s="16"/>
      <c r="F3095" s="16"/>
      <c r="G3095" s="16"/>
      <c r="H3095" s="16"/>
      <c r="I3095" s="2"/>
      <c r="J3095" s="2">
        <v>0</v>
      </c>
      <c r="K3095" s="2"/>
    </row>
    <row r="3096" spans="1:11">
      <c r="A3096" s="6"/>
      <c r="B3096" s="6"/>
      <c r="C3096" s="16"/>
      <c r="D3096" s="6"/>
      <c r="E3096" s="16"/>
      <c r="F3096" s="16"/>
      <c r="G3096" s="16"/>
      <c r="H3096" s="16"/>
      <c r="I3096" s="2"/>
      <c r="J3096" s="2">
        <v>0</v>
      </c>
      <c r="K3096" s="2"/>
    </row>
    <row r="3097" spans="1:11">
      <c r="A3097" s="6"/>
      <c r="B3097" s="6"/>
      <c r="C3097" s="16"/>
      <c r="D3097" s="6"/>
      <c r="E3097" s="16"/>
      <c r="F3097" s="16"/>
      <c r="G3097" s="16"/>
      <c r="H3097" s="16"/>
      <c r="I3097" s="2"/>
      <c r="J3097" s="2">
        <v>0</v>
      </c>
      <c r="K3097" s="2"/>
    </row>
    <row r="3098" spans="1:11">
      <c r="A3098" s="6"/>
      <c r="B3098" s="6"/>
      <c r="C3098" s="16"/>
      <c r="D3098" s="6"/>
      <c r="E3098" s="16"/>
      <c r="F3098" s="16"/>
      <c r="G3098" s="16"/>
      <c r="H3098" s="16"/>
      <c r="I3098" s="2"/>
      <c r="J3098" s="2">
        <v>0</v>
      </c>
      <c r="K3098" s="2"/>
    </row>
    <row r="3099" spans="1:11">
      <c r="A3099" s="6"/>
      <c r="B3099" s="6"/>
      <c r="C3099" s="16"/>
      <c r="D3099" s="6"/>
      <c r="E3099" s="16"/>
      <c r="F3099" s="16"/>
      <c r="G3099" s="16"/>
      <c r="H3099" s="16"/>
      <c r="I3099" s="2"/>
      <c r="J3099" s="2">
        <v>0</v>
      </c>
      <c r="K3099" s="2"/>
    </row>
    <row r="3100" spans="1:11">
      <c r="A3100" s="6"/>
      <c r="B3100" s="6"/>
      <c r="C3100" s="16"/>
      <c r="D3100" s="6"/>
      <c r="E3100" s="16"/>
      <c r="F3100" s="16"/>
      <c r="G3100" s="16"/>
      <c r="H3100" s="16"/>
      <c r="I3100" s="2"/>
      <c r="J3100" s="2">
        <v>0</v>
      </c>
      <c r="K3100" s="2"/>
    </row>
    <row r="3101" spans="1:11">
      <c r="A3101" s="6"/>
      <c r="B3101" s="6"/>
      <c r="C3101" s="16"/>
      <c r="D3101" s="6"/>
      <c r="E3101" s="16"/>
      <c r="F3101" s="16"/>
      <c r="G3101" s="16"/>
      <c r="H3101" s="16"/>
      <c r="I3101" s="2"/>
      <c r="J3101" s="2">
        <v>0</v>
      </c>
      <c r="K3101" s="2"/>
    </row>
    <row r="3102" spans="1:11">
      <c r="A3102" s="6"/>
      <c r="B3102" s="6"/>
      <c r="C3102" s="16"/>
      <c r="D3102" s="6"/>
      <c r="E3102" s="16"/>
      <c r="F3102" s="16"/>
      <c r="G3102" s="16"/>
      <c r="H3102" s="16"/>
      <c r="I3102" s="2"/>
      <c r="J3102" s="2">
        <v>0</v>
      </c>
      <c r="K3102" s="2"/>
    </row>
    <row r="3103" spans="1:11">
      <c r="A3103" s="6"/>
      <c r="B3103" s="6"/>
      <c r="C3103" s="16"/>
      <c r="D3103" s="6"/>
      <c r="E3103" s="16"/>
      <c r="F3103" s="16"/>
      <c r="G3103" s="16"/>
      <c r="H3103" s="16"/>
      <c r="I3103" s="2"/>
      <c r="J3103" s="2">
        <v>0</v>
      </c>
      <c r="K3103" s="2"/>
    </row>
    <row r="3104" spans="1:11">
      <c r="A3104" s="6"/>
      <c r="B3104" s="6"/>
      <c r="C3104" s="16"/>
      <c r="D3104" s="6"/>
      <c r="E3104" s="16"/>
      <c r="F3104" s="16"/>
      <c r="G3104" s="16"/>
      <c r="H3104" s="16"/>
      <c r="I3104" s="2"/>
      <c r="J3104" s="2">
        <v>0</v>
      </c>
      <c r="K3104" s="2"/>
    </row>
    <row r="3105" spans="1:11">
      <c r="A3105" s="6"/>
      <c r="B3105" s="6"/>
      <c r="C3105" s="16"/>
      <c r="D3105" s="6"/>
      <c r="E3105" s="16"/>
      <c r="F3105" s="16"/>
      <c r="G3105" s="16"/>
      <c r="H3105" s="16"/>
      <c r="I3105" s="2"/>
      <c r="J3105" s="2">
        <v>0</v>
      </c>
      <c r="K3105" s="2"/>
    </row>
    <row r="3106" spans="1:11">
      <c r="A3106" s="6"/>
      <c r="B3106" s="6"/>
      <c r="C3106" s="16"/>
      <c r="D3106" s="6"/>
      <c r="E3106" s="16"/>
      <c r="F3106" s="16"/>
      <c r="G3106" s="16"/>
      <c r="H3106" s="16"/>
      <c r="I3106" s="2"/>
      <c r="J3106" s="2">
        <v>0</v>
      </c>
      <c r="K3106" s="2"/>
    </row>
    <row r="3107" spans="1:11">
      <c r="A3107" s="6"/>
      <c r="B3107" s="6"/>
      <c r="C3107" s="16"/>
      <c r="D3107" s="6"/>
      <c r="E3107" s="16"/>
      <c r="F3107" s="16"/>
      <c r="G3107" s="16"/>
      <c r="H3107" s="16"/>
      <c r="I3107" s="2"/>
      <c r="J3107" s="2">
        <v>0</v>
      </c>
      <c r="K3107" s="2"/>
    </row>
    <row r="3108" spans="1:11">
      <c r="A3108" s="6"/>
      <c r="B3108" s="6"/>
      <c r="C3108" s="16"/>
      <c r="D3108" s="6"/>
      <c r="E3108" s="16"/>
      <c r="F3108" s="16"/>
      <c r="G3108" s="16"/>
      <c r="H3108" s="16"/>
      <c r="I3108" s="2"/>
      <c r="J3108" s="2">
        <v>0</v>
      </c>
      <c r="K3108" s="2"/>
    </row>
    <row r="3109" spans="1:11">
      <c r="A3109" s="6"/>
      <c r="B3109" s="6"/>
      <c r="C3109" s="16"/>
      <c r="D3109" s="6"/>
      <c r="E3109" s="16"/>
      <c r="F3109" s="16"/>
      <c r="G3109" s="16"/>
      <c r="H3109" s="16"/>
      <c r="I3109" s="2"/>
      <c r="J3109" s="2">
        <v>0</v>
      </c>
      <c r="K3109" s="2"/>
    </row>
    <row r="3110" spans="1:11">
      <c r="A3110" s="6"/>
      <c r="B3110" s="6"/>
      <c r="C3110" s="16"/>
      <c r="D3110" s="6"/>
      <c r="E3110" s="16"/>
      <c r="F3110" s="16"/>
      <c r="G3110" s="16"/>
      <c r="H3110" s="16"/>
      <c r="I3110" s="2"/>
      <c r="J3110" s="2">
        <v>0</v>
      </c>
      <c r="K3110" s="2"/>
    </row>
    <row r="3111" spans="1:11">
      <c r="A3111" s="6"/>
      <c r="B3111" s="6"/>
      <c r="C3111" s="16"/>
      <c r="D3111" s="6"/>
      <c r="E3111" s="16"/>
      <c r="F3111" s="16"/>
      <c r="G3111" s="16"/>
      <c r="H3111" s="16"/>
      <c r="I3111" s="2"/>
      <c r="J3111" s="2">
        <v>0</v>
      </c>
      <c r="K3111" s="2"/>
    </row>
    <row r="3112" spans="1:11">
      <c r="A3112" s="6"/>
      <c r="B3112" s="6"/>
      <c r="C3112" s="16"/>
      <c r="D3112" s="6"/>
      <c r="E3112" s="16"/>
      <c r="F3112" s="16"/>
      <c r="G3112" s="16"/>
      <c r="H3112" s="16"/>
      <c r="I3112" s="2"/>
      <c r="J3112" s="2">
        <v>0</v>
      </c>
      <c r="K3112" s="2"/>
    </row>
    <row r="3113" spans="1:11">
      <c r="A3113" s="6"/>
      <c r="B3113" s="6"/>
      <c r="C3113" s="16"/>
      <c r="D3113" s="6"/>
      <c r="E3113" s="16"/>
      <c r="F3113" s="16"/>
      <c r="G3113" s="16"/>
      <c r="H3113" s="16"/>
      <c r="I3113" s="2"/>
      <c r="J3113" s="2">
        <v>0</v>
      </c>
      <c r="K3113" s="2"/>
    </row>
    <row r="3114" spans="1:11">
      <c r="A3114" s="6"/>
      <c r="B3114" s="6"/>
      <c r="C3114" s="16"/>
      <c r="D3114" s="6"/>
      <c r="E3114" s="16"/>
      <c r="F3114" s="16"/>
      <c r="G3114" s="16"/>
      <c r="H3114" s="16"/>
      <c r="I3114" s="2"/>
      <c r="J3114" s="2">
        <v>0</v>
      </c>
      <c r="K3114" s="2"/>
    </row>
    <row r="3115" spans="1:11">
      <c r="A3115" s="6"/>
      <c r="B3115" s="6"/>
      <c r="C3115" s="16"/>
      <c r="D3115" s="6"/>
      <c r="E3115" s="16"/>
      <c r="F3115" s="16"/>
      <c r="G3115" s="16"/>
      <c r="H3115" s="16"/>
      <c r="I3115" s="2"/>
      <c r="J3115" s="2">
        <v>3</v>
      </c>
      <c r="K3115" s="2"/>
    </row>
    <row r="3116" spans="1:11">
      <c r="A3116" s="6"/>
      <c r="B3116" s="6"/>
      <c r="C3116" s="16"/>
      <c r="D3116" s="6"/>
      <c r="E3116" s="16"/>
      <c r="F3116" s="16"/>
      <c r="G3116" s="16"/>
      <c r="H3116" s="16"/>
      <c r="I3116" s="2"/>
      <c r="J3116" s="2">
        <v>0</v>
      </c>
      <c r="K3116" s="2"/>
    </row>
    <row r="3117" spans="1:11">
      <c r="A3117" s="6"/>
      <c r="B3117" s="6"/>
      <c r="C3117" s="16"/>
      <c r="D3117" s="6"/>
      <c r="E3117" s="16"/>
      <c r="F3117" s="16"/>
      <c r="G3117" s="16"/>
      <c r="H3117" s="16"/>
      <c r="I3117" s="2"/>
      <c r="J3117" s="2">
        <v>0</v>
      </c>
      <c r="K3117" s="2"/>
    </row>
    <row r="3118" spans="1:11">
      <c r="A3118" s="6"/>
      <c r="B3118" s="6"/>
      <c r="C3118" s="16"/>
      <c r="D3118" s="6"/>
      <c r="E3118" s="16"/>
      <c r="F3118" s="16"/>
      <c r="G3118" s="16"/>
      <c r="H3118" s="16"/>
      <c r="I3118" s="2"/>
      <c r="J3118" s="2">
        <v>0</v>
      </c>
      <c r="K3118" s="2"/>
    </row>
    <row r="3119" spans="1:11">
      <c r="A3119" s="6"/>
      <c r="B3119" s="6"/>
      <c r="C3119" s="16"/>
      <c r="D3119" s="6"/>
      <c r="E3119" s="16"/>
      <c r="F3119" s="16"/>
      <c r="G3119" s="16"/>
      <c r="H3119" s="16"/>
      <c r="I3119" s="2"/>
      <c r="J3119" s="2">
        <v>0</v>
      </c>
      <c r="K3119" s="2"/>
    </row>
    <row r="3120" spans="1:11">
      <c r="A3120" s="6"/>
      <c r="B3120" s="6"/>
      <c r="C3120" s="16"/>
      <c r="D3120" s="6"/>
      <c r="E3120" s="16"/>
      <c r="F3120" s="16"/>
      <c r="G3120" s="16"/>
      <c r="H3120" s="16"/>
      <c r="I3120" s="2"/>
      <c r="J3120" s="2">
        <v>0</v>
      </c>
      <c r="K3120" s="2"/>
    </row>
    <row r="3121" spans="1:11">
      <c r="A3121" s="6"/>
      <c r="B3121" s="6"/>
      <c r="C3121" s="16"/>
      <c r="D3121" s="6"/>
      <c r="E3121" s="16"/>
      <c r="F3121" s="16"/>
      <c r="G3121" s="16"/>
      <c r="H3121" s="16"/>
      <c r="I3121" s="2"/>
      <c r="J3121" s="2">
        <v>0</v>
      </c>
      <c r="K3121" s="2"/>
    </row>
    <row r="3122" spans="1:11">
      <c r="A3122" s="6"/>
      <c r="B3122" s="6"/>
      <c r="C3122" s="16"/>
      <c r="D3122" s="6"/>
      <c r="E3122" s="16"/>
      <c r="F3122" s="16"/>
      <c r="G3122" s="16"/>
      <c r="H3122" s="16"/>
      <c r="I3122" s="2"/>
      <c r="J3122" s="2">
        <v>0</v>
      </c>
      <c r="K3122" s="2"/>
    </row>
    <row r="3123" spans="1:11">
      <c r="A3123" s="6"/>
      <c r="B3123" s="6"/>
      <c r="C3123" s="16"/>
      <c r="D3123" s="6"/>
      <c r="E3123" s="16"/>
      <c r="F3123" s="16"/>
      <c r="G3123" s="16"/>
      <c r="H3123" s="16"/>
      <c r="I3123" s="2"/>
      <c r="J3123" s="2">
        <v>0</v>
      </c>
      <c r="K3123" s="2"/>
    </row>
    <row r="3124" spans="1:11">
      <c r="A3124" s="6"/>
      <c r="B3124" s="6"/>
      <c r="C3124" s="16"/>
      <c r="D3124" s="6"/>
      <c r="E3124" s="16"/>
      <c r="F3124" s="16"/>
      <c r="G3124" s="16"/>
      <c r="H3124" s="16"/>
      <c r="I3124" s="2"/>
      <c r="J3124" s="2">
        <v>3</v>
      </c>
      <c r="K3124" s="2"/>
    </row>
    <row r="3125" spans="1:11">
      <c r="A3125" s="6"/>
      <c r="B3125" s="6"/>
      <c r="C3125" s="16"/>
      <c r="D3125" s="6"/>
      <c r="E3125" s="16"/>
      <c r="F3125" s="16"/>
      <c r="G3125" s="16"/>
      <c r="H3125" s="16"/>
      <c r="I3125" s="2"/>
      <c r="J3125" s="2">
        <v>0</v>
      </c>
      <c r="K3125" s="2"/>
    </row>
    <row r="3126" spans="1:11">
      <c r="A3126" s="6"/>
      <c r="B3126" s="6"/>
      <c r="C3126" s="16"/>
      <c r="D3126" s="6"/>
      <c r="E3126" s="16"/>
      <c r="F3126" s="16"/>
      <c r="G3126" s="16"/>
      <c r="H3126" s="16"/>
      <c r="I3126" s="2"/>
      <c r="J3126" s="2">
        <v>0</v>
      </c>
      <c r="K3126" s="2"/>
    </row>
    <row r="3127" spans="1:11">
      <c r="A3127" s="6"/>
      <c r="B3127" s="6"/>
      <c r="C3127" s="16"/>
      <c r="D3127" s="6"/>
      <c r="E3127" s="16"/>
      <c r="F3127" s="16"/>
      <c r="G3127" s="16"/>
      <c r="H3127" s="16"/>
      <c r="I3127" s="2"/>
      <c r="J3127" s="2">
        <v>0</v>
      </c>
      <c r="K3127" s="2"/>
    </row>
    <row r="3128" spans="1:11">
      <c r="A3128" s="6"/>
      <c r="B3128" s="6"/>
      <c r="C3128" s="16"/>
      <c r="D3128" s="6"/>
      <c r="E3128" s="16"/>
      <c r="F3128" s="16"/>
      <c r="G3128" s="16"/>
      <c r="H3128" s="16"/>
      <c r="I3128" s="2"/>
      <c r="J3128" s="2">
        <v>0</v>
      </c>
      <c r="K3128" s="2"/>
    </row>
    <row r="3129" spans="1:11">
      <c r="A3129" s="6"/>
      <c r="B3129" s="6"/>
      <c r="C3129" s="16"/>
      <c r="D3129" s="6"/>
      <c r="E3129" s="16"/>
      <c r="F3129" s="16"/>
      <c r="G3129" s="16"/>
      <c r="H3129" s="16"/>
      <c r="I3129" s="2"/>
      <c r="J3129" s="2">
        <v>0</v>
      </c>
      <c r="K3129" s="2"/>
    </row>
    <row r="3130" spans="1:11">
      <c r="A3130" s="6"/>
      <c r="B3130" s="6"/>
      <c r="C3130" s="16"/>
      <c r="D3130" s="6"/>
      <c r="E3130" s="16"/>
      <c r="F3130" s="16"/>
      <c r="G3130" s="16"/>
      <c r="H3130" s="16"/>
      <c r="I3130" s="2"/>
      <c r="J3130" s="2">
        <v>0</v>
      </c>
      <c r="K3130" s="2"/>
    </row>
    <row r="3131" spans="1:11">
      <c r="A3131" s="6"/>
      <c r="B3131" s="6"/>
      <c r="C3131" s="16"/>
      <c r="D3131" s="6"/>
      <c r="E3131" s="16"/>
      <c r="F3131" s="16"/>
      <c r="G3131" s="16"/>
      <c r="H3131" s="16"/>
      <c r="I3131" s="2"/>
      <c r="J3131" s="2">
        <v>0</v>
      </c>
      <c r="K3131" s="2"/>
    </row>
    <row r="3132" spans="1:11">
      <c r="A3132" s="6"/>
      <c r="B3132" s="6"/>
      <c r="C3132" s="16"/>
      <c r="D3132" s="6"/>
      <c r="E3132" s="16"/>
      <c r="F3132" s="16"/>
      <c r="G3132" s="16"/>
      <c r="H3132" s="16"/>
      <c r="I3132" s="2"/>
      <c r="J3132" s="2">
        <v>0</v>
      </c>
      <c r="K3132" s="2"/>
    </row>
    <row r="3133" spans="1:11">
      <c r="A3133" s="6"/>
      <c r="B3133" s="6"/>
      <c r="C3133" s="16"/>
      <c r="D3133" s="6"/>
      <c r="E3133" s="16"/>
      <c r="F3133" s="16"/>
      <c r="G3133" s="16"/>
      <c r="H3133" s="16"/>
      <c r="I3133" s="2"/>
      <c r="J3133" s="2">
        <v>0</v>
      </c>
      <c r="K3133" s="2"/>
    </row>
    <row r="3134" spans="1:11">
      <c r="A3134" s="6"/>
      <c r="B3134" s="6"/>
      <c r="C3134" s="16"/>
      <c r="D3134" s="6"/>
      <c r="E3134" s="16"/>
      <c r="F3134" s="16"/>
      <c r="G3134" s="16"/>
      <c r="H3134" s="16"/>
      <c r="I3134" s="2"/>
      <c r="J3134" s="2">
        <v>3</v>
      </c>
      <c r="K3134" s="2"/>
    </row>
    <row r="3135" spans="1:11">
      <c r="A3135" s="6"/>
      <c r="B3135" s="6"/>
      <c r="C3135" s="16"/>
      <c r="D3135" s="6"/>
      <c r="E3135" s="16"/>
      <c r="F3135" s="16"/>
      <c r="G3135" s="16"/>
      <c r="H3135" s="16"/>
      <c r="I3135" s="2"/>
      <c r="J3135" s="2">
        <v>0</v>
      </c>
      <c r="K3135" s="2"/>
    </row>
    <row r="3136" spans="1:11">
      <c r="A3136" s="6"/>
      <c r="B3136" s="6"/>
      <c r="C3136" s="16"/>
      <c r="D3136" s="6"/>
      <c r="E3136" s="16"/>
      <c r="F3136" s="16"/>
      <c r="G3136" s="16"/>
      <c r="H3136" s="16"/>
      <c r="I3136" s="2"/>
      <c r="J3136" s="2">
        <v>0</v>
      </c>
      <c r="K3136" s="2"/>
    </row>
    <row r="3137" spans="1:11">
      <c r="A3137" s="6"/>
      <c r="B3137" s="6"/>
      <c r="C3137" s="16"/>
      <c r="D3137" s="6"/>
      <c r="E3137" s="16"/>
      <c r="F3137" s="16"/>
      <c r="G3137" s="16"/>
      <c r="H3137" s="16"/>
      <c r="I3137" s="2"/>
      <c r="J3137" s="2">
        <v>0</v>
      </c>
      <c r="K3137" s="2"/>
    </row>
    <row r="3138" spans="1:11">
      <c r="A3138" s="6"/>
      <c r="B3138" s="6"/>
      <c r="C3138" s="16"/>
      <c r="D3138" s="6"/>
      <c r="E3138" s="16"/>
      <c r="F3138" s="16"/>
      <c r="G3138" s="16"/>
      <c r="H3138" s="16"/>
      <c r="I3138" s="2"/>
      <c r="J3138" s="2">
        <v>0</v>
      </c>
      <c r="K3138" s="2"/>
    </row>
    <row r="3139" spans="1:11">
      <c r="A3139" s="6"/>
      <c r="B3139" s="6"/>
      <c r="C3139" s="16"/>
      <c r="D3139" s="6"/>
      <c r="E3139" s="16"/>
      <c r="F3139" s="16"/>
      <c r="G3139" s="16"/>
      <c r="H3139" s="16"/>
      <c r="I3139" s="2"/>
      <c r="J3139" s="2">
        <v>0</v>
      </c>
      <c r="K3139" s="2"/>
    </row>
    <row r="3140" spans="1:11">
      <c r="A3140" s="6"/>
      <c r="B3140" s="6"/>
      <c r="C3140" s="16"/>
      <c r="D3140" s="6"/>
      <c r="E3140" s="16"/>
      <c r="F3140" s="16"/>
      <c r="G3140" s="16"/>
      <c r="H3140" s="16"/>
      <c r="I3140" s="2"/>
      <c r="J3140" s="2">
        <v>3</v>
      </c>
      <c r="K3140" s="2"/>
    </row>
    <row r="3141" spans="1:11">
      <c r="A3141" s="6"/>
      <c r="B3141" s="6"/>
      <c r="C3141" s="16"/>
      <c r="D3141" s="6"/>
      <c r="E3141" s="16"/>
      <c r="F3141" s="16"/>
      <c r="G3141" s="16"/>
      <c r="H3141" s="16"/>
      <c r="I3141" s="2"/>
      <c r="J3141" s="2">
        <v>0</v>
      </c>
      <c r="K3141" s="2"/>
    </row>
    <row r="3142" spans="1:11">
      <c r="A3142" s="6"/>
      <c r="B3142" s="6"/>
      <c r="C3142" s="16"/>
      <c r="D3142" s="6"/>
      <c r="E3142" s="16"/>
      <c r="F3142" s="16"/>
      <c r="G3142" s="16"/>
      <c r="H3142" s="16"/>
      <c r="I3142" s="2"/>
      <c r="J3142" s="2">
        <v>0</v>
      </c>
      <c r="K3142" s="2"/>
    </row>
    <row r="3143" spans="1:11">
      <c r="A3143" s="6"/>
      <c r="B3143" s="6"/>
      <c r="C3143" s="16"/>
      <c r="D3143" s="6"/>
      <c r="E3143" s="16"/>
      <c r="F3143" s="16"/>
      <c r="G3143" s="16"/>
      <c r="H3143" s="16"/>
      <c r="I3143" s="2"/>
      <c r="J3143" s="2">
        <v>0</v>
      </c>
      <c r="K3143" s="2"/>
    </row>
    <row r="3144" spans="1:11">
      <c r="A3144" s="6"/>
      <c r="B3144" s="6"/>
      <c r="C3144" s="16"/>
      <c r="D3144" s="6"/>
      <c r="E3144" s="16"/>
      <c r="F3144" s="16"/>
      <c r="G3144" s="16"/>
      <c r="H3144" s="16"/>
      <c r="I3144" s="2"/>
      <c r="J3144" s="2">
        <v>0</v>
      </c>
      <c r="K3144" s="2"/>
    </row>
    <row r="3145" spans="1:11">
      <c r="A3145" s="6"/>
      <c r="B3145" s="6"/>
      <c r="C3145" s="16"/>
      <c r="D3145" s="6"/>
      <c r="E3145" s="16"/>
      <c r="F3145" s="16"/>
      <c r="G3145" s="16"/>
      <c r="H3145" s="16"/>
      <c r="I3145" s="2"/>
      <c r="J3145" s="2">
        <v>0</v>
      </c>
      <c r="K3145" s="2"/>
    </row>
    <row r="3146" spans="1:11">
      <c r="A3146" s="6"/>
      <c r="B3146" s="6"/>
      <c r="C3146" s="16"/>
      <c r="D3146" s="6"/>
      <c r="E3146" s="16"/>
      <c r="F3146" s="16"/>
      <c r="G3146" s="16"/>
      <c r="H3146" s="16"/>
      <c r="I3146" s="2"/>
      <c r="J3146" s="2">
        <v>0</v>
      </c>
      <c r="K3146" s="2"/>
    </row>
    <row r="3147" spans="1:11">
      <c r="A3147" s="6"/>
      <c r="B3147" s="6"/>
      <c r="C3147" s="16"/>
      <c r="D3147" s="6"/>
      <c r="E3147" s="16"/>
      <c r="F3147" s="16"/>
      <c r="G3147" s="16"/>
      <c r="H3147" s="16"/>
      <c r="I3147" s="2"/>
      <c r="J3147" s="2">
        <v>0</v>
      </c>
      <c r="K3147" s="2"/>
    </row>
    <row r="3148" spans="1:11">
      <c r="A3148" s="6"/>
      <c r="B3148" s="6"/>
      <c r="C3148" s="16"/>
      <c r="D3148" s="6"/>
      <c r="E3148" s="16"/>
      <c r="F3148" s="16"/>
      <c r="G3148" s="16"/>
      <c r="H3148" s="16"/>
      <c r="I3148" s="2"/>
      <c r="J3148" s="2">
        <v>0</v>
      </c>
      <c r="K3148" s="2"/>
    </row>
    <row r="3149" spans="1:11">
      <c r="A3149" s="6"/>
      <c r="B3149" s="6"/>
      <c r="C3149" s="16"/>
      <c r="D3149" s="6"/>
      <c r="E3149" s="16"/>
      <c r="F3149" s="16"/>
      <c r="G3149" s="16"/>
      <c r="H3149" s="16"/>
      <c r="I3149" s="2"/>
      <c r="J3149" s="2">
        <v>0</v>
      </c>
      <c r="K3149" s="2"/>
    </row>
    <row r="3150" spans="1:11">
      <c r="A3150" s="6"/>
      <c r="B3150" s="6"/>
      <c r="C3150" s="16"/>
      <c r="D3150" s="6"/>
      <c r="E3150" s="16"/>
      <c r="F3150" s="16"/>
      <c r="G3150" s="16"/>
      <c r="H3150" s="16"/>
      <c r="I3150" s="2"/>
      <c r="J3150" s="2">
        <v>0</v>
      </c>
      <c r="K3150" s="2"/>
    </row>
    <row r="3151" spans="1:11">
      <c r="A3151" s="6"/>
      <c r="B3151" s="6"/>
      <c r="C3151" s="16"/>
      <c r="D3151" s="6"/>
      <c r="E3151" s="16"/>
      <c r="F3151" s="16"/>
      <c r="G3151" s="16"/>
      <c r="H3151" s="16"/>
      <c r="I3151" s="2"/>
      <c r="J3151" s="2">
        <v>0</v>
      </c>
      <c r="K3151" s="2"/>
    </row>
    <row r="3152" spans="1:11">
      <c r="A3152" s="6"/>
      <c r="B3152" s="6"/>
      <c r="C3152" s="16"/>
      <c r="D3152" s="6"/>
      <c r="E3152" s="16"/>
      <c r="F3152" s="16"/>
      <c r="G3152" s="16"/>
      <c r="H3152" s="16"/>
      <c r="I3152" s="2"/>
      <c r="J3152" s="2">
        <v>0</v>
      </c>
      <c r="K3152" s="2"/>
    </row>
    <row r="3153" spans="1:11">
      <c r="A3153" s="6"/>
      <c r="B3153" s="6"/>
      <c r="C3153" s="16"/>
      <c r="D3153" s="6"/>
      <c r="E3153" s="16"/>
      <c r="F3153" s="16"/>
      <c r="G3153" s="16"/>
      <c r="H3153" s="16"/>
      <c r="I3153" s="2"/>
      <c r="J3153" s="2">
        <v>0</v>
      </c>
      <c r="K3153" s="2"/>
    </row>
    <row r="3154" spans="1:11">
      <c r="A3154" s="6"/>
      <c r="B3154" s="6"/>
      <c r="C3154" s="16"/>
      <c r="D3154" s="6"/>
      <c r="E3154" s="16"/>
      <c r="F3154" s="16"/>
      <c r="G3154" s="16"/>
      <c r="H3154" s="16"/>
      <c r="I3154" s="2"/>
      <c r="J3154" s="2">
        <v>0</v>
      </c>
      <c r="K3154" s="2"/>
    </row>
    <row r="3155" spans="1:11">
      <c r="A3155" s="6"/>
      <c r="B3155" s="6"/>
      <c r="C3155" s="16"/>
      <c r="D3155" s="6"/>
      <c r="E3155" s="16"/>
      <c r="F3155" s="16"/>
      <c r="G3155" s="16"/>
      <c r="H3155" s="16"/>
      <c r="I3155" s="2"/>
      <c r="J3155" s="2">
        <v>0</v>
      </c>
      <c r="K3155" s="2"/>
    </row>
    <row r="3156" spans="1:11">
      <c r="A3156" s="6"/>
      <c r="B3156" s="6"/>
      <c r="C3156" s="16"/>
      <c r="D3156" s="6"/>
      <c r="E3156" s="16"/>
      <c r="F3156" s="16"/>
      <c r="G3156" s="16"/>
      <c r="H3156" s="16"/>
      <c r="I3156" s="2"/>
      <c r="J3156" s="2">
        <v>0</v>
      </c>
      <c r="K3156" s="2"/>
    </row>
    <row r="3157" spans="1:11">
      <c r="A3157" s="6"/>
      <c r="B3157" s="6"/>
      <c r="C3157" s="16"/>
      <c r="D3157" s="6"/>
      <c r="E3157" s="16"/>
      <c r="F3157" s="16"/>
      <c r="G3157" s="16"/>
      <c r="H3157" s="16"/>
      <c r="I3157" s="2"/>
      <c r="J3157" s="2">
        <v>0</v>
      </c>
      <c r="K3157" s="2"/>
    </row>
    <row r="3158" spans="1:11">
      <c r="A3158" s="6"/>
      <c r="B3158" s="6"/>
      <c r="C3158" s="16"/>
      <c r="D3158" s="6"/>
      <c r="E3158" s="16"/>
      <c r="F3158" s="16"/>
      <c r="G3158" s="16"/>
      <c r="H3158" s="16"/>
      <c r="I3158" s="2"/>
      <c r="J3158" s="2">
        <v>0</v>
      </c>
      <c r="K3158" s="2"/>
    </row>
    <row r="3159" spans="1:11">
      <c r="A3159" s="6"/>
      <c r="B3159" s="6"/>
      <c r="C3159" s="16"/>
      <c r="D3159" s="6"/>
      <c r="E3159" s="16"/>
      <c r="F3159" s="16"/>
      <c r="G3159" s="16"/>
      <c r="H3159" s="16"/>
      <c r="I3159" s="2"/>
      <c r="J3159" s="2">
        <v>0</v>
      </c>
      <c r="K3159" s="2"/>
    </row>
    <row r="3160" spans="1:11">
      <c r="A3160" s="6"/>
      <c r="B3160" s="6"/>
      <c r="C3160" s="16"/>
      <c r="D3160" s="6"/>
      <c r="E3160" s="16"/>
      <c r="F3160" s="16"/>
      <c r="G3160" s="16"/>
      <c r="H3160" s="16"/>
      <c r="I3160" s="2"/>
      <c r="J3160" s="2">
        <v>0</v>
      </c>
      <c r="K3160" s="2"/>
    </row>
    <row r="3161" spans="1:11">
      <c r="A3161" s="6"/>
      <c r="B3161" s="6"/>
      <c r="C3161" s="16"/>
      <c r="D3161" s="6"/>
      <c r="E3161" s="16"/>
      <c r="F3161" s="16"/>
      <c r="G3161" s="16"/>
      <c r="H3161" s="16"/>
      <c r="I3161" s="2"/>
      <c r="J3161" s="2">
        <v>0</v>
      </c>
      <c r="K3161" s="2"/>
    </row>
    <row r="3162" spans="1:11">
      <c r="A3162" s="6"/>
      <c r="B3162" s="6"/>
      <c r="C3162" s="16"/>
      <c r="D3162" s="6"/>
      <c r="E3162" s="16"/>
      <c r="F3162" s="16"/>
      <c r="G3162" s="16"/>
      <c r="H3162" s="16"/>
      <c r="I3162" s="2"/>
      <c r="J3162" s="2">
        <v>0</v>
      </c>
      <c r="K3162" s="2"/>
    </row>
    <row r="3163" spans="1:11">
      <c r="A3163" s="6"/>
      <c r="B3163" s="6"/>
      <c r="C3163" s="16"/>
      <c r="D3163" s="6"/>
      <c r="E3163" s="16"/>
      <c r="F3163" s="16"/>
      <c r="G3163" s="16"/>
      <c r="H3163" s="16"/>
      <c r="I3163" s="2"/>
      <c r="J3163" s="2">
        <v>0</v>
      </c>
      <c r="K3163" s="2"/>
    </row>
    <row r="3164" spans="1:11">
      <c r="A3164" s="6"/>
      <c r="B3164" s="6"/>
      <c r="C3164" s="16"/>
      <c r="D3164" s="6"/>
      <c r="E3164" s="16"/>
      <c r="F3164" s="16"/>
      <c r="G3164" s="16"/>
      <c r="H3164" s="16"/>
      <c r="I3164" s="2"/>
      <c r="J3164" s="2">
        <v>0</v>
      </c>
      <c r="K3164" s="2"/>
    </row>
    <row r="3165" spans="1:11">
      <c r="A3165" s="6"/>
      <c r="B3165" s="6"/>
      <c r="C3165" s="16"/>
      <c r="D3165" s="6"/>
      <c r="E3165" s="16"/>
      <c r="F3165" s="16"/>
      <c r="G3165" s="16"/>
      <c r="H3165" s="16"/>
      <c r="I3165" s="2"/>
      <c r="J3165" s="2">
        <v>0</v>
      </c>
      <c r="K3165" s="2"/>
    </row>
    <row r="3166" spans="1:11">
      <c r="A3166" s="6"/>
      <c r="B3166" s="6"/>
      <c r="C3166" s="16"/>
      <c r="D3166" s="6"/>
      <c r="E3166" s="16"/>
      <c r="F3166" s="16"/>
      <c r="G3166" s="16"/>
      <c r="H3166" s="16"/>
      <c r="I3166" s="2"/>
      <c r="J3166" s="2">
        <v>0</v>
      </c>
      <c r="K3166" s="2"/>
    </row>
    <row r="3167" spans="1:11">
      <c r="A3167" s="6"/>
      <c r="B3167" s="6"/>
      <c r="C3167" s="16"/>
      <c r="D3167" s="6"/>
      <c r="E3167" s="16"/>
      <c r="F3167" s="16"/>
      <c r="G3167" s="16"/>
      <c r="H3167" s="16"/>
      <c r="I3167" s="2"/>
      <c r="J3167" s="2">
        <v>0</v>
      </c>
      <c r="K3167" s="2"/>
    </row>
    <row r="3168" spans="1:11">
      <c r="A3168" s="6"/>
      <c r="B3168" s="6"/>
      <c r="C3168" s="16"/>
      <c r="D3168" s="6"/>
      <c r="E3168" s="16"/>
      <c r="F3168" s="16"/>
      <c r="G3168" s="16"/>
      <c r="H3168" s="16"/>
      <c r="I3168" s="2"/>
      <c r="J3168" s="2">
        <v>2</v>
      </c>
      <c r="K3168" s="2"/>
    </row>
    <row r="3169" spans="1:11">
      <c r="A3169" s="6"/>
      <c r="B3169" s="6"/>
      <c r="C3169" s="16"/>
      <c r="D3169" s="6"/>
      <c r="E3169" s="16"/>
      <c r="F3169" s="16"/>
      <c r="G3169" s="16"/>
      <c r="H3169" s="16"/>
      <c r="I3169" s="2"/>
      <c r="J3169" s="2">
        <v>0</v>
      </c>
      <c r="K3169" s="2"/>
    </row>
    <row r="3170" spans="1:11">
      <c r="A3170" s="6"/>
      <c r="B3170" s="6"/>
      <c r="C3170" s="16"/>
      <c r="D3170" s="6"/>
      <c r="E3170" s="16"/>
      <c r="F3170" s="16"/>
      <c r="G3170" s="16"/>
      <c r="H3170" s="16"/>
      <c r="I3170" s="2"/>
      <c r="J3170" s="2">
        <v>0</v>
      </c>
      <c r="K3170" s="2"/>
    </row>
    <row r="3171" spans="1:11">
      <c r="A3171" s="6"/>
      <c r="B3171" s="6"/>
      <c r="C3171" s="16"/>
      <c r="D3171" s="6"/>
      <c r="E3171" s="16"/>
      <c r="F3171" s="16"/>
      <c r="G3171" s="16"/>
      <c r="H3171" s="16"/>
      <c r="I3171" s="2"/>
      <c r="J3171" s="2">
        <v>0</v>
      </c>
      <c r="K3171" s="2"/>
    </row>
    <row r="3172" spans="1:11">
      <c r="A3172" s="6"/>
      <c r="B3172" s="6"/>
      <c r="C3172" s="16"/>
      <c r="D3172" s="6"/>
      <c r="E3172" s="16"/>
      <c r="F3172" s="16"/>
      <c r="G3172" s="16"/>
      <c r="H3172" s="16"/>
      <c r="I3172" s="2"/>
      <c r="J3172" s="2">
        <v>0</v>
      </c>
      <c r="K3172" s="2"/>
    </row>
    <row r="3173" spans="1:11">
      <c r="A3173" s="6"/>
      <c r="B3173" s="6"/>
      <c r="C3173" s="16"/>
      <c r="D3173" s="6"/>
      <c r="E3173" s="16"/>
      <c r="F3173" s="16"/>
      <c r="G3173" s="16"/>
      <c r="H3173" s="16"/>
      <c r="I3173" s="2"/>
      <c r="J3173" s="2">
        <v>0</v>
      </c>
      <c r="K3173" s="2"/>
    </row>
    <row r="3174" spans="1:11">
      <c r="A3174" s="6"/>
      <c r="B3174" s="6"/>
      <c r="C3174" s="16"/>
      <c r="D3174" s="6"/>
      <c r="E3174" s="16"/>
      <c r="F3174" s="16"/>
      <c r="G3174" s="16"/>
      <c r="H3174" s="16"/>
      <c r="I3174" s="2"/>
      <c r="J3174" s="2">
        <v>0</v>
      </c>
      <c r="K3174" s="2"/>
    </row>
    <row r="3175" spans="1:11">
      <c r="A3175" s="6"/>
      <c r="B3175" s="6"/>
      <c r="C3175" s="16"/>
      <c r="D3175" s="6"/>
      <c r="E3175" s="16"/>
      <c r="F3175" s="16"/>
      <c r="G3175" s="16"/>
      <c r="H3175" s="16"/>
      <c r="I3175" s="2"/>
      <c r="J3175" s="2">
        <v>0</v>
      </c>
      <c r="K3175" s="2"/>
    </row>
    <row r="3176" spans="1:11">
      <c r="A3176" s="6"/>
      <c r="B3176" s="6"/>
      <c r="C3176" s="16"/>
      <c r="D3176" s="6"/>
      <c r="E3176" s="16"/>
      <c r="F3176" s="16"/>
      <c r="G3176" s="16"/>
      <c r="H3176" s="16"/>
      <c r="I3176" s="2"/>
      <c r="J3176" s="2">
        <v>0</v>
      </c>
      <c r="K3176" s="2"/>
    </row>
    <row r="3177" spans="1:11">
      <c r="A3177" s="6"/>
      <c r="B3177" s="6"/>
      <c r="C3177" s="16"/>
      <c r="D3177" s="6"/>
      <c r="E3177" s="16"/>
      <c r="F3177" s="16"/>
      <c r="G3177" s="16"/>
      <c r="H3177" s="16"/>
      <c r="I3177" s="2"/>
      <c r="J3177" s="2">
        <v>0</v>
      </c>
      <c r="K3177" s="2"/>
    </row>
    <row r="3178" spans="1:11">
      <c r="A3178" s="6"/>
      <c r="B3178" s="6"/>
      <c r="C3178" s="16"/>
      <c r="D3178" s="6"/>
      <c r="E3178" s="16"/>
      <c r="F3178" s="16"/>
      <c r="G3178" s="16"/>
      <c r="H3178" s="16"/>
      <c r="I3178" s="2"/>
      <c r="J3178" s="2">
        <v>0</v>
      </c>
      <c r="K3178" s="2"/>
    </row>
    <row r="3179" spans="1:11">
      <c r="A3179" s="6"/>
      <c r="B3179" s="6"/>
      <c r="C3179" s="16"/>
      <c r="D3179" s="6"/>
      <c r="E3179" s="16"/>
      <c r="F3179" s="16"/>
      <c r="G3179" s="16"/>
      <c r="H3179" s="16"/>
      <c r="I3179" s="2"/>
      <c r="J3179" s="2">
        <v>0</v>
      </c>
      <c r="K3179" s="2"/>
    </row>
    <row r="3180" spans="1:11">
      <c r="A3180" s="6"/>
      <c r="B3180" s="6"/>
      <c r="C3180" s="16"/>
      <c r="D3180" s="6"/>
      <c r="E3180" s="16"/>
      <c r="F3180" s="16"/>
      <c r="G3180" s="16"/>
      <c r="H3180" s="16"/>
      <c r="I3180" s="2"/>
      <c r="J3180" s="2">
        <v>0</v>
      </c>
      <c r="K3180" s="2"/>
    </row>
    <row r="3181" spans="1:11">
      <c r="A3181" s="6"/>
      <c r="B3181" s="6"/>
      <c r="C3181" s="16"/>
      <c r="D3181" s="6"/>
      <c r="E3181" s="16"/>
      <c r="F3181" s="16"/>
      <c r="G3181" s="16"/>
      <c r="H3181" s="16"/>
      <c r="I3181" s="2"/>
      <c r="J3181" s="2">
        <v>0</v>
      </c>
      <c r="K3181" s="2"/>
    </row>
    <row r="3182" spans="1:11">
      <c r="A3182" s="6"/>
      <c r="B3182" s="6"/>
      <c r="C3182" s="16"/>
      <c r="D3182" s="6"/>
      <c r="E3182" s="16"/>
      <c r="F3182" s="16"/>
      <c r="G3182" s="16"/>
      <c r="H3182" s="16"/>
      <c r="I3182" s="2"/>
      <c r="J3182" s="2">
        <v>0</v>
      </c>
      <c r="K3182" s="2"/>
    </row>
    <row r="3183" spans="1:11">
      <c r="A3183" s="6"/>
      <c r="B3183" s="6"/>
      <c r="C3183" s="16"/>
      <c r="D3183" s="6"/>
      <c r="E3183" s="16"/>
      <c r="F3183" s="16"/>
      <c r="G3183" s="16"/>
      <c r="H3183" s="16"/>
      <c r="I3183" s="2"/>
      <c r="J3183" s="2">
        <v>0</v>
      </c>
      <c r="K3183" s="2"/>
    </row>
    <row r="3184" spans="1:11">
      <c r="A3184" s="6"/>
      <c r="B3184" s="6"/>
      <c r="C3184" s="16"/>
      <c r="D3184" s="6"/>
      <c r="E3184" s="16"/>
      <c r="F3184" s="16"/>
      <c r="G3184" s="16"/>
      <c r="H3184" s="16"/>
      <c r="I3184" s="2"/>
      <c r="J3184" s="2">
        <v>0</v>
      </c>
      <c r="K3184" s="2"/>
    </row>
    <row r="3185" spans="1:11">
      <c r="A3185" s="6"/>
      <c r="B3185" s="6"/>
      <c r="C3185" s="16"/>
      <c r="D3185" s="6"/>
      <c r="E3185" s="16"/>
      <c r="F3185" s="16"/>
      <c r="G3185" s="16"/>
      <c r="H3185" s="16"/>
      <c r="I3185" s="2"/>
      <c r="J3185" s="2">
        <v>0</v>
      </c>
      <c r="K3185" s="2"/>
    </row>
    <row r="3186" spans="1:11">
      <c r="A3186" s="6"/>
      <c r="B3186" s="6"/>
      <c r="C3186" s="16"/>
      <c r="D3186" s="6"/>
      <c r="E3186" s="16"/>
      <c r="F3186" s="16"/>
      <c r="G3186" s="16"/>
      <c r="H3186" s="16"/>
      <c r="I3186" s="2"/>
      <c r="J3186" s="2">
        <v>0</v>
      </c>
      <c r="K3186" s="2"/>
    </row>
    <row r="3187" spans="1:11">
      <c r="A3187" s="6"/>
      <c r="B3187" s="6"/>
      <c r="C3187" s="16"/>
      <c r="D3187" s="6"/>
      <c r="E3187" s="16"/>
      <c r="F3187" s="16"/>
      <c r="G3187" s="16"/>
      <c r="H3187" s="16"/>
      <c r="I3187" s="2"/>
      <c r="J3187" s="2">
        <v>0</v>
      </c>
      <c r="K3187" s="2"/>
    </row>
    <row r="3188" spans="1:11">
      <c r="A3188" s="6"/>
      <c r="B3188" s="6"/>
      <c r="C3188" s="16"/>
      <c r="D3188" s="6"/>
      <c r="E3188" s="16"/>
      <c r="F3188" s="16"/>
      <c r="G3188" s="16"/>
      <c r="H3188" s="16"/>
      <c r="I3188" s="2"/>
      <c r="J3188" s="2">
        <v>0</v>
      </c>
      <c r="K3188" s="2"/>
    </row>
    <row r="3189" spans="1:11">
      <c r="A3189" s="6"/>
      <c r="B3189" s="6"/>
      <c r="C3189" s="16"/>
      <c r="D3189" s="6"/>
      <c r="E3189" s="16"/>
      <c r="F3189" s="16"/>
      <c r="G3189" s="16"/>
      <c r="H3189" s="16"/>
      <c r="I3189" s="2"/>
      <c r="J3189" s="2">
        <v>3</v>
      </c>
      <c r="K3189" s="2"/>
    </row>
    <row r="3190" spans="1:11">
      <c r="A3190" s="6"/>
      <c r="B3190" s="6"/>
      <c r="C3190" s="16"/>
      <c r="D3190" s="6"/>
      <c r="E3190" s="16"/>
      <c r="F3190" s="16"/>
      <c r="G3190" s="16"/>
      <c r="H3190" s="16"/>
      <c r="I3190" s="2"/>
      <c r="J3190" s="2">
        <v>0</v>
      </c>
      <c r="K3190" s="2"/>
    </row>
    <row r="3191" spans="1:11">
      <c r="A3191" s="6"/>
      <c r="B3191" s="6"/>
      <c r="C3191" s="16"/>
      <c r="D3191" s="6"/>
      <c r="E3191" s="16"/>
      <c r="F3191" s="16"/>
      <c r="G3191" s="16"/>
      <c r="H3191" s="16"/>
      <c r="I3191" s="2"/>
      <c r="J3191" s="2">
        <v>0</v>
      </c>
      <c r="K3191" s="2"/>
    </row>
    <row r="3192" spans="1:11">
      <c r="A3192" s="6"/>
      <c r="B3192" s="6"/>
      <c r="C3192" s="16"/>
      <c r="D3192" s="6"/>
      <c r="E3192" s="16"/>
      <c r="F3192" s="16"/>
      <c r="G3192" s="16"/>
      <c r="H3192" s="16"/>
      <c r="I3192" s="2"/>
      <c r="J3192" s="2">
        <v>0</v>
      </c>
      <c r="K3192" s="2"/>
    </row>
    <row r="3193" spans="1:11">
      <c r="A3193" s="6"/>
      <c r="B3193" s="6"/>
      <c r="C3193" s="16"/>
      <c r="D3193" s="6"/>
      <c r="E3193" s="16"/>
      <c r="F3193" s="16"/>
      <c r="G3193" s="16"/>
      <c r="H3193" s="16"/>
      <c r="I3193" s="2"/>
      <c r="J3193" s="2">
        <v>0</v>
      </c>
      <c r="K3193" s="2"/>
    </row>
    <row r="3194" spans="1:11">
      <c r="A3194" s="6"/>
      <c r="B3194" s="6"/>
      <c r="C3194" s="16"/>
      <c r="D3194" s="6"/>
      <c r="E3194" s="16"/>
      <c r="F3194" s="16"/>
      <c r="G3194" s="16"/>
      <c r="H3194" s="16"/>
      <c r="I3194" s="2"/>
      <c r="J3194" s="2">
        <v>0</v>
      </c>
      <c r="K3194" s="2"/>
    </row>
    <row r="3195" spans="1:11">
      <c r="A3195" s="6"/>
      <c r="B3195" s="6"/>
      <c r="C3195" s="16"/>
      <c r="D3195" s="6"/>
      <c r="E3195" s="16"/>
      <c r="F3195" s="16"/>
      <c r="G3195" s="16"/>
      <c r="H3195" s="16"/>
      <c r="I3195" s="2"/>
      <c r="J3195" s="2">
        <v>0</v>
      </c>
      <c r="K3195" s="2"/>
    </row>
    <row r="3196" spans="1:11">
      <c r="A3196" s="6"/>
      <c r="B3196" s="6"/>
      <c r="C3196" s="16"/>
      <c r="D3196" s="6"/>
      <c r="E3196" s="16"/>
      <c r="F3196" s="16"/>
      <c r="G3196" s="16"/>
      <c r="H3196" s="16"/>
      <c r="I3196" s="2"/>
      <c r="J3196" s="2">
        <v>0</v>
      </c>
      <c r="K3196" s="2"/>
    </row>
    <row r="3197" spans="1:11">
      <c r="A3197" s="6"/>
      <c r="B3197" s="6"/>
      <c r="C3197" s="16"/>
      <c r="D3197" s="6"/>
      <c r="E3197" s="16"/>
      <c r="F3197" s="16"/>
      <c r="G3197" s="16"/>
      <c r="H3197" s="16"/>
      <c r="I3197" s="2"/>
      <c r="J3197" s="2">
        <v>0</v>
      </c>
      <c r="K3197" s="2"/>
    </row>
    <row r="3198" spans="1:11">
      <c r="A3198" s="6"/>
      <c r="B3198" s="6"/>
      <c r="C3198" s="16"/>
      <c r="D3198" s="6"/>
      <c r="E3198" s="16"/>
      <c r="F3198" s="16"/>
      <c r="G3198" s="16"/>
      <c r="H3198" s="16"/>
      <c r="I3198" s="2"/>
      <c r="J3198" s="2">
        <v>0</v>
      </c>
      <c r="K3198" s="2"/>
    </row>
    <row r="3199" spans="1:11">
      <c r="A3199" s="6"/>
      <c r="B3199" s="6"/>
      <c r="C3199" s="16"/>
      <c r="D3199" s="6"/>
      <c r="E3199" s="16"/>
      <c r="F3199" s="16"/>
      <c r="G3199" s="16"/>
      <c r="H3199" s="16"/>
      <c r="I3199" s="2"/>
      <c r="J3199" s="2">
        <v>0</v>
      </c>
      <c r="K3199" s="2"/>
    </row>
    <row r="3200" spans="1:11">
      <c r="A3200" s="6"/>
      <c r="B3200" s="6"/>
      <c r="C3200" s="16"/>
      <c r="D3200" s="6"/>
      <c r="E3200" s="16"/>
      <c r="F3200" s="16"/>
      <c r="G3200" s="16"/>
      <c r="H3200" s="16"/>
      <c r="I3200" s="2"/>
      <c r="J3200" s="2">
        <v>0</v>
      </c>
      <c r="K3200" s="2"/>
    </row>
    <row r="3201" spans="1:11">
      <c r="A3201" s="6"/>
      <c r="B3201" s="6"/>
      <c r="C3201" s="16"/>
      <c r="D3201" s="6"/>
      <c r="E3201" s="16"/>
      <c r="F3201" s="16"/>
      <c r="G3201" s="16"/>
      <c r="H3201" s="16"/>
      <c r="I3201" s="2"/>
      <c r="J3201" s="2">
        <v>0</v>
      </c>
      <c r="K3201" s="2"/>
    </row>
    <row r="3202" spans="1:11">
      <c r="A3202" s="6"/>
      <c r="B3202" s="6"/>
      <c r="C3202" s="16"/>
      <c r="D3202" s="6"/>
      <c r="E3202" s="16"/>
      <c r="F3202" s="16"/>
      <c r="G3202" s="16"/>
      <c r="H3202" s="16"/>
      <c r="I3202" s="2"/>
      <c r="J3202" s="2">
        <v>0</v>
      </c>
      <c r="K3202" s="2"/>
    </row>
    <row r="3203" spans="1:11">
      <c r="A3203" s="6"/>
      <c r="B3203" s="6"/>
      <c r="C3203" s="16"/>
      <c r="D3203" s="6"/>
      <c r="E3203" s="16"/>
      <c r="F3203" s="16"/>
      <c r="G3203" s="16"/>
      <c r="H3203" s="16"/>
      <c r="I3203" s="2"/>
      <c r="J3203" s="2">
        <v>3</v>
      </c>
      <c r="K3203" s="2"/>
    </row>
    <row r="3204" spans="1:11">
      <c r="A3204" s="6"/>
      <c r="B3204" s="6"/>
      <c r="C3204" s="16"/>
      <c r="D3204" s="6"/>
      <c r="E3204" s="16"/>
      <c r="F3204" s="16"/>
      <c r="G3204" s="16"/>
      <c r="H3204" s="16"/>
      <c r="I3204" s="2"/>
      <c r="J3204" s="2">
        <v>0</v>
      </c>
      <c r="K3204" s="2"/>
    </row>
    <row r="3205" spans="1:11">
      <c r="A3205" s="6"/>
      <c r="B3205" s="6"/>
      <c r="C3205" s="16"/>
      <c r="D3205" s="6"/>
      <c r="E3205" s="16"/>
      <c r="F3205" s="16"/>
      <c r="G3205" s="16"/>
      <c r="H3205" s="16"/>
      <c r="I3205" s="2"/>
      <c r="J3205" s="2">
        <v>0</v>
      </c>
      <c r="K3205" s="2"/>
    </row>
    <row r="3206" spans="1:11">
      <c r="A3206" s="6"/>
      <c r="B3206" s="6"/>
      <c r="C3206" s="16"/>
      <c r="D3206" s="6"/>
      <c r="E3206" s="16"/>
      <c r="F3206" s="16"/>
      <c r="G3206" s="16"/>
      <c r="H3206" s="16"/>
      <c r="I3206" s="2"/>
      <c r="J3206" s="2">
        <v>0</v>
      </c>
      <c r="K3206" s="2"/>
    </row>
    <row r="3207" spans="1:11">
      <c r="A3207" s="6"/>
      <c r="B3207" s="6"/>
      <c r="C3207" s="16"/>
      <c r="D3207" s="6"/>
      <c r="E3207" s="16"/>
      <c r="F3207" s="16"/>
      <c r="G3207" s="16"/>
      <c r="H3207" s="16"/>
      <c r="I3207" s="2"/>
      <c r="J3207" s="2">
        <v>0</v>
      </c>
      <c r="K3207" s="2"/>
    </row>
    <row r="3208" spans="1:11">
      <c r="A3208" s="6"/>
      <c r="B3208" s="6"/>
      <c r="C3208" s="16"/>
      <c r="D3208" s="6"/>
      <c r="E3208" s="16"/>
      <c r="F3208" s="16"/>
      <c r="G3208" s="16"/>
      <c r="H3208" s="16"/>
      <c r="I3208" s="2"/>
      <c r="J3208" s="2">
        <v>0</v>
      </c>
      <c r="K3208" s="2"/>
    </row>
    <row r="3209" spans="1:11">
      <c r="A3209" s="6"/>
      <c r="B3209" s="6"/>
      <c r="C3209" s="16"/>
      <c r="D3209" s="6"/>
      <c r="E3209" s="16"/>
      <c r="F3209" s="16"/>
      <c r="G3209" s="16"/>
      <c r="H3209" s="16"/>
      <c r="I3209" s="2"/>
      <c r="J3209" s="2">
        <v>0</v>
      </c>
      <c r="K3209" s="2"/>
    </row>
    <row r="3210" spans="1:11">
      <c r="A3210" s="6"/>
      <c r="B3210" s="6"/>
      <c r="C3210" s="16"/>
      <c r="D3210" s="6"/>
      <c r="E3210" s="16"/>
      <c r="F3210" s="16"/>
      <c r="G3210" s="16"/>
      <c r="H3210" s="16"/>
      <c r="I3210" s="2"/>
      <c r="J3210" s="2">
        <v>0</v>
      </c>
      <c r="K3210" s="2"/>
    </row>
    <row r="3211" spans="1:11">
      <c r="A3211" s="6"/>
      <c r="B3211" s="6"/>
      <c r="C3211" s="16"/>
      <c r="D3211" s="6"/>
      <c r="E3211" s="16"/>
      <c r="F3211" s="16"/>
      <c r="G3211" s="16"/>
      <c r="H3211" s="16"/>
      <c r="I3211" s="2"/>
      <c r="J3211" s="2">
        <v>0</v>
      </c>
      <c r="K3211" s="2"/>
    </row>
    <row r="3212" spans="1:11">
      <c r="A3212" s="6"/>
      <c r="B3212" s="6"/>
      <c r="C3212" s="16"/>
      <c r="D3212" s="6"/>
      <c r="E3212" s="16"/>
      <c r="F3212" s="16"/>
      <c r="G3212" s="16"/>
      <c r="H3212" s="16"/>
      <c r="I3212" s="2"/>
      <c r="J3212" s="2">
        <v>0</v>
      </c>
      <c r="K3212" s="2"/>
    </row>
    <row r="3213" spans="1:11">
      <c r="A3213" s="6"/>
      <c r="B3213" s="6"/>
      <c r="C3213" s="16"/>
      <c r="D3213" s="6"/>
      <c r="E3213" s="16"/>
      <c r="F3213" s="16"/>
      <c r="G3213" s="16"/>
      <c r="H3213" s="16"/>
      <c r="I3213" s="2"/>
      <c r="J3213" s="2">
        <v>0</v>
      </c>
      <c r="K3213" s="2"/>
    </row>
    <row r="3214" spans="1:11">
      <c r="A3214" s="6"/>
      <c r="B3214" s="6"/>
      <c r="C3214" s="16"/>
      <c r="D3214" s="6"/>
      <c r="E3214" s="16"/>
      <c r="F3214" s="16"/>
      <c r="G3214" s="16"/>
      <c r="H3214" s="16"/>
      <c r="I3214" s="2"/>
      <c r="J3214" s="2">
        <v>0</v>
      </c>
      <c r="K3214" s="2"/>
    </row>
    <row r="3215" spans="1:11">
      <c r="A3215" s="6"/>
      <c r="B3215" s="6"/>
      <c r="C3215" s="16"/>
      <c r="D3215" s="6"/>
      <c r="E3215" s="16"/>
      <c r="F3215" s="16"/>
      <c r="G3215" s="16"/>
      <c r="H3215" s="16"/>
      <c r="I3215" s="2"/>
      <c r="J3215" s="2">
        <v>0</v>
      </c>
      <c r="K3215" s="2"/>
    </row>
    <row r="3216" spans="1:11">
      <c r="A3216" s="6"/>
      <c r="B3216" s="6"/>
      <c r="C3216" s="16"/>
      <c r="D3216" s="6"/>
      <c r="E3216" s="16"/>
      <c r="F3216" s="16"/>
      <c r="G3216" s="16"/>
      <c r="H3216" s="16"/>
      <c r="I3216" s="2"/>
      <c r="J3216" s="2">
        <v>0</v>
      </c>
      <c r="K3216" s="2"/>
    </row>
    <row r="3217" spans="1:11">
      <c r="A3217" s="6"/>
      <c r="B3217" s="6"/>
      <c r="C3217" s="16"/>
      <c r="D3217" s="6"/>
      <c r="E3217" s="16"/>
      <c r="F3217" s="16"/>
      <c r="G3217" s="16"/>
      <c r="H3217" s="16"/>
      <c r="I3217" s="2"/>
      <c r="J3217" s="2">
        <v>0</v>
      </c>
      <c r="K3217" s="2"/>
    </row>
    <row r="3218" spans="1:11">
      <c r="A3218" s="6"/>
      <c r="B3218" s="6"/>
      <c r="C3218" s="16"/>
      <c r="D3218" s="6"/>
      <c r="E3218" s="16"/>
      <c r="F3218" s="16"/>
      <c r="G3218" s="16"/>
      <c r="H3218" s="16"/>
      <c r="I3218" s="2"/>
      <c r="J3218" s="2">
        <v>0</v>
      </c>
      <c r="K3218" s="2"/>
    </row>
    <row r="3219" spans="1:11">
      <c r="A3219" s="6"/>
      <c r="B3219" s="6"/>
      <c r="C3219" s="16"/>
      <c r="D3219" s="6"/>
      <c r="E3219" s="16"/>
      <c r="F3219" s="16"/>
      <c r="G3219" s="16"/>
      <c r="H3219" s="16"/>
      <c r="I3219" s="2"/>
      <c r="J3219" s="2">
        <v>0</v>
      </c>
      <c r="K3219" s="2"/>
    </row>
    <row r="3220" spans="1:11">
      <c r="A3220" s="6"/>
      <c r="B3220" s="6"/>
      <c r="C3220" s="16"/>
      <c r="D3220" s="6"/>
      <c r="E3220" s="16"/>
      <c r="F3220" s="16"/>
      <c r="G3220" s="16"/>
      <c r="H3220" s="16"/>
      <c r="I3220" s="2"/>
      <c r="J3220" s="2">
        <v>0</v>
      </c>
      <c r="K3220" s="2"/>
    </row>
    <row r="3221" spans="1:11">
      <c r="A3221" s="6"/>
      <c r="B3221" s="6"/>
      <c r="C3221" s="16"/>
      <c r="D3221" s="6"/>
      <c r="E3221" s="16"/>
      <c r="F3221" s="16"/>
      <c r="G3221" s="16"/>
      <c r="H3221" s="16"/>
      <c r="I3221" s="2"/>
      <c r="J3221" s="2">
        <v>0</v>
      </c>
      <c r="K3221" s="2"/>
    </row>
    <row r="3222" spans="1:11">
      <c r="A3222" s="6"/>
      <c r="B3222" s="6"/>
      <c r="C3222" s="16"/>
      <c r="D3222" s="6"/>
      <c r="E3222" s="16"/>
      <c r="F3222" s="16"/>
      <c r="G3222" s="16"/>
      <c r="H3222" s="16"/>
      <c r="I3222" s="2"/>
      <c r="J3222" s="2">
        <v>0</v>
      </c>
      <c r="K3222" s="2"/>
    </row>
    <row r="3223" spans="1:11">
      <c r="A3223" s="6"/>
      <c r="B3223" s="6"/>
      <c r="C3223" s="16"/>
      <c r="D3223" s="6"/>
      <c r="E3223" s="16"/>
      <c r="F3223" s="16"/>
      <c r="G3223" s="16"/>
      <c r="H3223" s="16"/>
      <c r="I3223" s="2"/>
      <c r="J3223" s="2">
        <v>0</v>
      </c>
      <c r="K3223" s="2"/>
    </row>
    <row r="3224" spans="1:11">
      <c r="A3224" s="6"/>
      <c r="B3224" s="6"/>
      <c r="C3224" s="16"/>
      <c r="D3224" s="6"/>
      <c r="E3224" s="16"/>
      <c r="F3224" s="16"/>
      <c r="G3224" s="16"/>
      <c r="H3224" s="16"/>
      <c r="I3224" s="2"/>
      <c r="J3224" s="2">
        <v>3</v>
      </c>
      <c r="K3224" s="2"/>
    </row>
    <row r="3225" spans="1:11">
      <c r="A3225" s="6"/>
      <c r="B3225" s="6"/>
      <c r="C3225" s="16"/>
      <c r="D3225" s="6"/>
      <c r="E3225" s="16"/>
      <c r="F3225" s="16"/>
      <c r="G3225" s="16"/>
      <c r="H3225" s="16"/>
      <c r="I3225" s="2"/>
      <c r="J3225" s="2">
        <v>0</v>
      </c>
      <c r="K3225" s="2"/>
    </row>
    <row r="3226" spans="1:11">
      <c r="A3226" s="6"/>
      <c r="B3226" s="6"/>
      <c r="C3226" s="16"/>
      <c r="D3226" s="6"/>
      <c r="E3226" s="16"/>
      <c r="F3226" s="16"/>
      <c r="G3226" s="16"/>
      <c r="H3226" s="16"/>
      <c r="I3226" s="2"/>
      <c r="J3226" s="2">
        <v>0</v>
      </c>
      <c r="K3226" s="2"/>
    </row>
    <row r="3227" spans="1:11">
      <c r="A3227" s="6"/>
      <c r="B3227" s="6"/>
      <c r="C3227" s="16"/>
      <c r="D3227" s="6"/>
      <c r="E3227" s="16"/>
      <c r="F3227" s="16"/>
      <c r="G3227" s="16"/>
      <c r="H3227" s="16"/>
      <c r="I3227" s="2"/>
      <c r="J3227" s="2">
        <v>0</v>
      </c>
      <c r="K3227" s="2"/>
    </row>
    <row r="3228" spans="1:11">
      <c r="A3228" s="6"/>
      <c r="B3228" s="6"/>
      <c r="C3228" s="16"/>
      <c r="D3228" s="6"/>
      <c r="E3228" s="16"/>
      <c r="F3228" s="16"/>
      <c r="G3228" s="16"/>
      <c r="H3228" s="16"/>
      <c r="I3228" s="2"/>
      <c r="J3228" s="2">
        <v>0</v>
      </c>
      <c r="K3228" s="2"/>
    </row>
    <row r="3229" spans="1:11">
      <c r="A3229" s="6"/>
      <c r="B3229" s="6"/>
      <c r="C3229" s="16"/>
      <c r="D3229" s="6"/>
      <c r="E3229" s="16"/>
      <c r="F3229" s="16"/>
      <c r="G3229" s="16"/>
      <c r="H3229" s="16"/>
      <c r="I3229" s="2"/>
      <c r="J3229" s="2">
        <v>0</v>
      </c>
      <c r="K3229" s="2"/>
    </row>
    <row r="3230" spans="1:11">
      <c r="A3230" s="6"/>
      <c r="B3230" s="6"/>
      <c r="C3230" s="16"/>
      <c r="D3230" s="6"/>
      <c r="E3230" s="16"/>
      <c r="F3230" s="16"/>
      <c r="G3230" s="16"/>
      <c r="H3230" s="16"/>
      <c r="I3230" s="2"/>
      <c r="J3230" s="2">
        <v>0</v>
      </c>
      <c r="K3230" s="2"/>
    </row>
    <row r="3231" spans="1:11">
      <c r="A3231" s="6"/>
      <c r="B3231" s="6"/>
      <c r="C3231" s="16"/>
      <c r="D3231" s="6"/>
      <c r="E3231" s="16"/>
      <c r="F3231" s="16"/>
      <c r="G3231" s="16"/>
      <c r="H3231" s="16"/>
      <c r="I3231" s="2"/>
      <c r="J3231" s="2">
        <v>0</v>
      </c>
      <c r="K3231" s="2"/>
    </row>
    <row r="3232" spans="1:11">
      <c r="A3232" s="6"/>
      <c r="B3232" s="6"/>
      <c r="C3232" s="16"/>
      <c r="D3232" s="6"/>
      <c r="E3232" s="16"/>
      <c r="F3232" s="16"/>
      <c r="G3232" s="16"/>
      <c r="H3232" s="16"/>
      <c r="I3232" s="2"/>
      <c r="J3232" s="2">
        <v>0</v>
      </c>
      <c r="K3232" s="2"/>
    </row>
    <row r="3233" spans="1:11">
      <c r="A3233" s="6"/>
      <c r="B3233" s="6"/>
      <c r="C3233" s="16"/>
      <c r="D3233" s="6"/>
      <c r="E3233" s="16"/>
      <c r="F3233" s="16"/>
      <c r="G3233" s="16"/>
      <c r="H3233" s="16"/>
      <c r="I3233" s="2"/>
      <c r="J3233" s="2">
        <v>0</v>
      </c>
      <c r="K3233" s="2"/>
    </row>
    <row r="3234" spans="1:11">
      <c r="A3234" s="6"/>
      <c r="B3234" s="6"/>
      <c r="C3234" s="16"/>
      <c r="D3234" s="6"/>
      <c r="E3234" s="16"/>
      <c r="F3234" s="16"/>
      <c r="G3234" s="16"/>
      <c r="H3234" s="16"/>
      <c r="I3234" s="2"/>
      <c r="J3234" s="2">
        <v>2</v>
      </c>
      <c r="K3234" s="2"/>
    </row>
    <row r="3235" spans="1:11">
      <c r="A3235" s="6"/>
      <c r="B3235" s="6"/>
      <c r="C3235" s="16"/>
      <c r="D3235" s="6"/>
      <c r="E3235" s="16"/>
      <c r="F3235" s="16"/>
      <c r="G3235" s="16"/>
      <c r="H3235" s="16"/>
      <c r="I3235" s="2"/>
      <c r="J3235" s="2">
        <v>0</v>
      </c>
      <c r="K3235" s="2"/>
    </row>
    <row r="3236" spans="1:11">
      <c r="A3236" s="6"/>
      <c r="B3236" s="6"/>
      <c r="C3236" s="16"/>
      <c r="D3236" s="6"/>
      <c r="E3236" s="16"/>
      <c r="F3236" s="16"/>
      <c r="G3236" s="16"/>
      <c r="H3236" s="16"/>
      <c r="I3236" s="2"/>
      <c r="J3236" s="2">
        <v>0</v>
      </c>
      <c r="K3236" s="2"/>
    </row>
    <row r="3237" spans="1:11">
      <c r="A3237" s="6"/>
      <c r="B3237" s="6"/>
      <c r="C3237" s="16"/>
      <c r="D3237" s="6"/>
      <c r="E3237" s="16"/>
      <c r="F3237" s="16"/>
      <c r="G3237" s="16"/>
      <c r="H3237" s="16"/>
      <c r="I3237" s="2"/>
      <c r="J3237" s="2">
        <v>0</v>
      </c>
      <c r="K3237" s="2"/>
    </row>
    <row r="3238" spans="1:11">
      <c r="A3238" s="6"/>
      <c r="B3238" s="6"/>
      <c r="C3238" s="16"/>
      <c r="D3238" s="6"/>
      <c r="E3238" s="16"/>
      <c r="F3238" s="16"/>
      <c r="G3238" s="16"/>
      <c r="H3238" s="16"/>
      <c r="I3238" s="2"/>
      <c r="J3238" s="2">
        <v>0</v>
      </c>
      <c r="K3238" s="2"/>
    </row>
    <row r="3239" spans="1:11">
      <c r="A3239" s="6"/>
      <c r="B3239" s="6"/>
      <c r="C3239" s="16"/>
      <c r="D3239" s="6"/>
      <c r="E3239" s="16"/>
      <c r="F3239" s="16"/>
      <c r="G3239" s="16"/>
      <c r="H3239" s="16"/>
      <c r="I3239" s="2"/>
      <c r="J3239" s="2">
        <v>0</v>
      </c>
      <c r="K3239" s="2"/>
    </row>
    <row r="3240" spans="1:11">
      <c r="A3240" s="6"/>
      <c r="B3240" s="6"/>
      <c r="C3240" s="16"/>
      <c r="D3240" s="6"/>
      <c r="E3240" s="16"/>
      <c r="F3240" s="16"/>
      <c r="G3240" s="16"/>
      <c r="H3240" s="16"/>
      <c r="I3240" s="2"/>
      <c r="J3240" s="2">
        <v>0</v>
      </c>
      <c r="K3240" s="2"/>
    </row>
    <row r="3241" spans="1:11">
      <c r="A3241" s="6"/>
      <c r="B3241" s="6"/>
      <c r="C3241" s="16"/>
      <c r="D3241" s="6"/>
      <c r="E3241" s="16"/>
      <c r="F3241" s="16"/>
      <c r="G3241" s="16"/>
      <c r="H3241" s="16"/>
      <c r="I3241" s="2"/>
      <c r="J3241" s="2">
        <v>0</v>
      </c>
      <c r="K3241" s="2"/>
    </row>
    <row r="3242" spans="1:11">
      <c r="A3242" s="6"/>
      <c r="B3242" s="6"/>
      <c r="C3242" s="16"/>
      <c r="D3242" s="6"/>
      <c r="E3242" s="16"/>
      <c r="F3242" s="16"/>
      <c r="G3242" s="16"/>
      <c r="H3242" s="16"/>
      <c r="I3242" s="2"/>
      <c r="J3242" s="2">
        <v>0</v>
      </c>
      <c r="K3242" s="2"/>
    </row>
    <row r="3243" spans="1:11">
      <c r="A3243" s="6"/>
      <c r="B3243" s="6"/>
      <c r="C3243" s="16"/>
      <c r="D3243" s="6"/>
      <c r="E3243" s="16"/>
      <c r="F3243" s="16"/>
      <c r="G3243" s="16"/>
      <c r="H3243" s="16"/>
      <c r="I3243" s="2"/>
      <c r="J3243" s="2">
        <v>0</v>
      </c>
      <c r="K3243" s="2"/>
    </row>
    <row r="3244" spans="1:11">
      <c r="A3244" s="6"/>
      <c r="B3244" s="6"/>
      <c r="C3244" s="16"/>
      <c r="D3244" s="6"/>
      <c r="E3244" s="16"/>
      <c r="F3244" s="16"/>
      <c r="G3244" s="16"/>
      <c r="H3244" s="16"/>
      <c r="I3244" s="2"/>
      <c r="J3244" s="2">
        <v>0</v>
      </c>
      <c r="K3244" s="2"/>
    </row>
    <row r="3245" spans="1:11">
      <c r="A3245" s="6"/>
      <c r="B3245" s="6"/>
      <c r="C3245" s="16"/>
      <c r="D3245" s="6"/>
      <c r="E3245" s="16"/>
      <c r="F3245" s="16"/>
      <c r="G3245" s="16"/>
      <c r="H3245" s="16"/>
      <c r="I3245" s="2"/>
      <c r="J3245" s="2">
        <v>0</v>
      </c>
      <c r="K3245" s="2"/>
    </row>
    <row r="3246" spans="1:11">
      <c r="A3246" s="6"/>
      <c r="B3246" s="6"/>
      <c r="C3246" s="16"/>
      <c r="D3246" s="6"/>
      <c r="E3246" s="16"/>
      <c r="F3246" s="16"/>
      <c r="G3246" s="16"/>
      <c r="H3246" s="16"/>
      <c r="I3246" s="2"/>
      <c r="J3246" s="2">
        <v>0</v>
      </c>
      <c r="K3246" s="2"/>
    </row>
    <row r="3247" spans="1:11">
      <c r="A3247" s="6"/>
      <c r="B3247" s="6"/>
      <c r="C3247" s="16"/>
      <c r="D3247" s="6"/>
      <c r="E3247" s="16"/>
      <c r="F3247" s="16"/>
      <c r="G3247" s="16"/>
      <c r="H3247" s="16"/>
      <c r="I3247" s="2"/>
      <c r="J3247" s="2">
        <v>0</v>
      </c>
      <c r="K3247" s="2"/>
    </row>
    <row r="3248" spans="1:11">
      <c r="A3248" s="6"/>
      <c r="B3248" s="6"/>
      <c r="C3248" s="16"/>
      <c r="D3248" s="6"/>
      <c r="E3248" s="16"/>
      <c r="F3248" s="16"/>
      <c r="G3248" s="16"/>
      <c r="H3248" s="16"/>
      <c r="I3248" s="2"/>
      <c r="J3248" s="2">
        <v>0</v>
      </c>
      <c r="K3248" s="2"/>
    </row>
    <row r="3249" spans="1:11">
      <c r="A3249" s="6"/>
      <c r="B3249" s="6"/>
      <c r="C3249" s="16"/>
      <c r="D3249" s="6"/>
      <c r="E3249" s="16"/>
      <c r="F3249" s="16"/>
      <c r="G3249" s="16"/>
      <c r="H3249" s="16"/>
      <c r="I3249" s="2"/>
      <c r="J3249" s="2">
        <v>0</v>
      </c>
      <c r="K3249" s="2"/>
    </row>
    <row r="3250" spans="1:11">
      <c r="A3250" s="6"/>
      <c r="B3250" s="6"/>
      <c r="C3250" s="16"/>
      <c r="D3250" s="6"/>
      <c r="E3250" s="16"/>
      <c r="F3250" s="16"/>
      <c r="G3250" s="16"/>
      <c r="H3250" s="16"/>
      <c r="I3250" s="2"/>
      <c r="J3250" s="2">
        <v>0</v>
      </c>
      <c r="K3250" s="2"/>
    </row>
    <row r="3251" spans="1:11">
      <c r="A3251" s="6"/>
      <c r="B3251" s="6"/>
      <c r="C3251" s="16"/>
      <c r="D3251" s="6"/>
      <c r="E3251" s="16"/>
      <c r="F3251" s="16"/>
      <c r="G3251" s="16"/>
      <c r="H3251" s="16"/>
      <c r="I3251" s="2"/>
      <c r="J3251" s="2">
        <v>0</v>
      </c>
      <c r="K3251" s="2"/>
    </row>
    <row r="3252" spans="1:11">
      <c r="A3252" s="6"/>
      <c r="B3252" s="6"/>
      <c r="C3252" s="16"/>
      <c r="D3252" s="6"/>
      <c r="E3252" s="16"/>
      <c r="F3252" s="16"/>
      <c r="G3252" s="16"/>
      <c r="H3252" s="16"/>
      <c r="I3252" s="2"/>
      <c r="J3252" s="2">
        <v>0</v>
      </c>
      <c r="K3252" s="2"/>
    </row>
    <row r="3253" spans="1:11">
      <c r="A3253" s="6"/>
      <c r="B3253" s="6"/>
      <c r="C3253" s="16"/>
      <c r="D3253" s="6"/>
      <c r="E3253" s="16"/>
      <c r="F3253" s="16"/>
      <c r="G3253" s="16"/>
      <c r="H3253" s="16"/>
      <c r="I3253" s="2"/>
      <c r="J3253" s="2">
        <v>0</v>
      </c>
      <c r="K3253" s="2"/>
    </row>
    <row r="3254" spans="1:11">
      <c r="A3254" s="6"/>
      <c r="B3254" s="6"/>
      <c r="C3254" s="16"/>
      <c r="D3254" s="6"/>
      <c r="E3254" s="16"/>
      <c r="F3254" s="16"/>
      <c r="G3254" s="16"/>
      <c r="H3254" s="16"/>
      <c r="I3254" s="2"/>
      <c r="J3254" s="2">
        <v>0</v>
      </c>
      <c r="K3254" s="2"/>
    </row>
    <row r="3255" spans="1:11">
      <c r="A3255" s="6"/>
      <c r="B3255" s="6"/>
      <c r="C3255" s="16"/>
      <c r="D3255" s="6"/>
      <c r="E3255" s="16"/>
      <c r="F3255" s="16"/>
      <c r="G3255" s="16"/>
      <c r="H3255" s="16"/>
      <c r="I3255" s="2"/>
      <c r="J3255" s="2">
        <v>0</v>
      </c>
      <c r="K3255" s="2"/>
    </row>
    <row r="3256" spans="1:11">
      <c r="A3256" s="6"/>
      <c r="B3256" s="6"/>
      <c r="C3256" s="16"/>
      <c r="D3256" s="6"/>
      <c r="E3256" s="16"/>
      <c r="F3256" s="16"/>
      <c r="G3256" s="16"/>
      <c r="H3256" s="16"/>
      <c r="I3256" s="2"/>
      <c r="J3256" s="2">
        <v>0</v>
      </c>
      <c r="K3256" s="2"/>
    </row>
    <row r="3257" spans="1:11">
      <c r="A3257" s="6"/>
      <c r="B3257" s="6"/>
      <c r="C3257" s="16"/>
      <c r="D3257" s="6"/>
      <c r="E3257" s="16"/>
      <c r="F3257" s="16"/>
      <c r="G3257" s="16"/>
      <c r="H3257" s="16"/>
      <c r="I3257" s="2"/>
      <c r="J3257" s="2">
        <v>0</v>
      </c>
      <c r="K3257" s="2"/>
    </row>
    <row r="3258" spans="1:11">
      <c r="A3258" s="6"/>
      <c r="B3258" s="6"/>
      <c r="C3258" s="16"/>
      <c r="D3258" s="6"/>
      <c r="E3258" s="16"/>
      <c r="F3258" s="16"/>
      <c r="G3258" s="16"/>
      <c r="H3258" s="16"/>
      <c r="I3258" s="2"/>
      <c r="J3258" s="2">
        <v>0</v>
      </c>
      <c r="K3258" s="2"/>
    </row>
    <row r="3259" spans="1:11">
      <c r="A3259" s="6"/>
      <c r="B3259" s="6"/>
      <c r="C3259" s="16"/>
      <c r="D3259" s="6"/>
      <c r="E3259" s="16"/>
      <c r="F3259" s="16"/>
      <c r="G3259" s="16"/>
      <c r="H3259" s="16"/>
      <c r="I3259" s="2"/>
      <c r="J3259" s="2">
        <v>0</v>
      </c>
      <c r="K3259" s="2"/>
    </row>
    <row r="3260" spans="1:11">
      <c r="A3260" s="6"/>
      <c r="B3260" s="6"/>
      <c r="C3260" s="16"/>
      <c r="D3260" s="6"/>
      <c r="E3260" s="16"/>
      <c r="F3260" s="16"/>
      <c r="G3260" s="16"/>
      <c r="H3260" s="16"/>
      <c r="I3260" s="2"/>
      <c r="J3260" s="2">
        <v>0</v>
      </c>
      <c r="K3260" s="2"/>
    </row>
    <row r="3261" spans="1:11">
      <c r="A3261" s="6"/>
      <c r="B3261" s="6"/>
      <c r="C3261" s="16"/>
      <c r="D3261" s="6"/>
      <c r="E3261" s="16"/>
      <c r="F3261" s="16"/>
      <c r="G3261" s="16"/>
      <c r="H3261" s="16"/>
      <c r="I3261" s="2"/>
      <c r="J3261" s="2">
        <v>0</v>
      </c>
      <c r="K3261" s="2"/>
    </row>
    <row r="3262" spans="1:11">
      <c r="A3262" s="6"/>
      <c r="B3262" s="6"/>
      <c r="C3262" s="16"/>
      <c r="D3262" s="6"/>
      <c r="E3262" s="16"/>
      <c r="F3262" s="16"/>
      <c r="G3262" s="16"/>
      <c r="H3262" s="16"/>
      <c r="I3262" s="2"/>
      <c r="J3262" s="2">
        <v>0</v>
      </c>
      <c r="K3262" s="2"/>
    </row>
    <row r="3263" spans="1:11">
      <c r="A3263" s="6"/>
      <c r="B3263" s="6"/>
      <c r="C3263" s="16"/>
      <c r="D3263" s="6"/>
      <c r="E3263" s="16"/>
      <c r="F3263" s="16"/>
      <c r="G3263" s="16"/>
      <c r="H3263" s="16"/>
      <c r="I3263" s="2"/>
      <c r="J3263" s="2">
        <v>0</v>
      </c>
      <c r="K3263" s="2"/>
    </row>
    <row r="3264" spans="1:11">
      <c r="A3264" s="6"/>
      <c r="B3264" s="6"/>
      <c r="C3264" s="16"/>
      <c r="D3264" s="6"/>
      <c r="E3264" s="16"/>
      <c r="F3264" s="16"/>
      <c r="G3264" s="16"/>
      <c r="H3264" s="16"/>
      <c r="I3264" s="2"/>
      <c r="J3264" s="2">
        <v>3</v>
      </c>
      <c r="K3264" s="2"/>
    </row>
    <row r="3265" spans="1:11">
      <c r="A3265" s="6"/>
      <c r="B3265" s="6"/>
      <c r="C3265" s="16"/>
      <c r="D3265" s="6"/>
      <c r="E3265" s="16"/>
      <c r="F3265" s="16"/>
      <c r="G3265" s="16"/>
      <c r="H3265" s="16"/>
      <c r="I3265" s="2"/>
      <c r="J3265" s="2">
        <v>0</v>
      </c>
      <c r="K3265" s="2"/>
    </row>
    <row r="3266" spans="1:11">
      <c r="A3266" s="6"/>
      <c r="B3266" s="6"/>
      <c r="C3266" s="16"/>
      <c r="D3266" s="6"/>
      <c r="E3266" s="16"/>
      <c r="F3266" s="16"/>
      <c r="G3266" s="16"/>
      <c r="H3266" s="16"/>
      <c r="I3266" s="2"/>
      <c r="J3266" s="2">
        <v>0</v>
      </c>
      <c r="K3266" s="2"/>
    </row>
    <row r="3267" spans="1:11">
      <c r="A3267" s="6"/>
      <c r="B3267" s="6"/>
      <c r="C3267" s="16"/>
      <c r="D3267" s="6"/>
      <c r="E3267" s="16"/>
      <c r="F3267" s="16"/>
      <c r="G3267" s="16"/>
      <c r="H3267" s="16"/>
      <c r="I3267" s="2"/>
      <c r="J3267" s="2">
        <v>0</v>
      </c>
      <c r="K3267" s="2"/>
    </row>
    <row r="3268" spans="1:11">
      <c r="A3268" s="6"/>
      <c r="B3268" s="6"/>
      <c r="C3268" s="16"/>
      <c r="D3268" s="6"/>
      <c r="E3268" s="16"/>
      <c r="F3268" s="16"/>
      <c r="G3268" s="16"/>
      <c r="H3268" s="16"/>
      <c r="I3268" s="2"/>
      <c r="J3268" s="2">
        <v>0</v>
      </c>
      <c r="K3268" s="2"/>
    </row>
    <row r="3269" spans="1:11">
      <c r="A3269" s="6"/>
      <c r="B3269" s="6"/>
      <c r="C3269" s="16"/>
      <c r="D3269" s="6"/>
      <c r="E3269" s="16"/>
      <c r="F3269" s="16"/>
      <c r="G3269" s="16"/>
      <c r="H3269" s="16"/>
      <c r="I3269" s="2"/>
      <c r="J3269" s="2">
        <v>0</v>
      </c>
      <c r="K3269" s="2"/>
    </row>
    <row r="3270" spans="1:11">
      <c r="A3270" s="6"/>
      <c r="B3270" s="6"/>
      <c r="C3270" s="16"/>
      <c r="D3270" s="6"/>
      <c r="E3270" s="16"/>
      <c r="F3270" s="16"/>
      <c r="G3270" s="16"/>
      <c r="H3270" s="16"/>
      <c r="I3270" s="2"/>
      <c r="J3270" s="2">
        <v>0</v>
      </c>
      <c r="K3270" s="2"/>
    </row>
    <row r="3271" spans="1:11">
      <c r="A3271" s="6"/>
      <c r="B3271" s="6"/>
      <c r="C3271" s="16"/>
      <c r="D3271" s="6"/>
      <c r="E3271" s="16"/>
      <c r="F3271" s="16"/>
      <c r="G3271" s="16"/>
      <c r="H3271" s="16"/>
      <c r="I3271" s="2"/>
      <c r="J3271" s="2">
        <v>0</v>
      </c>
      <c r="K3271" s="2"/>
    </row>
    <row r="3272" spans="1:11">
      <c r="A3272" s="6"/>
      <c r="B3272" s="6"/>
      <c r="C3272" s="16"/>
      <c r="D3272" s="6"/>
      <c r="E3272" s="16"/>
      <c r="F3272" s="16"/>
      <c r="G3272" s="16"/>
      <c r="H3272" s="16"/>
      <c r="I3272" s="2"/>
      <c r="J3272" s="2">
        <v>0</v>
      </c>
      <c r="K3272" s="2"/>
    </row>
    <row r="3273" spans="1:11">
      <c r="A3273" s="6"/>
      <c r="B3273" s="6"/>
      <c r="C3273" s="16"/>
      <c r="D3273" s="6"/>
      <c r="E3273" s="16"/>
      <c r="F3273" s="16"/>
      <c r="G3273" s="16"/>
      <c r="H3273" s="16"/>
      <c r="I3273" s="2"/>
      <c r="J3273" s="2">
        <v>0</v>
      </c>
      <c r="K3273" s="2"/>
    </row>
    <row r="3274" spans="1:11">
      <c r="A3274" s="6"/>
      <c r="B3274" s="6"/>
      <c r="C3274" s="16"/>
      <c r="D3274" s="6"/>
      <c r="E3274" s="16"/>
      <c r="F3274" s="16"/>
      <c r="G3274" s="16"/>
      <c r="H3274" s="16"/>
      <c r="I3274" s="2"/>
      <c r="J3274" s="2">
        <v>0</v>
      </c>
      <c r="K3274" s="2"/>
    </row>
    <row r="3275" spans="1:11">
      <c r="A3275" s="6"/>
      <c r="B3275" s="6"/>
      <c r="C3275" s="16"/>
      <c r="D3275" s="6"/>
      <c r="E3275" s="16"/>
      <c r="F3275" s="16"/>
      <c r="G3275" s="16"/>
      <c r="H3275" s="16"/>
      <c r="I3275" s="2"/>
      <c r="J3275" s="2">
        <v>0</v>
      </c>
      <c r="K3275" s="2"/>
    </row>
    <row r="3276" spans="1:11">
      <c r="A3276" s="6"/>
      <c r="B3276" s="6"/>
      <c r="C3276" s="16"/>
      <c r="D3276" s="6"/>
      <c r="E3276" s="16"/>
      <c r="F3276" s="16"/>
      <c r="G3276" s="16"/>
      <c r="H3276" s="16"/>
      <c r="I3276" s="2"/>
      <c r="J3276" s="2">
        <v>0</v>
      </c>
      <c r="K3276" s="2"/>
    </row>
    <row r="3277" spans="1:11">
      <c r="A3277" s="6"/>
      <c r="B3277" s="6"/>
      <c r="C3277" s="16"/>
      <c r="D3277" s="6"/>
      <c r="E3277" s="16"/>
      <c r="F3277" s="16"/>
      <c r="G3277" s="16"/>
      <c r="H3277" s="16"/>
      <c r="I3277" s="2"/>
      <c r="J3277" s="2">
        <v>0</v>
      </c>
      <c r="K3277" s="2"/>
    </row>
    <row r="3278" spans="1:11">
      <c r="A3278" s="6"/>
      <c r="B3278" s="6"/>
      <c r="C3278" s="16"/>
      <c r="D3278" s="6"/>
      <c r="E3278" s="16"/>
      <c r="F3278" s="16"/>
      <c r="G3278" s="16"/>
      <c r="H3278" s="16"/>
      <c r="I3278" s="2"/>
      <c r="J3278" s="2">
        <v>0</v>
      </c>
      <c r="K3278" s="2"/>
    </row>
    <row r="3279" spans="1:11">
      <c r="A3279" s="6"/>
      <c r="B3279" s="6"/>
      <c r="C3279" s="16"/>
      <c r="D3279" s="6"/>
      <c r="E3279" s="16"/>
      <c r="F3279" s="16"/>
      <c r="G3279" s="16"/>
      <c r="H3279" s="16"/>
      <c r="I3279" s="2"/>
      <c r="J3279" s="2">
        <v>0</v>
      </c>
      <c r="K3279" s="2"/>
    </row>
    <row r="3280" spans="1:11">
      <c r="A3280" s="6"/>
      <c r="B3280" s="6"/>
      <c r="C3280" s="16"/>
      <c r="D3280" s="6"/>
      <c r="E3280" s="16"/>
      <c r="F3280" s="16"/>
      <c r="G3280" s="16"/>
      <c r="H3280" s="16"/>
      <c r="I3280" s="2"/>
      <c r="J3280" s="2">
        <v>0</v>
      </c>
      <c r="K3280" s="2"/>
    </row>
    <row r="3281" spans="1:11">
      <c r="A3281" s="6"/>
      <c r="B3281" s="6"/>
      <c r="C3281" s="16"/>
      <c r="D3281" s="6"/>
      <c r="E3281" s="16"/>
      <c r="F3281" s="16"/>
      <c r="G3281" s="16"/>
      <c r="H3281" s="16"/>
      <c r="I3281" s="2"/>
      <c r="J3281" s="2">
        <v>0</v>
      </c>
      <c r="K3281" s="2"/>
    </row>
    <row r="3282" spans="1:11">
      <c r="A3282" s="6"/>
      <c r="B3282" s="6"/>
      <c r="C3282" s="16"/>
      <c r="D3282" s="6"/>
      <c r="E3282" s="16"/>
      <c r="F3282" s="16"/>
      <c r="G3282" s="16"/>
      <c r="H3282" s="16"/>
      <c r="I3282" s="2"/>
      <c r="J3282" s="2">
        <v>0</v>
      </c>
      <c r="K3282" s="2"/>
    </row>
    <row r="3283" spans="1:11">
      <c r="A3283" s="6"/>
      <c r="B3283" s="6"/>
      <c r="C3283" s="16"/>
      <c r="D3283" s="6"/>
      <c r="E3283" s="16"/>
      <c r="F3283" s="16"/>
      <c r="G3283" s="16"/>
      <c r="H3283" s="16"/>
      <c r="I3283" s="2"/>
      <c r="J3283" s="2">
        <v>0</v>
      </c>
      <c r="K3283" s="2"/>
    </row>
    <row r="3284" spans="1:11">
      <c r="A3284" s="6"/>
      <c r="B3284" s="6"/>
      <c r="C3284" s="16"/>
      <c r="D3284" s="6"/>
      <c r="E3284" s="16"/>
      <c r="F3284" s="16"/>
      <c r="G3284" s="16"/>
      <c r="H3284" s="16"/>
      <c r="I3284" s="2"/>
      <c r="J3284" s="2">
        <v>0</v>
      </c>
      <c r="K3284" s="2"/>
    </row>
    <row r="3285" spans="1:11">
      <c r="A3285" s="6"/>
      <c r="B3285" s="6"/>
      <c r="C3285" s="16"/>
      <c r="D3285" s="6"/>
      <c r="E3285" s="16"/>
      <c r="F3285" s="16"/>
      <c r="G3285" s="16"/>
      <c r="H3285" s="16"/>
      <c r="I3285" s="2"/>
      <c r="J3285" s="2">
        <v>0</v>
      </c>
      <c r="K3285" s="2"/>
    </row>
    <row r="3286" spans="1:11">
      <c r="A3286" s="6"/>
      <c r="B3286" s="6"/>
      <c r="C3286" s="16"/>
      <c r="D3286" s="6"/>
      <c r="E3286" s="16"/>
      <c r="F3286" s="16"/>
      <c r="G3286" s="16"/>
      <c r="H3286" s="16"/>
      <c r="I3286" s="2"/>
      <c r="J3286" s="2">
        <v>0</v>
      </c>
      <c r="K3286" s="2"/>
    </row>
    <row r="3287" spans="1:11">
      <c r="A3287" s="6"/>
      <c r="B3287" s="6"/>
      <c r="C3287" s="16"/>
      <c r="D3287" s="6"/>
      <c r="E3287" s="16"/>
      <c r="F3287" s="16"/>
      <c r="G3287" s="16"/>
      <c r="H3287" s="16"/>
      <c r="I3287" s="2"/>
      <c r="J3287" s="2">
        <v>0</v>
      </c>
      <c r="K3287" s="2"/>
    </row>
    <row r="3288" spans="1:11">
      <c r="A3288" s="6"/>
      <c r="B3288" s="6"/>
      <c r="C3288" s="16"/>
      <c r="D3288" s="6"/>
      <c r="E3288" s="16"/>
      <c r="F3288" s="16"/>
      <c r="G3288" s="16"/>
      <c r="H3288" s="16"/>
      <c r="I3288" s="2"/>
      <c r="J3288" s="2">
        <v>3</v>
      </c>
      <c r="K3288" s="2"/>
    </row>
    <row r="3289" spans="1:11">
      <c r="A3289" s="6"/>
      <c r="B3289" s="6"/>
      <c r="C3289" s="16"/>
      <c r="D3289" s="6"/>
      <c r="E3289" s="16"/>
      <c r="F3289" s="16"/>
      <c r="G3289" s="16"/>
      <c r="H3289" s="16"/>
      <c r="I3289" s="2"/>
      <c r="J3289" s="2">
        <v>0</v>
      </c>
      <c r="K3289" s="2"/>
    </row>
    <row r="3290" spans="1:11">
      <c r="A3290" s="6"/>
      <c r="B3290" s="6"/>
      <c r="C3290" s="16"/>
      <c r="D3290" s="6"/>
      <c r="E3290" s="16"/>
      <c r="F3290" s="16"/>
      <c r="G3290" s="16"/>
      <c r="H3290" s="16"/>
      <c r="I3290" s="2"/>
      <c r="J3290" s="2">
        <v>0</v>
      </c>
      <c r="K3290" s="2"/>
    </row>
    <row r="3291" spans="1:11">
      <c r="A3291" s="6"/>
      <c r="B3291" s="6"/>
      <c r="C3291" s="16"/>
      <c r="D3291" s="6"/>
      <c r="E3291" s="16"/>
      <c r="F3291" s="16"/>
      <c r="G3291" s="16"/>
      <c r="H3291" s="16"/>
      <c r="I3291" s="2"/>
      <c r="J3291" s="2">
        <v>0</v>
      </c>
      <c r="K3291" s="2"/>
    </row>
    <row r="3292" spans="1:11">
      <c r="A3292" s="6"/>
      <c r="B3292" s="6"/>
      <c r="C3292" s="16"/>
      <c r="D3292" s="6"/>
      <c r="E3292" s="16"/>
      <c r="F3292" s="16"/>
      <c r="G3292" s="16"/>
      <c r="H3292" s="16"/>
      <c r="I3292" s="2"/>
      <c r="J3292" s="2">
        <v>0</v>
      </c>
      <c r="K3292" s="2"/>
    </row>
    <row r="3293" spans="1:11">
      <c r="A3293" s="6"/>
      <c r="B3293" s="6"/>
      <c r="C3293" s="16"/>
      <c r="D3293" s="6"/>
      <c r="E3293" s="16"/>
      <c r="F3293" s="16"/>
      <c r="G3293" s="16"/>
      <c r="H3293" s="16"/>
      <c r="I3293" s="2"/>
      <c r="J3293" s="2">
        <v>0</v>
      </c>
      <c r="K3293" s="2"/>
    </row>
    <row r="3294" spans="1:11">
      <c r="A3294" s="6"/>
      <c r="B3294" s="6"/>
      <c r="C3294" s="16"/>
      <c r="D3294" s="6"/>
      <c r="E3294" s="16"/>
      <c r="F3294" s="16"/>
      <c r="G3294" s="16"/>
      <c r="H3294" s="16"/>
      <c r="I3294" s="2"/>
      <c r="J3294" s="2">
        <v>0</v>
      </c>
      <c r="K3294" s="2"/>
    </row>
    <row r="3295" spans="1:11">
      <c r="A3295" s="6"/>
      <c r="B3295" s="6"/>
      <c r="C3295" s="16"/>
      <c r="D3295" s="6"/>
      <c r="E3295" s="16"/>
      <c r="F3295" s="16"/>
      <c r="G3295" s="16"/>
      <c r="H3295" s="16"/>
      <c r="I3295" s="2"/>
      <c r="J3295" s="2">
        <v>1</v>
      </c>
      <c r="K3295" s="2">
        <v>2</v>
      </c>
    </row>
    <row r="3296" spans="1:11">
      <c r="A3296" s="6"/>
      <c r="B3296" s="6"/>
      <c r="C3296" s="16"/>
      <c r="D3296" s="6"/>
      <c r="E3296" s="16"/>
      <c r="F3296" s="16"/>
      <c r="G3296" s="16"/>
      <c r="H3296" s="16"/>
      <c r="I3296" s="2"/>
      <c r="J3296" s="2">
        <v>0</v>
      </c>
      <c r="K3296" s="2"/>
    </row>
    <row r="3297" spans="1:11">
      <c r="A3297" s="6"/>
      <c r="B3297" s="6"/>
      <c r="C3297" s="16"/>
      <c r="D3297" s="6"/>
      <c r="E3297" s="16"/>
      <c r="F3297" s="16"/>
      <c r="G3297" s="16"/>
      <c r="H3297" s="16"/>
      <c r="I3297" s="2"/>
      <c r="J3297" s="2">
        <v>0</v>
      </c>
      <c r="K3297" s="2"/>
    </row>
    <row r="3298" spans="1:11">
      <c r="A3298" s="6"/>
      <c r="B3298" s="6"/>
      <c r="C3298" s="16"/>
      <c r="D3298" s="6"/>
      <c r="E3298" s="16"/>
      <c r="F3298" s="16"/>
      <c r="G3298" s="16"/>
      <c r="H3298" s="16"/>
      <c r="I3298" s="2"/>
      <c r="J3298" s="2">
        <v>0</v>
      </c>
      <c r="K3298" s="2"/>
    </row>
    <row r="3299" spans="1:11">
      <c r="A3299" s="6"/>
      <c r="B3299" s="6"/>
      <c r="C3299" s="16"/>
      <c r="D3299" s="6"/>
      <c r="E3299" s="16"/>
      <c r="F3299" s="16"/>
      <c r="G3299" s="16"/>
      <c r="H3299" s="16"/>
      <c r="I3299" s="2"/>
      <c r="J3299" s="2">
        <v>0</v>
      </c>
      <c r="K3299" s="2"/>
    </row>
    <row r="3300" spans="1:11">
      <c r="A3300" s="6"/>
      <c r="B3300" s="6"/>
      <c r="C3300" s="16"/>
      <c r="D3300" s="6"/>
      <c r="E3300" s="16"/>
      <c r="F3300" s="16"/>
      <c r="G3300" s="16"/>
      <c r="H3300" s="16"/>
      <c r="I3300" s="2"/>
      <c r="J3300" s="2">
        <v>0</v>
      </c>
      <c r="K3300" s="2"/>
    </row>
    <row r="3301" spans="1:11">
      <c r="A3301" s="6"/>
      <c r="B3301" s="6"/>
      <c r="C3301" s="16"/>
      <c r="D3301" s="6"/>
      <c r="E3301" s="16"/>
      <c r="F3301" s="16"/>
      <c r="G3301" s="16"/>
      <c r="H3301" s="16"/>
      <c r="I3301" s="2"/>
      <c r="J3301" s="2">
        <v>0</v>
      </c>
      <c r="K3301" s="2"/>
    </row>
    <row r="3302" spans="1:11">
      <c r="A3302" s="6"/>
      <c r="B3302" s="6"/>
      <c r="C3302" s="16"/>
      <c r="D3302" s="6"/>
      <c r="E3302" s="16"/>
      <c r="F3302" s="16"/>
      <c r="G3302" s="16"/>
      <c r="H3302" s="16"/>
      <c r="I3302" s="2"/>
      <c r="J3302" s="2">
        <v>0</v>
      </c>
      <c r="K3302" s="2"/>
    </row>
    <row r="3303" spans="1:11">
      <c r="A3303" s="6"/>
      <c r="B3303" s="6"/>
      <c r="C3303" s="16"/>
      <c r="D3303" s="6"/>
      <c r="E3303" s="16"/>
      <c r="F3303" s="16"/>
      <c r="G3303" s="16"/>
      <c r="H3303" s="16"/>
      <c r="I3303" s="2"/>
      <c r="J3303" s="2">
        <v>0</v>
      </c>
      <c r="K3303" s="2"/>
    </row>
    <row r="3304" spans="1:11">
      <c r="A3304" s="6"/>
      <c r="B3304" s="6"/>
      <c r="C3304" s="16"/>
      <c r="D3304" s="6"/>
      <c r="E3304" s="16"/>
      <c r="F3304" s="16"/>
      <c r="G3304" s="16"/>
      <c r="H3304" s="16"/>
      <c r="I3304" s="2"/>
      <c r="J3304" s="2">
        <v>0</v>
      </c>
      <c r="K3304" s="2"/>
    </row>
    <row r="3305" spans="1:11">
      <c r="A3305" s="6"/>
      <c r="B3305" s="6"/>
      <c r="C3305" s="16"/>
      <c r="D3305" s="6"/>
      <c r="E3305" s="16"/>
      <c r="F3305" s="16"/>
      <c r="G3305" s="16"/>
      <c r="H3305" s="16"/>
      <c r="I3305" s="2"/>
      <c r="J3305" s="2">
        <v>0</v>
      </c>
      <c r="K3305" s="2"/>
    </row>
    <row r="3306" spans="1:11">
      <c r="A3306" s="6"/>
      <c r="B3306" s="6"/>
      <c r="C3306" s="16"/>
      <c r="D3306" s="6"/>
      <c r="E3306" s="16"/>
      <c r="F3306" s="16"/>
      <c r="G3306" s="16"/>
      <c r="H3306" s="16"/>
      <c r="I3306" s="2"/>
      <c r="J3306" s="2">
        <v>0</v>
      </c>
      <c r="K3306" s="2"/>
    </row>
    <row r="3307" spans="1:11">
      <c r="A3307" s="6"/>
      <c r="B3307" s="6"/>
      <c r="C3307" s="16"/>
      <c r="D3307" s="6"/>
      <c r="E3307" s="16"/>
      <c r="F3307" s="16"/>
      <c r="G3307" s="16"/>
      <c r="H3307" s="16"/>
      <c r="I3307" s="2"/>
      <c r="J3307" s="2">
        <v>0</v>
      </c>
      <c r="K3307" s="2"/>
    </row>
    <row r="3308" spans="1:11">
      <c r="A3308" s="6"/>
      <c r="B3308" s="6"/>
      <c r="C3308" s="16"/>
      <c r="D3308" s="6"/>
      <c r="E3308" s="16"/>
      <c r="F3308" s="16"/>
      <c r="G3308" s="16"/>
      <c r="H3308" s="16"/>
      <c r="I3308" s="2"/>
      <c r="J3308" s="2">
        <v>0</v>
      </c>
      <c r="K3308" s="2"/>
    </row>
    <row r="3309" spans="1:11">
      <c r="A3309" s="6"/>
      <c r="B3309" s="6"/>
      <c r="C3309" s="16"/>
      <c r="D3309" s="6"/>
      <c r="E3309" s="16"/>
      <c r="F3309" s="16"/>
      <c r="G3309" s="16"/>
      <c r="H3309" s="16"/>
      <c r="I3309" s="2"/>
      <c r="J3309" s="2">
        <v>0</v>
      </c>
      <c r="K3309" s="2"/>
    </row>
    <row r="3310" spans="1:11">
      <c r="A3310" s="6"/>
      <c r="B3310" s="6"/>
      <c r="C3310" s="16"/>
      <c r="D3310" s="6"/>
      <c r="E3310" s="16"/>
      <c r="F3310" s="16"/>
      <c r="G3310" s="16"/>
      <c r="H3310" s="16"/>
      <c r="I3310" s="2"/>
      <c r="J3310" s="2">
        <v>0</v>
      </c>
      <c r="K3310" s="2"/>
    </row>
    <row r="3311" spans="1:11">
      <c r="A3311" s="6"/>
      <c r="B3311" s="6"/>
      <c r="C3311" s="16"/>
      <c r="D3311" s="6"/>
      <c r="E3311" s="16"/>
      <c r="F3311" s="16"/>
      <c r="G3311" s="16"/>
      <c r="H3311" s="16"/>
      <c r="I3311" s="2"/>
      <c r="J3311" s="2">
        <v>0</v>
      </c>
      <c r="K3311" s="2"/>
    </row>
    <row r="3312" spans="1:11">
      <c r="A3312" s="6"/>
      <c r="B3312" s="6"/>
      <c r="C3312" s="16"/>
      <c r="D3312" s="6"/>
      <c r="E3312" s="16"/>
      <c r="F3312" s="16"/>
      <c r="G3312" s="16"/>
      <c r="H3312" s="16"/>
      <c r="I3312" s="2"/>
      <c r="J3312" s="2">
        <v>0</v>
      </c>
      <c r="K3312" s="2"/>
    </row>
    <row r="3313" spans="1:11">
      <c r="A3313" s="6"/>
      <c r="B3313" s="6"/>
      <c r="C3313" s="16"/>
      <c r="D3313" s="6"/>
      <c r="E3313" s="16"/>
      <c r="F3313" s="16"/>
      <c r="G3313" s="16"/>
      <c r="H3313" s="16"/>
      <c r="I3313" s="2"/>
      <c r="J3313" s="2">
        <v>0</v>
      </c>
      <c r="K3313" s="2"/>
    </row>
    <row r="3314" spans="1:11">
      <c r="A3314" s="6"/>
      <c r="B3314" s="6"/>
      <c r="C3314" s="16"/>
      <c r="D3314" s="6"/>
      <c r="E3314" s="16"/>
      <c r="F3314" s="16"/>
      <c r="G3314" s="16"/>
      <c r="H3314" s="16"/>
      <c r="I3314" s="2"/>
      <c r="J3314" s="2">
        <v>0</v>
      </c>
      <c r="K3314" s="2"/>
    </row>
    <row r="3315" spans="1:11">
      <c r="A3315" s="6"/>
      <c r="B3315" s="6"/>
      <c r="C3315" s="16"/>
      <c r="D3315" s="6"/>
      <c r="E3315" s="16"/>
      <c r="F3315" s="16"/>
      <c r="G3315" s="16"/>
      <c r="H3315" s="16"/>
      <c r="I3315" s="2"/>
      <c r="J3315" s="2">
        <v>0</v>
      </c>
      <c r="K3315" s="2"/>
    </row>
    <row r="3316" spans="1:11">
      <c r="A3316" s="6"/>
      <c r="B3316" s="6"/>
      <c r="C3316" s="16"/>
      <c r="D3316" s="6"/>
      <c r="E3316" s="16"/>
      <c r="F3316" s="16"/>
      <c r="G3316" s="16"/>
      <c r="H3316" s="16"/>
      <c r="I3316" s="2"/>
      <c r="J3316" s="2">
        <v>0</v>
      </c>
      <c r="K3316" s="2"/>
    </row>
    <row r="3317" spans="1:11">
      <c r="A3317" s="6"/>
      <c r="B3317" s="6"/>
      <c r="C3317" s="16"/>
      <c r="D3317" s="6"/>
      <c r="E3317" s="16"/>
      <c r="F3317" s="16"/>
      <c r="G3317" s="16"/>
      <c r="H3317" s="16"/>
      <c r="I3317" s="2"/>
      <c r="J3317" s="2">
        <v>0</v>
      </c>
      <c r="K3317" s="2"/>
    </row>
    <row r="3318" spans="1:11">
      <c r="A3318" s="6"/>
      <c r="B3318" s="6"/>
      <c r="C3318" s="16"/>
      <c r="D3318" s="6"/>
      <c r="E3318" s="16"/>
      <c r="F3318" s="16"/>
      <c r="G3318" s="16"/>
      <c r="H3318" s="16"/>
      <c r="I3318" s="2"/>
      <c r="J3318" s="2">
        <v>0</v>
      </c>
      <c r="K3318" s="2"/>
    </row>
    <row r="3319" spans="1:11">
      <c r="A3319" s="6"/>
      <c r="B3319" s="6"/>
      <c r="C3319" s="16"/>
      <c r="D3319" s="6"/>
      <c r="E3319" s="16"/>
      <c r="F3319" s="16"/>
      <c r="G3319" s="16"/>
      <c r="H3319" s="16"/>
      <c r="I3319" s="2"/>
      <c r="J3319" s="2">
        <v>0</v>
      </c>
      <c r="K3319" s="2"/>
    </row>
    <row r="3320" spans="1:11">
      <c r="A3320" s="6"/>
      <c r="B3320" s="6"/>
      <c r="C3320" s="16"/>
      <c r="D3320" s="6"/>
      <c r="E3320" s="16"/>
      <c r="F3320" s="16"/>
      <c r="G3320" s="16"/>
      <c r="H3320" s="16"/>
      <c r="I3320" s="2"/>
      <c r="J3320" s="2">
        <v>0</v>
      </c>
      <c r="K3320" s="2"/>
    </row>
    <row r="3321" spans="1:11">
      <c r="A3321" s="6"/>
      <c r="B3321" s="6"/>
      <c r="C3321" s="16"/>
      <c r="D3321" s="6"/>
      <c r="E3321" s="16"/>
      <c r="F3321" s="16"/>
      <c r="G3321" s="16"/>
      <c r="H3321" s="16"/>
      <c r="I3321" s="2"/>
      <c r="J3321" s="2">
        <v>0</v>
      </c>
      <c r="K3321" s="2"/>
    </row>
    <row r="3322" spans="1:11">
      <c r="A3322" s="6"/>
      <c r="B3322" s="6"/>
      <c r="C3322" s="16"/>
      <c r="D3322" s="6"/>
      <c r="E3322" s="16"/>
      <c r="F3322" s="16"/>
      <c r="G3322" s="16"/>
      <c r="H3322" s="16"/>
      <c r="I3322" s="2"/>
      <c r="J3322" s="2">
        <v>0</v>
      </c>
      <c r="K3322" s="2"/>
    </row>
    <row r="3323" spans="1:11">
      <c r="A3323" s="6"/>
      <c r="B3323" s="6"/>
      <c r="C3323" s="16"/>
      <c r="D3323" s="6"/>
      <c r="E3323" s="16"/>
      <c r="F3323" s="16"/>
      <c r="G3323" s="16"/>
      <c r="H3323" s="16"/>
      <c r="I3323" s="2"/>
      <c r="J3323" s="2">
        <v>0</v>
      </c>
      <c r="K3323" s="2"/>
    </row>
    <row r="3324" spans="1:11">
      <c r="A3324" s="6"/>
      <c r="B3324" s="6"/>
      <c r="C3324" s="16"/>
      <c r="D3324" s="6"/>
      <c r="E3324" s="16"/>
      <c r="F3324" s="16"/>
      <c r="G3324" s="16"/>
      <c r="H3324" s="16"/>
      <c r="I3324" s="2"/>
      <c r="J3324" s="2">
        <v>0</v>
      </c>
      <c r="K3324" s="2"/>
    </row>
    <row r="3325" spans="1:11">
      <c r="A3325" s="6"/>
      <c r="B3325" s="6"/>
      <c r="C3325" s="16"/>
      <c r="D3325" s="6"/>
      <c r="E3325" s="16"/>
      <c r="F3325" s="16"/>
      <c r="G3325" s="16"/>
      <c r="H3325" s="16"/>
      <c r="I3325" s="2"/>
      <c r="J3325" s="2">
        <v>0</v>
      </c>
      <c r="K3325" s="2"/>
    </row>
    <row r="3326" spans="1:11">
      <c r="A3326" s="6"/>
      <c r="B3326" s="6"/>
      <c r="C3326" s="16"/>
      <c r="D3326" s="6"/>
      <c r="E3326" s="16"/>
      <c r="F3326" s="16"/>
      <c r="G3326" s="16"/>
      <c r="H3326" s="16"/>
      <c r="I3326" s="2"/>
      <c r="J3326" s="2">
        <v>0</v>
      </c>
      <c r="K3326" s="2"/>
    </row>
    <row r="3327" spans="1:11">
      <c r="A3327" s="6"/>
      <c r="B3327" s="6"/>
      <c r="C3327" s="16"/>
      <c r="D3327" s="6"/>
      <c r="E3327" s="16"/>
      <c r="F3327" s="16"/>
      <c r="G3327" s="16"/>
      <c r="H3327" s="16"/>
      <c r="I3327" s="2"/>
      <c r="J3327" s="2">
        <v>0</v>
      </c>
      <c r="K3327" s="2"/>
    </row>
    <row r="3328" spans="1:11">
      <c r="A3328" s="6"/>
      <c r="B3328" s="6"/>
      <c r="C3328" s="16"/>
      <c r="D3328" s="6"/>
      <c r="E3328" s="16"/>
      <c r="F3328" s="16"/>
      <c r="G3328" s="16"/>
      <c r="H3328" s="16"/>
      <c r="I3328" s="2"/>
      <c r="J3328" s="2">
        <v>0</v>
      </c>
      <c r="K3328" s="2"/>
    </row>
    <row r="3329" spans="1:11">
      <c r="A3329" s="6"/>
      <c r="B3329" s="6"/>
      <c r="C3329" s="16"/>
      <c r="D3329" s="6"/>
      <c r="E3329" s="16"/>
      <c r="F3329" s="16"/>
      <c r="G3329" s="16"/>
      <c r="H3329" s="16"/>
      <c r="I3329" s="2"/>
      <c r="J3329" s="2">
        <v>0</v>
      </c>
      <c r="K3329" s="2"/>
    </row>
    <row r="3330" spans="1:11">
      <c r="A3330" s="6"/>
      <c r="B3330" s="6"/>
      <c r="C3330" s="16"/>
      <c r="D3330" s="6"/>
      <c r="E3330" s="16"/>
      <c r="F3330" s="16"/>
      <c r="G3330" s="16"/>
      <c r="H3330" s="16"/>
      <c r="I3330" s="2"/>
      <c r="J3330" s="2">
        <v>0</v>
      </c>
      <c r="K3330" s="2"/>
    </row>
    <row r="3331" spans="1:11">
      <c r="A3331" s="6"/>
      <c r="B3331" s="6"/>
      <c r="C3331" s="16"/>
      <c r="D3331" s="6"/>
      <c r="E3331" s="16"/>
      <c r="F3331" s="16"/>
      <c r="G3331" s="16"/>
      <c r="H3331" s="16"/>
      <c r="I3331" s="2"/>
      <c r="J3331" s="2">
        <v>0</v>
      </c>
      <c r="K3331" s="2"/>
    </row>
    <row r="3332" spans="1:11">
      <c r="A3332" s="6"/>
      <c r="B3332" s="6"/>
      <c r="C3332" s="16"/>
      <c r="D3332" s="6"/>
      <c r="E3332" s="16"/>
      <c r="F3332" s="16"/>
      <c r="G3332" s="16"/>
      <c r="H3332" s="16"/>
      <c r="I3332" s="2"/>
      <c r="J3332" s="2">
        <v>0</v>
      </c>
      <c r="K3332" s="2"/>
    </row>
    <row r="3333" spans="1:11">
      <c r="A3333" s="6"/>
      <c r="B3333" s="6"/>
      <c r="C3333" s="16"/>
      <c r="D3333" s="6"/>
      <c r="E3333" s="16"/>
      <c r="F3333" s="16"/>
      <c r="G3333" s="16"/>
      <c r="H3333" s="16"/>
      <c r="I3333" s="2"/>
      <c r="J3333" s="2">
        <v>0</v>
      </c>
      <c r="K3333" s="2"/>
    </row>
    <row r="3334" spans="1:11">
      <c r="A3334" s="6"/>
      <c r="B3334" s="6"/>
      <c r="C3334" s="16"/>
      <c r="D3334" s="6"/>
      <c r="E3334" s="16"/>
      <c r="F3334" s="16"/>
      <c r="G3334" s="16"/>
      <c r="H3334" s="16"/>
      <c r="I3334" s="2"/>
      <c r="J3334" s="2">
        <v>0</v>
      </c>
      <c r="K3334" s="2"/>
    </row>
    <row r="3335" spans="1:11">
      <c r="A3335" s="6"/>
      <c r="B3335" s="6"/>
      <c r="C3335" s="16"/>
      <c r="D3335" s="6"/>
      <c r="E3335" s="16"/>
      <c r="F3335" s="16"/>
      <c r="G3335" s="16"/>
      <c r="H3335" s="16"/>
      <c r="I3335" s="2"/>
      <c r="J3335" s="2">
        <v>0</v>
      </c>
      <c r="K3335" s="2"/>
    </row>
    <row r="3336" spans="1:11">
      <c r="A3336" s="6"/>
      <c r="B3336" s="6"/>
      <c r="C3336" s="16"/>
      <c r="D3336" s="6"/>
      <c r="E3336" s="16"/>
      <c r="F3336" s="16"/>
      <c r="G3336" s="16"/>
      <c r="H3336" s="16"/>
      <c r="I3336" s="2"/>
      <c r="J3336" s="2">
        <v>0</v>
      </c>
      <c r="K3336" s="2"/>
    </row>
    <row r="3337" spans="1:11">
      <c r="A3337" s="6"/>
      <c r="B3337" s="6"/>
      <c r="C3337" s="16"/>
      <c r="D3337" s="6"/>
      <c r="E3337" s="16"/>
      <c r="F3337" s="16"/>
      <c r="G3337" s="16"/>
      <c r="H3337" s="16"/>
      <c r="I3337" s="2"/>
      <c r="J3337" s="2">
        <v>0</v>
      </c>
      <c r="K3337" s="2"/>
    </row>
    <row r="3338" spans="1:11">
      <c r="A3338" s="6"/>
      <c r="B3338" s="6"/>
      <c r="C3338" s="16"/>
      <c r="D3338" s="6"/>
      <c r="E3338" s="16"/>
      <c r="F3338" s="16"/>
      <c r="G3338" s="16"/>
      <c r="H3338" s="16"/>
      <c r="I3338" s="2"/>
      <c r="J3338" s="2">
        <v>0</v>
      </c>
      <c r="K3338" s="2"/>
    </row>
    <row r="3339" spans="1:11">
      <c r="A3339" s="6"/>
      <c r="B3339" s="6"/>
      <c r="C3339" s="16"/>
      <c r="D3339" s="6"/>
      <c r="E3339" s="16"/>
      <c r="F3339" s="16"/>
      <c r="G3339" s="16"/>
      <c r="H3339" s="16"/>
      <c r="I3339" s="2"/>
      <c r="J3339" s="2">
        <v>0</v>
      </c>
      <c r="K3339" s="2"/>
    </row>
    <row r="3340" spans="1:11">
      <c r="A3340" s="6"/>
      <c r="B3340" s="6"/>
      <c r="C3340" s="16"/>
      <c r="D3340" s="6"/>
      <c r="E3340" s="16"/>
      <c r="F3340" s="16"/>
      <c r="G3340" s="16"/>
      <c r="H3340" s="16"/>
      <c r="I3340" s="2"/>
      <c r="J3340" s="2">
        <v>0</v>
      </c>
      <c r="K3340" s="2"/>
    </row>
    <row r="3341" spans="1:11">
      <c r="A3341" s="6"/>
      <c r="B3341" s="6"/>
      <c r="C3341" s="16"/>
      <c r="D3341" s="6"/>
      <c r="E3341" s="16"/>
      <c r="F3341" s="16"/>
      <c r="G3341" s="16"/>
      <c r="H3341" s="16"/>
      <c r="I3341" s="2"/>
      <c r="J3341" s="2">
        <v>0</v>
      </c>
      <c r="K3341" s="2"/>
    </row>
    <row r="3342" spans="1:11">
      <c r="A3342" s="6"/>
      <c r="B3342" s="6"/>
      <c r="C3342" s="16"/>
      <c r="D3342" s="6"/>
      <c r="E3342" s="16"/>
      <c r="F3342" s="16"/>
      <c r="G3342" s="16"/>
      <c r="H3342" s="16"/>
      <c r="I3342" s="2"/>
      <c r="J3342" s="2">
        <v>0</v>
      </c>
      <c r="K3342" s="2"/>
    </row>
    <row r="3343" spans="1:11">
      <c r="A3343" s="6"/>
      <c r="B3343" s="6"/>
      <c r="C3343" s="16"/>
      <c r="D3343" s="6"/>
      <c r="E3343" s="16"/>
      <c r="F3343" s="16"/>
      <c r="G3343" s="16"/>
      <c r="H3343" s="16"/>
      <c r="I3343" s="2"/>
      <c r="J3343" s="2">
        <v>0</v>
      </c>
      <c r="K3343" s="2"/>
    </row>
    <row r="3344" spans="1:11">
      <c r="A3344" s="6"/>
      <c r="B3344" s="6"/>
      <c r="C3344" s="16"/>
      <c r="D3344" s="6"/>
      <c r="E3344" s="16"/>
      <c r="F3344" s="16"/>
      <c r="G3344" s="16"/>
      <c r="H3344" s="16"/>
      <c r="I3344" s="2"/>
      <c r="J3344" s="2">
        <v>0</v>
      </c>
      <c r="K3344" s="2"/>
    </row>
    <row r="3345" spans="1:11">
      <c r="A3345" s="6"/>
      <c r="B3345" s="6"/>
      <c r="C3345" s="16"/>
      <c r="D3345" s="6"/>
      <c r="E3345" s="16"/>
      <c r="F3345" s="16"/>
      <c r="G3345" s="16"/>
      <c r="H3345" s="16"/>
      <c r="I3345" s="2"/>
      <c r="J3345" s="2">
        <v>0</v>
      </c>
      <c r="K3345" s="2"/>
    </row>
    <row r="3346" spans="1:11">
      <c r="A3346" s="6"/>
      <c r="B3346" s="6"/>
      <c r="C3346" s="16"/>
      <c r="D3346" s="6"/>
      <c r="E3346" s="16"/>
      <c r="F3346" s="16"/>
      <c r="G3346" s="16"/>
      <c r="H3346" s="16"/>
      <c r="I3346" s="2"/>
      <c r="J3346" s="2">
        <v>0</v>
      </c>
      <c r="K3346" s="2"/>
    </row>
    <row r="3347" spans="1:11">
      <c r="A3347" s="6"/>
      <c r="B3347" s="6"/>
      <c r="C3347" s="16"/>
      <c r="D3347" s="6"/>
      <c r="E3347" s="16"/>
      <c r="F3347" s="16"/>
      <c r="G3347" s="16"/>
      <c r="H3347" s="16"/>
      <c r="I3347" s="2"/>
      <c r="J3347" s="2">
        <v>0</v>
      </c>
      <c r="K3347" s="2"/>
    </row>
    <row r="3348" spans="1:11">
      <c r="A3348" s="6"/>
      <c r="B3348" s="6"/>
      <c r="C3348" s="16"/>
      <c r="D3348" s="6"/>
      <c r="E3348" s="16"/>
      <c r="F3348" s="16"/>
      <c r="G3348" s="16"/>
      <c r="H3348" s="16"/>
      <c r="I3348" s="2"/>
      <c r="J3348" s="2">
        <v>0</v>
      </c>
      <c r="K3348" s="2"/>
    </row>
    <row r="3349" spans="1:11">
      <c r="A3349" s="6"/>
      <c r="B3349" s="6"/>
      <c r="C3349" s="16"/>
      <c r="D3349" s="6"/>
      <c r="E3349" s="16"/>
      <c r="F3349" s="16"/>
      <c r="G3349" s="16"/>
      <c r="H3349" s="16"/>
      <c r="I3349" s="2"/>
      <c r="J3349" s="2">
        <v>0</v>
      </c>
      <c r="K3349" s="2"/>
    </row>
    <row r="3350" spans="1:11">
      <c r="A3350" s="6"/>
      <c r="B3350" s="6"/>
      <c r="C3350" s="16"/>
      <c r="D3350" s="6"/>
      <c r="E3350" s="16"/>
      <c r="F3350" s="16"/>
      <c r="G3350" s="16"/>
      <c r="H3350" s="16"/>
      <c r="I3350" s="2"/>
      <c r="J3350" s="2">
        <v>0</v>
      </c>
      <c r="K3350" s="2"/>
    </row>
    <row r="3351" spans="1:11">
      <c r="A3351" s="6"/>
      <c r="B3351" s="6"/>
      <c r="C3351" s="16"/>
      <c r="D3351" s="6"/>
      <c r="E3351" s="16"/>
      <c r="F3351" s="16"/>
      <c r="G3351" s="16"/>
      <c r="H3351" s="16"/>
      <c r="I3351" s="2"/>
      <c r="J3351" s="2">
        <v>0</v>
      </c>
      <c r="K3351" s="2"/>
    </row>
    <row r="3352" spans="1:11">
      <c r="A3352" s="6"/>
      <c r="B3352" s="6"/>
      <c r="C3352" s="16"/>
      <c r="D3352" s="6"/>
      <c r="E3352" s="16"/>
      <c r="F3352" s="16"/>
      <c r="G3352" s="16"/>
      <c r="H3352" s="16"/>
      <c r="I3352" s="2"/>
      <c r="J3352" s="2">
        <v>0</v>
      </c>
      <c r="K3352" s="2"/>
    </row>
    <row r="3353" spans="1:11">
      <c r="A3353" s="6"/>
      <c r="B3353" s="6"/>
      <c r="C3353" s="16"/>
      <c r="D3353" s="6"/>
      <c r="E3353" s="16"/>
      <c r="F3353" s="16"/>
      <c r="G3353" s="16"/>
      <c r="H3353" s="16"/>
      <c r="I3353" s="2"/>
      <c r="J3353" s="2">
        <v>0</v>
      </c>
      <c r="K3353" s="2"/>
    </row>
    <row r="3354" spans="1:11">
      <c r="A3354" s="6"/>
      <c r="B3354" s="6"/>
      <c r="C3354" s="16"/>
      <c r="D3354" s="6"/>
      <c r="E3354" s="16"/>
      <c r="F3354" s="16"/>
      <c r="G3354" s="16"/>
      <c r="H3354" s="16"/>
      <c r="I3354" s="2"/>
      <c r="J3354" s="2">
        <v>0</v>
      </c>
      <c r="K3354" s="2"/>
    </row>
    <row r="3355" spans="1:11">
      <c r="A3355" s="6"/>
      <c r="B3355" s="6"/>
      <c r="C3355" s="16"/>
      <c r="D3355" s="6"/>
      <c r="E3355" s="16"/>
      <c r="F3355" s="16"/>
      <c r="G3355" s="16"/>
      <c r="H3355" s="16"/>
      <c r="I3355" s="2"/>
      <c r="J3355" s="2">
        <v>0</v>
      </c>
      <c r="K3355" s="2"/>
    </row>
    <row r="3356" spans="1:11">
      <c r="A3356" s="6"/>
      <c r="B3356" s="6"/>
      <c r="C3356" s="16"/>
      <c r="D3356" s="6"/>
      <c r="E3356" s="16"/>
      <c r="F3356" s="16"/>
      <c r="G3356" s="16"/>
      <c r="H3356" s="16"/>
      <c r="I3356" s="2"/>
      <c r="J3356" s="2">
        <v>0</v>
      </c>
      <c r="K3356" s="2"/>
    </row>
    <row r="3357" spans="1:11">
      <c r="A3357" s="6"/>
      <c r="B3357" s="6"/>
      <c r="C3357" s="16"/>
      <c r="D3357" s="6"/>
      <c r="E3357" s="16"/>
      <c r="F3357" s="16"/>
      <c r="G3357" s="16"/>
      <c r="H3357" s="16"/>
      <c r="I3357" s="2"/>
      <c r="J3357" s="2">
        <v>0</v>
      </c>
      <c r="K3357" s="2"/>
    </row>
    <row r="3358" spans="1:11">
      <c r="A3358" s="6"/>
      <c r="B3358" s="6"/>
      <c r="C3358" s="16"/>
      <c r="D3358" s="6"/>
      <c r="E3358" s="16"/>
      <c r="F3358" s="16"/>
      <c r="G3358" s="16"/>
      <c r="H3358" s="16"/>
      <c r="I3358" s="2"/>
      <c r="J3358" s="2">
        <v>0</v>
      </c>
      <c r="K3358" s="2"/>
    </row>
    <row r="3359" spans="1:11">
      <c r="A3359" s="6"/>
      <c r="B3359" s="6"/>
      <c r="C3359" s="16"/>
      <c r="D3359" s="6"/>
      <c r="E3359" s="16"/>
      <c r="F3359" s="16"/>
      <c r="G3359" s="16"/>
      <c r="H3359" s="16"/>
      <c r="I3359" s="2"/>
      <c r="J3359" s="2">
        <v>0</v>
      </c>
      <c r="K3359" s="2"/>
    </row>
    <row r="3360" spans="1:11">
      <c r="A3360" s="6"/>
      <c r="B3360" s="6"/>
      <c r="C3360" s="16"/>
      <c r="D3360" s="6"/>
      <c r="E3360" s="16"/>
      <c r="F3360" s="16"/>
      <c r="G3360" s="16"/>
      <c r="H3360" s="16"/>
      <c r="I3360" s="2"/>
      <c r="J3360" s="2">
        <v>0</v>
      </c>
      <c r="K3360" s="2"/>
    </row>
    <row r="3361" spans="1:11">
      <c r="A3361" s="6"/>
      <c r="B3361" s="6"/>
      <c r="C3361" s="16"/>
      <c r="D3361" s="6"/>
      <c r="E3361" s="16"/>
      <c r="F3361" s="16"/>
      <c r="G3361" s="16"/>
      <c r="H3361" s="16"/>
      <c r="I3361" s="2"/>
      <c r="J3361" s="2">
        <v>0</v>
      </c>
      <c r="K3361" s="2"/>
    </row>
    <row r="3362" spans="1:11">
      <c r="A3362" s="6"/>
      <c r="B3362" s="6"/>
      <c r="C3362" s="16"/>
      <c r="D3362" s="6"/>
      <c r="E3362" s="16"/>
      <c r="F3362" s="16"/>
      <c r="G3362" s="16"/>
      <c r="H3362" s="16"/>
      <c r="I3362" s="2"/>
      <c r="J3362" s="2">
        <v>0</v>
      </c>
      <c r="K3362" s="2"/>
    </row>
    <row r="3363" spans="1:11">
      <c r="A3363" s="6"/>
      <c r="B3363" s="6"/>
      <c r="C3363" s="16"/>
      <c r="D3363" s="6"/>
      <c r="E3363" s="16"/>
      <c r="F3363" s="16"/>
      <c r="G3363" s="16"/>
      <c r="H3363" s="16"/>
      <c r="I3363" s="2"/>
      <c r="J3363" s="2">
        <v>0</v>
      </c>
      <c r="K3363" s="2"/>
    </row>
    <row r="3364" spans="1:11">
      <c r="A3364" s="6"/>
      <c r="B3364" s="6"/>
      <c r="C3364" s="16"/>
      <c r="D3364" s="6"/>
      <c r="E3364" s="16"/>
      <c r="F3364" s="16"/>
      <c r="G3364" s="16"/>
      <c r="H3364" s="16"/>
      <c r="I3364" s="2"/>
      <c r="J3364" s="2">
        <v>0</v>
      </c>
      <c r="K3364" s="2"/>
    </row>
    <row r="3365" spans="1:11">
      <c r="A3365" s="6"/>
      <c r="B3365" s="6"/>
      <c r="C3365" s="16"/>
      <c r="D3365" s="6"/>
      <c r="E3365" s="16"/>
      <c r="F3365" s="16"/>
      <c r="G3365" s="16"/>
      <c r="H3365" s="16"/>
      <c r="I3365" s="2"/>
      <c r="J3365" s="2">
        <v>0</v>
      </c>
      <c r="K3365" s="2"/>
    </row>
    <row r="3366" spans="1:11">
      <c r="A3366" s="6"/>
      <c r="B3366" s="6"/>
      <c r="C3366" s="16"/>
      <c r="D3366" s="6"/>
      <c r="E3366" s="16"/>
      <c r="F3366" s="16"/>
      <c r="G3366" s="16"/>
      <c r="H3366" s="16"/>
      <c r="I3366" s="2"/>
      <c r="J3366" s="2">
        <v>0</v>
      </c>
      <c r="K3366" s="2"/>
    </row>
    <row r="3367" spans="1:11">
      <c r="A3367" s="6"/>
      <c r="B3367" s="6"/>
      <c r="C3367" s="16"/>
      <c r="D3367" s="6"/>
      <c r="E3367" s="16"/>
      <c r="F3367" s="16"/>
      <c r="G3367" s="16"/>
      <c r="H3367" s="16"/>
      <c r="I3367" s="2"/>
      <c r="J3367" s="2">
        <v>0</v>
      </c>
      <c r="K3367" s="2"/>
    </row>
    <row r="3368" spans="1:11">
      <c r="A3368" s="6"/>
      <c r="B3368" s="6"/>
      <c r="C3368" s="16"/>
      <c r="D3368" s="6"/>
      <c r="E3368" s="16"/>
      <c r="F3368" s="16"/>
      <c r="G3368" s="16"/>
      <c r="H3368" s="16"/>
      <c r="I3368" s="2"/>
      <c r="J3368" s="2">
        <v>0</v>
      </c>
      <c r="K3368" s="2"/>
    </row>
    <row r="3369" spans="1:11">
      <c r="A3369" s="6"/>
      <c r="B3369" s="6"/>
      <c r="C3369" s="16"/>
      <c r="D3369" s="6"/>
      <c r="E3369" s="16"/>
      <c r="F3369" s="16"/>
      <c r="G3369" s="16"/>
      <c r="H3369" s="16"/>
      <c r="I3369" s="2"/>
      <c r="J3369" s="2">
        <v>0</v>
      </c>
      <c r="K3369" s="2"/>
    </row>
    <row r="3370" spans="1:11">
      <c r="A3370" s="6"/>
      <c r="B3370" s="6"/>
      <c r="C3370" s="16"/>
      <c r="D3370" s="6"/>
      <c r="E3370" s="16"/>
      <c r="F3370" s="16"/>
      <c r="G3370" s="16"/>
      <c r="H3370" s="16"/>
      <c r="I3370" s="2"/>
      <c r="J3370" s="2">
        <v>0</v>
      </c>
      <c r="K3370" s="2"/>
    </row>
    <row r="3371" spans="1:11">
      <c r="A3371" s="6"/>
      <c r="B3371" s="6"/>
      <c r="C3371" s="16"/>
      <c r="D3371" s="6"/>
      <c r="E3371" s="16"/>
      <c r="F3371" s="16"/>
      <c r="G3371" s="16"/>
      <c r="H3371" s="16"/>
      <c r="I3371" s="2"/>
      <c r="J3371" s="2">
        <v>0</v>
      </c>
      <c r="K3371" s="2"/>
    </row>
    <row r="3372" spans="1:11">
      <c r="A3372" s="6"/>
      <c r="B3372" s="6"/>
      <c r="C3372" s="16"/>
      <c r="D3372" s="6"/>
      <c r="E3372" s="16"/>
      <c r="F3372" s="16"/>
      <c r="G3372" s="16"/>
      <c r="H3372" s="16"/>
      <c r="I3372" s="2"/>
      <c r="J3372" s="2">
        <v>0</v>
      </c>
      <c r="K3372" s="2"/>
    </row>
    <row r="3373" spans="1:11">
      <c r="A3373" s="6"/>
      <c r="B3373" s="6"/>
      <c r="C3373" s="16"/>
      <c r="D3373" s="6"/>
      <c r="E3373" s="16"/>
      <c r="F3373" s="16"/>
      <c r="G3373" s="16"/>
      <c r="H3373" s="16"/>
      <c r="I3373" s="2"/>
      <c r="J3373" s="2">
        <v>0</v>
      </c>
      <c r="K3373" s="2"/>
    </row>
    <row r="3374" spans="1:11">
      <c r="A3374" s="6"/>
      <c r="B3374" s="6"/>
      <c r="C3374" s="16"/>
      <c r="D3374" s="6"/>
      <c r="E3374" s="16"/>
      <c r="F3374" s="16"/>
      <c r="G3374" s="16"/>
      <c r="H3374" s="16"/>
      <c r="I3374" s="2"/>
      <c r="J3374" s="2">
        <v>0</v>
      </c>
      <c r="K3374" s="2"/>
    </row>
    <row r="3375" spans="1:11">
      <c r="A3375" s="6"/>
      <c r="B3375" s="6"/>
      <c r="C3375" s="16"/>
      <c r="D3375" s="6"/>
      <c r="E3375" s="16"/>
      <c r="F3375" s="16"/>
      <c r="G3375" s="16"/>
      <c r="H3375" s="16"/>
      <c r="I3375" s="2"/>
      <c r="J3375" s="2">
        <v>0</v>
      </c>
      <c r="K3375" s="2"/>
    </row>
    <row r="3376" spans="1:11">
      <c r="A3376" s="6"/>
      <c r="B3376" s="6"/>
      <c r="C3376" s="16"/>
      <c r="D3376" s="6"/>
      <c r="E3376" s="16"/>
      <c r="F3376" s="16"/>
      <c r="G3376" s="16"/>
      <c r="H3376" s="16"/>
      <c r="I3376" s="2"/>
      <c r="J3376" s="2">
        <v>0</v>
      </c>
      <c r="K3376" s="2"/>
    </row>
    <row r="3377" spans="1:11">
      <c r="A3377" s="6"/>
      <c r="B3377" s="6"/>
      <c r="C3377" s="16"/>
      <c r="D3377" s="6"/>
      <c r="E3377" s="16"/>
      <c r="F3377" s="16"/>
      <c r="G3377" s="16"/>
      <c r="H3377" s="16"/>
      <c r="I3377" s="2"/>
      <c r="J3377" s="2">
        <v>0</v>
      </c>
      <c r="K3377" s="2"/>
    </row>
    <row r="3378" spans="1:11">
      <c r="A3378" s="6"/>
      <c r="B3378" s="6"/>
      <c r="C3378" s="16"/>
      <c r="D3378" s="6"/>
      <c r="E3378" s="16"/>
      <c r="F3378" s="16"/>
      <c r="G3378" s="16"/>
      <c r="H3378" s="16"/>
      <c r="I3378" s="2"/>
      <c r="J3378" s="2">
        <v>0</v>
      </c>
      <c r="K3378" s="2"/>
    </row>
    <row r="3379" spans="1:11">
      <c r="A3379" s="6"/>
      <c r="B3379" s="6"/>
      <c r="C3379" s="16"/>
      <c r="D3379" s="6"/>
      <c r="E3379" s="16"/>
      <c r="F3379" s="16"/>
      <c r="G3379" s="16"/>
      <c r="H3379" s="16"/>
      <c r="I3379" s="2"/>
      <c r="J3379" s="2">
        <v>0</v>
      </c>
      <c r="K3379" s="2"/>
    </row>
    <row r="3380" spans="1:11">
      <c r="A3380" s="6"/>
      <c r="B3380" s="6"/>
      <c r="C3380" s="16"/>
      <c r="D3380" s="6"/>
      <c r="E3380" s="16"/>
      <c r="F3380" s="16"/>
      <c r="G3380" s="16"/>
      <c r="H3380" s="16"/>
      <c r="I3380" s="2"/>
      <c r="J3380" s="2">
        <v>0</v>
      </c>
      <c r="K3380" s="2"/>
    </row>
    <row r="3381" spans="1:11">
      <c r="A3381" s="6"/>
      <c r="B3381" s="6"/>
      <c r="C3381" s="16"/>
      <c r="D3381" s="6"/>
      <c r="E3381" s="16"/>
      <c r="F3381" s="16"/>
      <c r="G3381" s="16"/>
      <c r="H3381" s="16"/>
      <c r="I3381" s="2"/>
      <c r="J3381" s="2">
        <v>0</v>
      </c>
      <c r="K3381" s="2"/>
    </row>
    <row r="3382" spans="1:11">
      <c r="A3382" s="6"/>
      <c r="B3382" s="6"/>
      <c r="C3382" s="16"/>
      <c r="D3382" s="6"/>
      <c r="E3382" s="16"/>
      <c r="F3382" s="16"/>
      <c r="G3382" s="16"/>
      <c r="H3382" s="16"/>
      <c r="I3382" s="2"/>
      <c r="J3382" s="2">
        <v>0</v>
      </c>
      <c r="K3382" s="2"/>
    </row>
    <row r="3383" spans="1:11">
      <c r="A3383" s="6"/>
      <c r="B3383" s="6"/>
      <c r="C3383" s="16"/>
      <c r="D3383" s="6"/>
      <c r="E3383" s="16"/>
      <c r="F3383" s="16"/>
      <c r="G3383" s="16"/>
      <c r="H3383" s="16"/>
      <c r="I3383" s="2"/>
      <c r="J3383" s="2">
        <v>0</v>
      </c>
      <c r="K3383" s="2"/>
    </row>
    <row r="3384" spans="1:11">
      <c r="A3384" s="6"/>
      <c r="B3384" s="6"/>
      <c r="C3384" s="16"/>
      <c r="D3384" s="6"/>
      <c r="E3384" s="16"/>
      <c r="F3384" s="16"/>
      <c r="G3384" s="16"/>
      <c r="H3384" s="16"/>
      <c r="I3384" s="2"/>
      <c r="J3384" s="2">
        <v>0</v>
      </c>
      <c r="K3384" s="2"/>
    </row>
    <row r="3385" spans="1:11">
      <c r="A3385" s="6"/>
      <c r="B3385" s="6"/>
      <c r="C3385" s="16"/>
      <c r="D3385" s="6"/>
      <c r="E3385" s="16"/>
      <c r="F3385" s="16"/>
      <c r="G3385" s="16"/>
      <c r="H3385" s="16"/>
      <c r="I3385" s="2"/>
      <c r="J3385" s="2">
        <v>0</v>
      </c>
      <c r="K3385" s="2"/>
    </row>
    <row r="3386" spans="1:11">
      <c r="A3386" s="6"/>
      <c r="B3386" s="6"/>
      <c r="C3386" s="16"/>
      <c r="D3386" s="6"/>
      <c r="E3386" s="16"/>
      <c r="F3386" s="16"/>
      <c r="G3386" s="16"/>
      <c r="H3386" s="16"/>
      <c r="I3386" s="2"/>
      <c r="J3386" s="2">
        <v>0</v>
      </c>
      <c r="K3386" s="2"/>
    </row>
    <row r="3387" spans="1:11">
      <c r="A3387" s="6"/>
      <c r="B3387" s="6"/>
      <c r="C3387" s="16"/>
      <c r="D3387" s="6"/>
      <c r="E3387" s="16"/>
      <c r="F3387" s="16"/>
      <c r="G3387" s="16"/>
      <c r="H3387" s="16"/>
      <c r="I3387" s="2"/>
      <c r="J3387" s="2">
        <v>0</v>
      </c>
      <c r="K3387" s="2"/>
    </row>
    <row r="3388" spans="1:11">
      <c r="A3388" s="6"/>
      <c r="B3388" s="6"/>
      <c r="C3388" s="16"/>
      <c r="D3388" s="6"/>
      <c r="E3388" s="16"/>
      <c r="F3388" s="16"/>
      <c r="G3388" s="16"/>
      <c r="H3388" s="16"/>
      <c r="I3388" s="2"/>
      <c r="J3388" s="2">
        <v>0</v>
      </c>
      <c r="K3388" s="2"/>
    </row>
    <row r="3389" spans="1:11">
      <c r="A3389" s="6"/>
      <c r="B3389" s="6"/>
      <c r="C3389" s="16"/>
      <c r="D3389" s="6"/>
      <c r="E3389" s="16"/>
      <c r="F3389" s="16"/>
      <c r="G3389" s="16"/>
      <c r="H3389" s="16"/>
      <c r="I3389" s="2"/>
      <c r="J3389" s="2">
        <v>0</v>
      </c>
      <c r="K3389" s="2"/>
    </row>
    <row r="3390" spans="1:11">
      <c r="A3390" s="6"/>
      <c r="B3390" s="6"/>
      <c r="C3390" s="16"/>
      <c r="D3390" s="6"/>
      <c r="E3390" s="16"/>
      <c r="F3390" s="16"/>
      <c r="G3390" s="16"/>
      <c r="H3390" s="16"/>
      <c r="I3390" s="2"/>
      <c r="J3390" s="2">
        <v>0</v>
      </c>
      <c r="K3390" s="2"/>
    </row>
    <row r="3391" spans="1:11">
      <c r="A3391" s="6"/>
      <c r="B3391" s="6"/>
      <c r="C3391" s="16"/>
      <c r="D3391" s="6"/>
      <c r="E3391" s="16"/>
      <c r="F3391" s="16"/>
      <c r="G3391" s="16"/>
      <c r="H3391" s="16"/>
      <c r="I3391" s="2"/>
      <c r="J3391" s="2">
        <v>0</v>
      </c>
      <c r="K3391" s="2"/>
    </row>
    <row r="3392" spans="1:11">
      <c r="A3392" s="6"/>
      <c r="B3392" s="6"/>
      <c r="C3392" s="16"/>
      <c r="D3392" s="6"/>
      <c r="E3392" s="16"/>
      <c r="F3392" s="16"/>
      <c r="G3392" s="16"/>
      <c r="H3392" s="16"/>
      <c r="I3392" s="2"/>
      <c r="J3392" s="2">
        <v>3</v>
      </c>
      <c r="K3392" s="2"/>
    </row>
    <row r="3393" spans="1:11">
      <c r="A3393" s="6"/>
      <c r="B3393" s="6"/>
      <c r="C3393" s="16"/>
      <c r="D3393" s="6"/>
      <c r="E3393" s="16"/>
      <c r="F3393" s="16"/>
      <c r="G3393" s="16"/>
      <c r="H3393" s="16"/>
      <c r="I3393" s="2"/>
      <c r="J3393" s="2">
        <v>0</v>
      </c>
      <c r="K3393" s="2"/>
    </row>
    <row r="3394" spans="1:11">
      <c r="A3394" s="6"/>
      <c r="B3394" s="6"/>
      <c r="C3394" s="16"/>
      <c r="D3394" s="6"/>
      <c r="E3394" s="16"/>
      <c r="F3394" s="16"/>
      <c r="G3394" s="16"/>
      <c r="H3394" s="16"/>
      <c r="I3394" s="2"/>
      <c r="J3394" s="2">
        <v>0</v>
      </c>
      <c r="K3394" s="2"/>
    </row>
    <row r="3395" spans="1:11">
      <c r="A3395" s="6"/>
      <c r="B3395" s="6"/>
      <c r="C3395" s="16"/>
      <c r="D3395" s="6"/>
      <c r="E3395" s="16"/>
      <c r="F3395" s="16"/>
      <c r="G3395" s="16"/>
      <c r="H3395" s="16"/>
      <c r="I3395" s="2"/>
      <c r="J3395" s="2">
        <v>0</v>
      </c>
      <c r="K3395" s="2"/>
    </row>
    <row r="3396" spans="1:11">
      <c r="A3396" s="6"/>
      <c r="B3396" s="6"/>
      <c r="C3396" s="16"/>
      <c r="D3396" s="6"/>
      <c r="E3396" s="16"/>
      <c r="F3396" s="16"/>
      <c r="G3396" s="16"/>
      <c r="H3396" s="16"/>
      <c r="I3396" s="2"/>
      <c r="J3396" s="2">
        <v>0</v>
      </c>
      <c r="K3396" s="2"/>
    </row>
    <row r="3397" spans="1:11">
      <c r="A3397" s="6"/>
      <c r="B3397" s="6"/>
      <c r="C3397" s="16"/>
      <c r="D3397" s="6"/>
      <c r="E3397" s="16"/>
      <c r="F3397" s="16"/>
      <c r="G3397" s="16"/>
      <c r="H3397" s="16"/>
      <c r="I3397" s="2"/>
      <c r="J3397" s="2">
        <v>0</v>
      </c>
      <c r="K3397" s="2"/>
    </row>
    <row r="3398" spans="1:11">
      <c r="A3398" s="6"/>
      <c r="B3398" s="6"/>
      <c r="C3398" s="16"/>
      <c r="D3398" s="6"/>
      <c r="E3398" s="16"/>
      <c r="F3398" s="16"/>
      <c r="G3398" s="16"/>
      <c r="H3398" s="16"/>
      <c r="I3398" s="2"/>
      <c r="J3398" s="2">
        <v>0</v>
      </c>
      <c r="K3398" s="2"/>
    </row>
    <row r="3399" spans="1:11">
      <c r="A3399" s="6"/>
      <c r="B3399" s="6"/>
      <c r="C3399" s="16"/>
      <c r="D3399" s="6"/>
      <c r="E3399" s="16"/>
      <c r="F3399" s="16"/>
      <c r="G3399" s="16"/>
      <c r="H3399" s="16"/>
      <c r="I3399" s="2"/>
      <c r="J3399" s="2">
        <v>0</v>
      </c>
      <c r="K3399" s="2"/>
    </row>
    <row r="3400" spans="1:11">
      <c r="A3400" s="6"/>
      <c r="B3400" s="6"/>
      <c r="C3400" s="16"/>
      <c r="D3400" s="6"/>
      <c r="E3400" s="16"/>
      <c r="F3400" s="16"/>
      <c r="G3400" s="16"/>
      <c r="H3400" s="16"/>
      <c r="I3400" s="2"/>
      <c r="J3400" s="2">
        <v>0</v>
      </c>
      <c r="K3400" s="2"/>
    </row>
    <row r="3401" spans="1:11">
      <c r="A3401" s="6"/>
      <c r="B3401" s="6"/>
      <c r="C3401" s="16"/>
      <c r="D3401" s="6"/>
      <c r="E3401" s="16"/>
      <c r="F3401" s="16"/>
      <c r="G3401" s="16"/>
      <c r="H3401" s="16"/>
      <c r="I3401" s="2"/>
      <c r="J3401" s="2">
        <v>0</v>
      </c>
      <c r="K3401" s="2"/>
    </row>
    <row r="3402" spans="1:11">
      <c r="A3402" s="6"/>
      <c r="B3402" s="6"/>
      <c r="C3402" s="16"/>
      <c r="D3402" s="6"/>
      <c r="E3402" s="16"/>
      <c r="F3402" s="16"/>
      <c r="G3402" s="16"/>
      <c r="H3402" s="16"/>
      <c r="I3402" s="2"/>
      <c r="J3402" s="2">
        <v>0</v>
      </c>
      <c r="K3402" s="2"/>
    </row>
    <row r="3403" spans="1:11">
      <c r="A3403" s="6"/>
      <c r="B3403" s="6"/>
      <c r="C3403" s="16"/>
      <c r="D3403" s="6"/>
      <c r="E3403" s="16"/>
      <c r="F3403" s="16"/>
      <c r="G3403" s="16"/>
      <c r="H3403" s="16"/>
      <c r="I3403" s="2"/>
      <c r="J3403" s="2">
        <v>0</v>
      </c>
      <c r="K3403" s="2"/>
    </row>
    <row r="3404" spans="1:11">
      <c r="A3404" s="6"/>
      <c r="B3404" s="6"/>
      <c r="C3404" s="16"/>
      <c r="D3404" s="6"/>
      <c r="E3404" s="16"/>
      <c r="F3404" s="16"/>
      <c r="G3404" s="16"/>
      <c r="H3404" s="16"/>
      <c r="I3404" s="2"/>
      <c r="J3404" s="2">
        <v>0</v>
      </c>
      <c r="K3404" s="2"/>
    </row>
    <row r="3405" spans="1:11">
      <c r="A3405" s="6"/>
      <c r="B3405" s="6"/>
      <c r="C3405" s="16"/>
      <c r="D3405" s="6"/>
      <c r="E3405" s="16"/>
      <c r="F3405" s="16"/>
      <c r="G3405" s="16"/>
      <c r="H3405" s="16"/>
      <c r="I3405" s="2"/>
      <c r="J3405" s="2">
        <v>0</v>
      </c>
      <c r="K3405" s="2"/>
    </row>
    <row r="3406" spans="1:11">
      <c r="A3406" s="6"/>
      <c r="B3406" s="6"/>
      <c r="C3406" s="16"/>
      <c r="D3406" s="6"/>
      <c r="E3406" s="16"/>
      <c r="F3406" s="16"/>
      <c r="G3406" s="16"/>
      <c r="H3406" s="16"/>
      <c r="I3406" s="2"/>
      <c r="J3406" s="2">
        <v>0</v>
      </c>
      <c r="K3406" s="2"/>
    </row>
    <row r="3407" spans="1:11">
      <c r="A3407" s="6"/>
      <c r="B3407" s="6"/>
      <c r="C3407" s="16"/>
      <c r="D3407" s="6"/>
      <c r="E3407" s="16"/>
      <c r="F3407" s="16"/>
      <c r="G3407" s="16"/>
      <c r="H3407" s="16"/>
      <c r="I3407" s="2"/>
      <c r="J3407" s="2">
        <v>3</v>
      </c>
      <c r="K3407" s="2"/>
    </row>
    <row r="3408" spans="1:11">
      <c r="A3408" s="6"/>
      <c r="B3408" s="6"/>
      <c r="C3408" s="16"/>
      <c r="D3408" s="6"/>
      <c r="E3408" s="16"/>
      <c r="F3408" s="16"/>
      <c r="G3408" s="16"/>
      <c r="H3408" s="16"/>
      <c r="I3408" s="2"/>
      <c r="J3408" s="2">
        <v>0</v>
      </c>
      <c r="K3408" s="2"/>
    </row>
    <row r="3409" spans="1:11">
      <c r="A3409" s="6"/>
      <c r="B3409" s="6"/>
      <c r="C3409" s="16"/>
      <c r="D3409" s="6"/>
      <c r="E3409" s="16"/>
      <c r="F3409" s="16"/>
      <c r="G3409" s="16"/>
      <c r="H3409" s="16"/>
      <c r="I3409" s="2"/>
      <c r="J3409" s="2">
        <v>0</v>
      </c>
      <c r="K3409" s="2"/>
    </row>
    <row r="3410" spans="1:11">
      <c r="A3410" s="6"/>
      <c r="B3410" s="6"/>
      <c r="C3410" s="16"/>
      <c r="D3410" s="6"/>
      <c r="E3410" s="16"/>
      <c r="F3410" s="16"/>
      <c r="G3410" s="16"/>
      <c r="H3410" s="16"/>
      <c r="I3410" s="2"/>
      <c r="J3410" s="2">
        <v>0</v>
      </c>
      <c r="K3410" s="2"/>
    </row>
    <row r="3411" spans="1:11">
      <c r="A3411" s="6"/>
      <c r="B3411" s="6"/>
      <c r="C3411" s="16"/>
      <c r="D3411" s="6"/>
      <c r="E3411" s="16"/>
      <c r="F3411" s="16"/>
      <c r="G3411" s="16"/>
      <c r="H3411" s="16"/>
      <c r="I3411" s="2"/>
      <c r="J3411" s="2">
        <v>0</v>
      </c>
      <c r="K3411" s="2"/>
    </row>
    <row r="3412" spans="1:11">
      <c r="A3412" s="6"/>
      <c r="B3412" s="6"/>
      <c r="C3412" s="16"/>
      <c r="D3412" s="6"/>
      <c r="E3412" s="16"/>
      <c r="F3412" s="16"/>
      <c r="G3412" s="16"/>
      <c r="H3412" s="16"/>
      <c r="I3412" s="2"/>
      <c r="J3412" s="2">
        <v>0</v>
      </c>
      <c r="K3412" s="2"/>
    </row>
    <row r="3413" spans="1:11">
      <c r="A3413" s="6"/>
      <c r="B3413" s="6"/>
      <c r="C3413" s="16"/>
      <c r="D3413" s="6"/>
      <c r="E3413" s="16"/>
      <c r="F3413" s="16"/>
      <c r="G3413" s="16"/>
      <c r="H3413" s="16"/>
      <c r="I3413" s="2"/>
      <c r="J3413" s="2">
        <v>3</v>
      </c>
      <c r="K3413" s="2"/>
    </row>
    <row r="3414" spans="1:11">
      <c r="A3414" s="6"/>
      <c r="B3414" s="6"/>
      <c r="C3414" s="16"/>
      <c r="D3414" s="6"/>
      <c r="E3414" s="16"/>
      <c r="F3414" s="16"/>
      <c r="G3414" s="16"/>
      <c r="H3414" s="16"/>
      <c r="I3414" s="2"/>
      <c r="J3414" s="2">
        <v>0</v>
      </c>
      <c r="K3414" s="2"/>
    </row>
    <row r="3415" spans="1:11">
      <c r="A3415" s="6"/>
      <c r="B3415" s="6"/>
      <c r="C3415" s="16"/>
      <c r="D3415" s="6"/>
      <c r="E3415" s="16"/>
      <c r="F3415" s="16"/>
      <c r="G3415" s="16"/>
      <c r="H3415" s="16"/>
      <c r="I3415" s="2"/>
      <c r="J3415" s="2">
        <v>0</v>
      </c>
      <c r="K3415" s="2"/>
    </row>
    <row r="3416" spans="1:11">
      <c r="A3416" s="6"/>
      <c r="B3416" s="6"/>
      <c r="C3416" s="16"/>
      <c r="D3416" s="6"/>
      <c r="E3416" s="16"/>
      <c r="F3416" s="16"/>
      <c r="G3416" s="16"/>
      <c r="H3416" s="16"/>
      <c r="I3416" s="2"/>
      <c r="J3416" s="2">
        <v>0</v>
      </c>
      <c r="K3416" s="2"/>
    </row>
    <row r="3417" spans="1:11">
      <c r="A3417" s="6"/>
      <c r="B3417" s="6"/>
      <c r="C3417" s="16"/>
      <c r="D3417" s="6"/>
      <c r="E3417" s="16"/>
      <c r="F3417" s="16"/>
      <c r="G3417" s="16"/>
      <c r="H3417" s="16"/>
      <c r="I3417" s="2"/>
      <c r="J3417" s="2">
        <v>0</v>
      </c>
      <c r="K3417" s="2"/>
    </row>
    <row r="3418" spans="1:11">
      <c r="A3418" s="6"/>
      <c r="B3418" s="6"/>
      <c r="C3418" s="16"/>
      <c r="D3418" s="6"/>
      <c r="E3418" s="16"/>
      <c r="F3418" s="16"/>
      <c r="G3418" s="16"/>
      <c r="H3418" s="16"/>
      <c r="I3418" s="2"/>
      <c r="J3418" s="2">
        <v>0</v>
      </c>
      <c r="K3418" s="2"/>
    </row>
    <row r="3419" spans="1:11">
      <c r="A3419" s="6"/>
      <c r="B3419" s="6"/>
      <c r="C3419" s="16"/>
      <c r="D3419" s="6"/>
      <c r="E3419" s="16"/>
      <c r="F3419" s="16"/>
      <c r="G3419" s="16"/>
      <c r="H3419" s="16"/>
      <c r="I3419" s="2"/>
      <c r="J3419" s="2">
        <v>0</v>
      </c>
      <c r="K3419" s="2"/>
    </row>
    <row r="3420" spans="1:11">
      <c r="A3420" s="6"/>
      <c r="B3420" s="6"/>
      <c r="C3420" s="16"/>
      <c r="D3420" s="6"/>
      <c r="E3420" s="16"/>
      <c r="F3420" s="16"/>
      <c r="G3420" s="16"/>
      <c r="H3420" s="16"/>
      <c r="I3420" s="2"/>
      <c r="J3420" s="2">
        <v>0</v>
      </c>
      <c r="K3420" s="2"/>
    </row>
    <row r="3421" spans="1:11">
      <c r="A3421" s="6"/>
      <c r="B3421" s="6"/>
      <c r="C3421" s="16"/>
      <c r="D3421" s="6"/>
      <c r="E3421" s="16"/>
      <c r="F3421" s="16"/>
      <c r="G3421" s="16"/>
      <c r="H3421" s="16"/>
      <c r="I3421" s="2"/>
      <c r="J3421" s="2">
        <v>0</v>
      </c>
      <c r="K3421" s="2"/>
    </row>
    <row r="3422" spans="1:11">
      <c r="A3422" s="6"/>
      <c r="B3422" s="6"/>
      <c r="C3422" s="16"/>
      <c r="D3422" s="6"/>
      <c r="E3422" s="16"/>
      <c r="F3422" s="16"/>
      <c r="G3422" s="16"/>
      <c r="H3422" s="16"/>
      <c r="I3422" s="2"/>
      <c r="J3422" s="2">
        <v>0</v>
      </c>
      <c r="K3422" s="2"/>
    </row>
    <row r="3423" spans="1:11">
      <c r="A3423" s="6"/>
      <c r="B3423" s="6"/>
      <c r="C3423" s="16"/>
      <c r="D3423" s="6"/>
      <c r="E3423" s="16"/>
      <c r="F3423" s="16"/>
      <c r="G3423" s="16"/>
      <c r="H3423" s="16"/>
      <c r="I3423" s="2"/>
      <c r="J3423" s="2">
        <v>0</v>
      </c>
      <c r="K3423" s="2"/>
    </row>
    <row r="3424" spans="1:11">
      <c r="A3424" s="6"/>
      <c r="B3424" s="6"/>
      <c r="C3424" s="16"/>
      <c r="D3424" s="6"/>
      <c r="E3424" s="16"/>
      <c r="F3424" s="16"/>
      <c r="G3424" s="16"/>
      <c r="H3424" s="16"/>
      <c r="I3424" s="2"/>
      <c r="J3424" s="2">
        <v>0</v>
      </c>
      <c r="K3424" s="2"/>
    </row>
    <row r="3425" spans="1:11">
      <c r="A3425" s="6"/>
      <c r="B3425" s="6"/>
      <c r="C3425" s="16"/>
      <c r="D3425" s="6"/>
      <c r="E3425" s="16"/>
      <c r="F3425" s="16"/>
      <c r="G3425" s="16"/>
      <c r="H3425" s="16"/>
      <c r="I3425" s="2"/>
      <c r="J3425" s="2">
        <v>0</v>
      </c>
      <c r="K3425" s="2"/>
    </row>
    <row r="3426" spans="1:11">
      <c r="A3426" s="6"/>
      <c r="B3426" s="6"/>
      <c r="C3426" s="16"/>
      <c r="D3426" s="6"/>
      <c r="E3426" s="16"/>
      <c r="F3426" s="16"/>
      <c r="G3426" s="16"/>
      <c r="H3426" s="16"/>
      <c r="I3426" s="2"/>
      <c r="J3426" s="2">
        <v>0</v>
      </c>
      <c r="K3426" s="2"/>
    </row>
    <row r="3427" spans="1:11">
      <c r="A3427" s="6"/>
      <c r="B3427" s="6"/>
      <c r="C3427" s="16"/>
      <c r="D3427" s="6"/>
      <c r="E3427" s="16"/>
      <c r="F3427" s="16"/>
      <c r="G3427" s="16"/>
      <c r="H3427" s="16"/>
      <c r="I3427" s="2"/>
      <c r="J3427" s="2">
        <v>0</v>
      </c>
      <c r="K3427" s="2"/>
    </row>
    <row r="3428" spans="1:11">
      <c r="A3428" s="6"/>
      <c r="B3428" s="6"/>
      <c r="C3428" s="16"/>
      <c r="D3428" s="6"/>
      <c r="E3428" s="16"/>
      <c r="F3428" s="16"/>
      <c r="G3428" s="16"/>
      <c r="H3428" s="16"/>
      <c r="I3428" s="2"/>
      <c r="J3428" s="2">
        <v>0</v>
      </c>
      <c r="K3428" s="2"/>
    </row>
    <row r="3429" spans="1:11">
      <c r="A3429" s="6"/>
      <c r="B3429" s="6"/>
      <c r="C3429" s="16"/>
      <c r="D3429" s="6"/>
      <c r="E3429" s="16"/>
      <c r="F3429" s="16"/>
      <c r="G3429" s="16"/>
      <c r="H3429" s="16"/>
      <c r="I3429" s="2"/>
      <c r="J3429" s="2">
        <v>0</v>
      </c>
      <c r="K3429" s="2"/>
    </row>
    <row r="3430" spans="1:11">
      <c r="A3430" s="6"/>
      <c r="B3430" s="6"/>
      <c r="C3430" s="16"/>
      <c r="D3430" s="6"/>
      <c r="E3430" s="16"/>
      <c r="F3430" s="16"/>
      <c r="G3430" s="16"/>
      <c r="H3430" s="16"/>
      <c r="I3430" s="2"/>
      <c r="J3430" s="2">
        <v>0</v>
      </c>
      <c r="K3430" s="2"/>
    </row>
    <row r="3431" spans="1:11">
      <c r="A3431" s="6"/>
      <c r="B3431" s="6"/>
      <c r="C3431" s="16"/>
      <c r="D3431" s="6"/>
      <c r="E3431" s="16"/>
      <c r="F3431" s="16"/>
      <c r="G3431" s="16"/>
      <c r="H3431" s="16"/>
      <c r="I3431" s="2"/>
      <c r="J3431" s="2">
        <v>0</v>
      </c>
      <c r="K3431" s="2"/>
    </row>
    <row r="3432" spans="1:11">
      <c r="A3432" s="6"/>
      <c r="B3432" s="6"/>
      <c r="C3432" s="16"/>
      <c r="D3432" s="6"/>
      <c r="E3432" s="16"/>
      <c r="F3432" s="16"/>
      <c r="G3432" s="16"/>
      <c r="H3432" s="16"/>
      <c r="I3432" s="2"/>
      <c r="J3432" s="2">
        <v>0</v>
      </c>
      <c r="K3432" s="2"/>
    </row>
    <row r="3433" spans="1:11">
      <c r="A3433" s="6"/>
      <c r="B3433" s="6"/>
      <c r="C3433" s="16"/>
      <c r="D3433" s="6"/>
      <c r="E3433" s="16"/>
      <c r="F3433" s="16"/>
      <c r="G3433" s="16"/>
      <c r="H3433" s="16"/>
      <c r="I3433" s="2"/>
      <c r="J3433" s="2">
        <v>0</v>
      </c>
      <c r="K3433" s="2"/>
    </row>
    <row r="3434" spans="1:11">
      <c r="A3434" s="6"/>
      <c r="B3434" s="6"/>
      <c r="C3434" s="16"/>
      <c r="D3434" s="6"/>
      <c r="E3434" s="16"/>
      <c r="F3434" s="16"/>
      <c r="G3434" s="16"/>
      <c r="H3434" s="16"/>
      <c r="I3434" s="2"/>
      <c r="J3434" s="2">
        <v>0</v>
      </c>
      <c r="K3434" s="2"/>
    </row>
    <row r="3435" spans="1:11">
      <c r="A3435" s="6"/>
      <c r="B3435" s="6"/>
      <c r="C3435" s="16"/>
      <c r="D3435" s="6"/>
      <c r="E3435" s="16"/>
      <c r="F3435" s="16"/>
      <c r="G3435" s="16"/>
      <c r="H3435" s="16"/>
      <c r="I3435" s="2"/>
      <c r="J3435" s="2">
        <v>0</v>
      </c>
      <c r="K3435" s="2"/>
    </row>
    <row r="3436" spans="1:11">
      <c r="A3436" s="6"/>
      <c r="B3436" s="6"/>
      <c r="C3436" s="16"/>
      <c r="D3436" s="6"/>
      <c r="E3436" s="16"/>
      <c r="F3436" s="16"/>
      <c r="G3436" s="16"/>
      <c r="H3436" s="16"/>
      <c r="I3436" s="2"/>
      <c r="J3436" s="2">
        <v>0</v>
      </c>
      <c r="K3436" s="2"/>
    </row>
    <row r="3437" spans="1:11">
      <c r="A3437" s="6"/>
      <c r="B3437" s="6"/>
      <c r="C3437" s="16"/>
      <c r="D3437" s="6"/>
      <c r="E3437" s="16"/>
      <c r="F3437" s="16"/>
      <c r="G3437" s="16"/>
      <c r="H3437" s="16"/>
      <c r="I3437" s="2"/>
      <c r="J3437" s="2">
        <v>0</v>
      </c>
      <c r="K3437" s="2"/>
    </row>
    <row r="3438" spans="1:11">
      <c r="A3438" s="6"/>
      <c r="B3438" s="6"/>
      <c r="C3438" s="16"/>
      <c r="D3438" s="6"/>
      <c r="E3438" s="16"/>
      <c r="F3438" s="16"/>
      <c r="G3438" s="16"/>
      <c r="H3438" s="16"/>
      <c r="I3438" s="2"/>
      <c r="J3438" s="2">
        <v>0</v>
      </c>
      <c r="K3438" s="2"/>
    </row>
    <row r="3439" spans="1:11">
      <c r="A3439" s="6"/>
      <c r="B3439" s="6"/>
      <c r="C3439" s="16"/>
      <c r="D3439" s="6"/>
      <c r="E3439" s="16"/>
      <c r="F3439" s="16"/>
      <c r="G3439" s="16"/>
      <c r="H3439" s="16"/>
      <c r="I3439" s="2"/>
      <c r="J3439" s="2">
        <v>0</v>
      </c>
      <c r="K3439" s="2"/>
    </row>
    <row r="3440" spans="1:11">
      <c r="A3440" s="6"/>
      <c r="B3440" s="6"/>
      <c r="C3440" s="16"/>
      <c r="D3440" s="6"/>
      <c r="E3440" s="16"/>
      <c r="F3440" s="16"/>
      <c r="G3440" s="16"/>
      <c r="H3440" s="16"/>
      <c r="I3440" s="2"/>
      <c r="J3440" s="2">
        <v>0</v>
      </c>
      <c r="K3440" s="2"/>
    </row>
    <row r="3441" spans="1:11">
      <c r="A3441" s="6"/>
      <c r="B3441" s="6"/>
      <c r="C3441" s="16"/>
      <c r="D3441" s="6"/>
      <c r="E3441" s="16"/>
      <c r="F3441" s="16"/>
      <c r="G3441" s="16"/>
      <c r="H3441" s="16"/>
      <c r="I3441" s="2"/>
      <c r="J3441" s="2">
        <v>0</v>
      </c>
      <c r="K3441" s="2"/>
    </row>
    <row r="3442" spans="1:11">
      <c r="A3442" s="6"/>
      <c r="B3442" s="6"/>
      <c r="C3442" s="16"/>
      <c r="D3442" s="6"/>
      <c r="E3442" s="16"/>
      <c r="F3442" s="16"/>
      <c r="G3442" s="16"/>
      <c r="H3442" s="16"/>
      <c r="I3442" s="2"/>
      <c r="J3442" s="2">
        <v>0</v>
      </c>
      <c r="K3442" s="2"/>
    </row>
    <row r="3443" spans="1:11">
      <c r="A3443" s="6"/>
      <c r="B3443" s="6"/>
      <c r="C3443" s="16"/>
      <c r="D3443" s="6"/>
      <c r="E3443" s="16"/>
      <c r="F3443" s="16"/>
      <c r="G3443" s="16"/>
      <c r="H3443" s="16"/>
      <c r="I3443" s="2"/>
      <c r="J3443" s="2">
        <v>0</v>
      </c>
      <c r="K3443" s="2"/>
    </row>
    <row r="3444" spans="1:11">
      <c r="A3444" s="6"/>
      <c r="B3444" s="6"/>
      <c r="C3444" s="16"/>
      <c r="D3444" s="6"/>
      <c r="E3444" s="16"/>
      <c r="F3444" s="16"/>
      <c r="G3444" s="16"/>
      <c r="H3444" s="16"/>
      <c r="I3444" s="2"/>
      <c r="J3444" s="2">
        <v>0</v>
      </c>
      <c r="K3444" s="2"/>
    </row>
    <row r="3445" spans="1:11">
      <c r="A3445" s="6"/>
      <c r="B3445" s="6"/>
      <c r="C3445" s="16"/>
      <c r="D3445" s="6"/>
      <c r="E3445" s="16"/>
      <c r="F3445" s="16"/>
      <c r="G3445" s="16"/>
      <c r="H3445" s="16"/>
      <c r="I3445" s="2"/>
      <c r="J3445" s="2">
        <v>0</v>
      </c>
      <c r="K3445" s="2"/>
    </row>
    <row r="3446" spans="1:11">
      <c r="A3446" s="6"/>
      <c r="B3446" s="6"/>
      <c r="C3446" s="16"/>
      <c r="D3446" s="6"/>
      <c r="E3446" s="16"/>
      <c r="F3446" s="16"/>
      <c r="G3446" s="16"/>
      <c r="H3446" s="16"/>
      <c r="I3446" s="2"/>
      <c r="J3446" s="2">
        <v>0</v>
      </c>
      <c r="K3446" s="2"/>
    </row>
    <row r="3447" spans="1:11">
      <c r="A3447" s="6"/>
      <c r="B3447" s="6"/>
      <c r="C3447" s="16"/>
      <c r="D3447" s="6"/>
      <c r="E3447" s="16"/>
      <c r="F3447" s="16"/>
      <c r="G3447" s="16"/>
      <c r="H3447" s="16"/>
      <c r="I3447" s="2"/>
      <c r="J3447" s="2">
        <v>0</v>
      </c>
      <c r="K3447" s="2"/>
    </row>
    <row r="3448" spans="1:11">
      <c r="A3448" s="6"/>
      <c r="B3448" s="6"/>
      <c r="C3448" s="16"/>
      <c r="D3448" s="6"/>
      <c r="E3448" s="16"/>
      <c r="F3448" s="16"/>
      <c r="G3448" s="16"/>
      <c r="H3448" s="16"/>
      <c r="I3448" s="2"/>
      <c r="J3448" s="2">
        <v>0</v>
      </c>
      <c r="K3448" s="2"/>
    </row>
    <row r="3449" spans="1:11">
      <c r="A3449" s="6"/>
      <c r="B3449" s="6"/>
      <c r="C3449" s="16"/>
      <c r="D3449" s="6"/>
      <c r="E3449" s="16"/>
      <c r="F3449" s="16"/>
      <c r="G3449" s="16"/>
      <c r="H3449" s="16"/>
      <c r="I3449" s="2"/>
      <c r="J3449" s="2">
        <v>0</v>
      </c>
      <c r="K3449" s="2"/>
    </row>
    <row r="3450" spans="1:11">
      <c r="A3450" s="6"/>
      <c r="B3450" s="6"/>
      <c r="C3450" s="16"/>
      <c r="D3450" s="6"/>
      <c r="E3450" s="16"/>
      <c r="F3450" s="16"/>
      <c r="G3450" s="16"/>
      <c r="H3450" s="16"/>
      <c r="I3450" s="2"/>
      <c r="J3450" s="2">
        <v>0</v>
      </c>
      <c r="K3450" s="2"/>
    </row>
    <row r="3451" spans="1:11">
      <c r="A3451" s="6"/>
      <c r="B3451" s="6"/>
      <c r="C3451" s="16"/>
      <c r="D3451" s="6"/>
      <c r="E3451" s="16"/>
      <c r="F3451" s="16"/>
      <c r="G3451" s="16"/>
      <c r="H3451" s="16"/>
      <c r="I3451" s="2"/>
      <c r="J3451" s="2">
        <v>0</v>
      </c>
      <c r="K3451" s="2"/>
    </row>
    <row r="3452" spans="1:11">
      <c r="A3452" s="6"/>
      <c r="B3452" s="6"/>
      <c r="C3452" s="16"/>
      <c r="D3452" s="6"/>
      <c r="E3452" s="16"/>
      <c r="F3452" s="16"/>
      <c r="G3452" s="16"/>
      <c r="H3452" s="16"/>
      <c r="I3452" s="2"/>
      <c r="J3452" s="2">
        <v>0</v>
      </c>
      <c r="K3452" s="2"/>
    </row>
    <row r="3453" spans="1:11">
      <c r="A3453" s="6"/>
      <c r="B3453" s="6"/>
      <c r="C3453" s="16"/>
      <c r="D3453" s="6"/>
      <c r="E3453" s="16"/>
      <c r="F3453" s="16"/>
      <c r="G3453" s="16"/>
      <c r="H3453" s="16"/>
      <c r="I3453" s="2"/>
      <c r="J3453" s="2">
        <v>0</v>
      </c>
      <c r="K3453" s="2"/>
    </row>
    <row r="3454" spans="1:11">
      <c r="A3454" s="6"/>
      <c r="B3454" s="6"/>
      <c r="C3454" s="16"/>
      <c r="D3454" s="6"/>
      <c r="E3454" s="16"/>
      <c r="F3454" s="16"/>
      <c r="G3454" s="16"/>
      <c r="H3454" s="16"/>
      <c r="I3454" s="2"/>
      <c r="J3454" s="2">
        <v>0</v>
      </c>
      <c r="K3454" s="2"/>
    </row>
    <row r="3455" spans="1:11">
      <c r="A3455" s="6"/>
      <c r="B3455" s="6"/>
      <c r="C3455" s="16"/>
      <c r="D3455" s="6"/>
      <c r="E3455" s="16"/>
      <c r="F3455" s="16"/>
      <c r="G3455" s="16"/>
      <c r="H3455" s="16"/>
      <c r="I3455" s="2"/>
      <c r="J3455" s="2">
        <v>0</v>
      </c>
      <c r="K3455" s="2"/>
    </row>
    <row r="3456" spans="1:11">
      <c r="A3456" s="6"/>
      <c r="B3456" s="6"/>
      <c r="C3456" s="16"/>
      <c r="D3456" s="6"/>
      <c r="E3456" s="16"/>
      <c r="F3456" s="16"/>
      <c r="G3456" s="16"/>
      <c r="H3456" s="16"/>
      <c r="I3456" s="2"/>
      <c r="J3456" s="2">
        <v>0</v>
      </c>
      <c r="K3456" s="2"/>
    </row>
    <row r="3457" spans="1:11">
      <c r="A3457" s="6"/>
      <c r="B3457" s="6"/>
      <c r="C3457" s="16"/>
      <c r="D3457" s="6"/>
      <c r="E3457" s="16"/>
      <c r="F3457" s="16"/>
      <c r="G3457" s="16"/>
      <c r="H3457" s="16"/>
      <c r="I3457" s="2"/>
      <c r="J3457" s="2">
        <v>3</v>
      </c>
      <c r="K3457" s="2"/>
    </row>
    <row r="3458" spans="1:11">
      <c r="A3458" s="6"/>
      <c r="B3458" s="6"/>
      <c r="C3458" s="16"/>
      <c r="D3458" s="6"/>
      <c r="E3458" s="16"/>
      <c r="F3458" s="16"/>
      <c r="G3458" s="16"/>
      <c r="H3458" s="16"/>
      <c r="I3458" s="2"/>
      <c r="J3458" s="2">
        <v>0</v>
      </c>
      <c r="K3458" s="2"/>
    </row>
    <row r="3459" spans="1:11">
      <c r="A3459" s="6"/>
      <c r="B3459" s="6"/>
      <c r="C3459" s="16"/>
      <c r="D3459" s="6"/>
      <c r="E3459" s="16"/>
      <c r="F3459" s="16"/>
      <c r="G3459" s="16"/>
      <c r="H3459" s="16"/>
      <c r="I3459" s="2"/>
      <c r="J3459" s="2">
        <v>0</v>
      </c>
      <c r="K3459" s="2"/>
    </row>
    <row r="3460" spans="1:11">
      <c r="A3460" s="6"/>
      <c r="B3460" s="6"/>
      <c r="C3460" s="16"/>
      <c r="D3460" s="6"/>
      <c r="E3460" s="16"/>
      <c r="F3460" s="16"/>
      <c r="G3460" s="16"/>
      <c r="H3460" s="16"/>
      <c r="I3460" s="2"/>
      <c r="J3460" s="2">
        <v>0</v>
      </c>
      <c r="K3460" s="2"/>
    </row>
    <row r="3461" spans="1:11">
      <c r="A3461" s="6"/>
      <c r="B3461" s="6"/>
      <c r="C3461" s="16"/>
      <c r="D3461" s="6"/>
      <c r="E3461" s="16"/>
      <c r="F3461" s="16"/>
      <c r="G3461" s="16"/>
      <c r="H3461" s="16"/>
      <c r="I3461" s="2"/>
      <c r="J3461" s="2">
        <v>0</v>
      </c>
      <c r="K3461" s="2"/>
    </row>
    <row r="3462" spans="1:11">
      <c r="A3462" s="6"/>
      <c r="B3462" s="6"/>
      <c r="C3462" s="16"/>
      <c r="D3462" s="6"/>
      <c r="E3462" s="16"/>
      <c r="F3462" s="16"/>
      <c r="G3462" s="16"/>
      <c r="H3462" s="16"/>
      <c r="I3462" s="2"/>
      <c r="J3462" s="2">
        <v>0</v>
      </c>
      <c r="K3462" s="2"/>
    </row>
    <row r="3463" spans="1:11">
      <c r="A3463" s="6"/>
      <c r="B3463" s="6"/>
      <c r="C3463" s="16"/>
      <c r="D3463" s="6"/>
      <c r="E3463" s="16"/>
      <c r="F3463" s="16"/>
      <c r="G3463" s="16"/>
      <c r="H3463" s="16"/>
      <c r="I3463" s="2"/>
      <c r="J3463" s="2">
        <v>0</v>
      </c>
      <c r="K3463" s="2"/>
    </row>
    <row r="3464" spans="1:11">
      <c r="A3464" s="6"/>
      <c r="B3464" s="6"/>
      <c r="C3464" s="16"/>
      <c r="D3464" s="6"/>
      <c r="E3464" s="16"/>
      <c r="F3464" s="16"/>
      <c r="G3464" s="16"/>
      <c r="H3464" s="16"/>
      <c r="I3464" s="2"/>
      <c r="J3464" s="2">
        <v>0</v>
      </c>
      <c r="K3464" s="2"/>
    </row>
    <row r="3465" spans="1:11">
      <c r="A3465" s="6"/>
      <c r="B3465" s="6"/>
      <c r="C3465" s="16"/>
      <c r="D3465" s="6"/>
      <c r="E3465" s="16"/>
      <c r="F3465" s="16"/>
      <c r="G3465" s="16"/>
      <c r="H3465" s="16"/>
      <c r="I3465" s="2"/>
      <c r="J3465" s="2">
        <v>0</v>
      </c>
      <c r="K3465" s="2"/>
    </row>
    <row r="3466" spans="1:11">
      <c r="A3466" s="6"/>
      <c r="B3466" s="6"/>
      <c r="C3466" s="16"/>
      <c r="D3466" s="6"/>
      <c r="E3466" s="16"/>
      <c r="F3466" s="16"/>
      <c r="G3466" s="16"/>
      <c r="H3466" s="16"/>
      <c r="I3466" s="2"/>
      <c r="J3466" s="2">
        <v>0</v>
      </c>
      <c r="K3466" s="2"/>
    </row>
    <row r="3467" spans="1:11">
      <c r="A3467" s="6"/>
      <c r="B3467" s="6"/>
      <c r="C3467" s="16"/>
      <c r="D3467" s="6"/>
      <c r="E3467" s="16"/>
      <c r="F3467" s="16"/>
      <c r="G3467" s="16"/>
      <c r="H3467" s="16"/>
      <c r="I3467" s="2"/>
      <c r="J3467" s="2">
        <v>0</v>
      </c>
      <c r="K3467" s="2"/>
    </row>
    <row r="3468" spans="1:11">
      <c r="A3468" s="6"/>
      <c r="B3468" s="6"/>
      <c r="C3468" s="16"/>
      <c r="D3468" s="6"/>
      <c r="E3468" s="16"/>
      <c r="F3468" s="16"/>
      <c r="G3468" s="16"/>
      <c r="H3468" s="16"/>
      <c r="I3468" s="2"/>
      <c r="J3468" s="2">
        <v>0</v>
      </c>
      <c r="K3468" s="2"/>
    </row>
    <row r="3469" spans="1:11">
      <c r="A3469" s="6"/>
      <c r="B3469" s="6"/>
      <c r="C3469" s="16"/>
      <c r="D3469" s="6"/>
      <c r="E3469" s="16"/>
      <c r="F3469" s="16"/>
      <c r="G3469" s="16"/>
      <c r="H3469" s="16"/>
      <c r="I3469" s="2"/>
      <c r="J3469" s="2">
        <v>0</v>
      </c>
      <c r="K3469" s="2"/>
    </row>
    <row r="3470" spans="1:11">
      <c r="A3470" s="6"/>
      <c r="B3470" s="6"/>
      <c r="C3470" s="16"/>
      <c r="D3470" s="6"/>
      <c r="E3470" s="16"/>
      <c r="F3470" s="16"/>
      <c r="G3470" s="16"/>
      <c r="H3470" s="16"/>
      <c r="I3470" s="2"/>
      <c r="J3470" s="2">
        <v>0</v>
      </c>
      <c r="K3470" s="2"/>
    </row>
    <row r="3471" spans="1:11">
      <c r="A3471" s="6"/>
      <c r="B3471" s="6"/>
      <c r="C3471" s="16"/>
      <c r="D3471" s="6"/>
      <c r="E3471" s="16"/>
      <c r="F3471" s="16"/>
      <c r="G3471" s="16"/>
      <c r="H3471" s="16"/>
      <c r="I3471" s="2"/>
      <c r="J3471" s="2">
        <v>0</v>
      </c>
      <c r="K3471" s="2"/>
    </row>
    <row r="3472" spans="1:11">
      <c r="A3472" s="6"/>
      <c r="B3472" s="6"/>
      <c r="C3472" s="16"/>
      <c r="D3472" s="6"/>
      <c r="E3472" s="16"/>
      <c r="F3472" s="16"/>
      <c r="G3472" s="16"/>
      <c r="H3472" s="16"/>
      <c r="I3472" s="2"/>
      <c r="J3472" s="2">
        <v>0</v>
      </c>
      <c r="K3472" s="2"/>
    </row>
    <row r="3473" spans="1:11">
      <c r="A3473" s="6"/>
      <c r="B3473" s="6"/>
      <c r="C3473" s="16"/>
      <c r="D3473" s="6"/>
      <c r="E3473" s="16"/>
      <c r="F3473" s="16"/>
      <c r="G3473" s="16"/>
      <c r="H3473" s="16"/>
      <c r="I3473" s="2"/>
      <c r="J3473" s="2">
        <v>0</v>
      </c>
      <c r="K3473" s="2"/>
    </row>
    <row r="3474" spans="1:11">
      <c r="A3474" s="6"/>
      <c r="B3474" s="6"/>
      <c r="C3474" s="16"/>
      <c r="D3474" s="6"/>
      <c r="E3474" s="16"/>
      <c r="F3474" s="16"/>
      <c r="G3474" s="16"/>
      <c r="H3474" s="16"/>
      <c r="I3474" s="2"/>
      <c r="J3474" s="2">
        <v>3</v>
      </c>
      <c r="K3474" s="2"/>
    </row>
    <row r="3475" spans="1:11">
      <c r="A3475" s="6"/>
      <c r="B3475" s="6"/>
      <c r="C3475" s="16"/>
      <c r="D3475" s="6"/>
      <c r="E3475" s="16"/>
      <c r="F3475" s="16"/>
      <c r="G3475" s="16"/>
      <c r="H3475" s="16"/>
      <c r="I3475" s="2"/>
      <c r="J3475" s="2">
        <v>0</v>
      </c>
      <c r="K3475" s="2"/>
    </row>
    <row r="3476" spans="1:11">
      <c r="A3476" s="6"/>
      <c r="B3476" s="6"/>
      <c r="C3476" s="16"/>
      <c r="D3476" s="6"/>
      <c r="E3476" s="16"/>
      <c r="F3476" s="16"/>
      <c r="G3476" s="16"/>
      <c r="H3476" s="16"/>
      <c r="I3476" s="2"/>
      <c r="J3476" s="2">
        <v>0</v>
      </c>
      <c r="K3476" s="2"/>
    </row>
    <row r="3477" spans="1:11">
      <c r="A3477" s="6"/>
      <c r="B3477" s="6"/>
      <c r="C3477" s="16"/>
      <c r="D3477" s="6"/>
      <c r="E3477" s="16"/>
      <c r="F3477" s="16"/>
      <c r="G3477" s="16"/>
      <c r="H3477" s="16"/>
      <c r="I3477" s="2"/>
      <c r="J3477" s="2">
        <v>0</v>
      </c>
      <c r="K3477" s="2"/>
    </row>
    <row r="3478" spans="1:11">
      <c r="A3478" s="6"/>
      <c r="B3478" s="6"/>
      <c r="C3478" s="16"/>
      <c r="D3478" s="6"/>
      <c r="E3478" s="16"/>
      <c r="F3478" s="16"/>
      <c r="G3478" s="16"/>
      <c r="H3478" s="16"/>
      <c r="I3478" s="2"/>
      <c r="J3478" s="2">
        <v>0</v>
      </c>
      <c r="K3478" s="2"/>
    </row>
    <row r="3479" spans="1:11">
      <c r="A3479" s="6"/>
      <c r="B3479" s="6"/>
      <c r="C3479" s="16"/>
      <c r="D3479" s="6"/>
      <c r="E3479" s="16"/>
      <c r="F3479" s="16"/>
      <c r="G3479" s="16"/>
      <c r="H3479" s="16"/>
      <c r="I3479" s="2"/>
      <c r="J3479" s="2">
        <v>0</v>
      </c>
      <c r="K3479" s="2"/>
    </row>
    <row r="3480" spans="1:11">
      <c r="A3480" s="6"/>
      <c r="B3480" s="6"/>
      <c r="C3480" s="16"/>
      <c r="D3480" s="6"/>
      <c r="E3480" s="16"/>
      <c r="F3480" s="16"/>
      <c r="G3480" s="16"/>
      <c r="H3480" s="16"/>
      <c r="I3480" s="2"/>
      <c r="J3480" s="2">
        <v>0</v>
      </c>
      <c r="K3480" s="2"/>
    </row>
    <row r="3481" spans="1:11">
      <c r="A3481" s="6"/>
      <c r="B3481" s="6"/>
      <c r="C3481" s="16"/>
      <c r="D3481" s="6"/>
      <c r="E3481" s="16"/>
      <c r="F3481" s="16"/>
      <c r="G3481" s="16"/>
      <c r="H3481" s="16"/>
      <c r="I3481" s="2"/>
      <c r="J3481" s="2">
        <v>0</v>
      </c>
      <c r="K3481" s="2"/>
    </row>
    <row r="3482" spans="1:11">
      <c r="A3482" s="6"/>
      <c r="B3482" s="6"/>
      <c r="C3482" s="16"/>
      <c r="D3482" s="6"/>
      <c r="E3482" s="16"/>
      <c r="F3482" s="16"/>
      <c r="G3482" s="16"/>
      <c r="H3482" s="16"/>
      <c r="I3482" s="2"/>
      <c r="J3482" s="2">
        <v>0</v>
      </c>
      <c r="K3482" s="2"/>
    </row>
    <row r="3483" spans="1:11">
      <c r="A3483" s="6"/>
      <c r="B3483" s="6"/>
      <c r="C3483" s="16"/>
      <c r="D3483" s="6"/>
      <c r="E3483" s="16"/>
      <c r="F3483" s="16"/>
      <c r="G3483" s="16"/>
      <c r="H3483" s="16"/>
      <c r="I3483" s="2"/>
      <c r="J3483" s="2">
        <v>0</v>
      </c>
      <c r="K3483" s="2"/>
    </row>
    <row r="3484" spans="1:11">
      <c r="A3484" s="6"/>
      <c r="B3484" s="6"/>
      <c r="C3484" s="16"/>
      <c r="D3484" s="6"/>
      <c r="E3484" s="16"/>
      <c r="F3484" s="16"/>
      <c r="G3484" s="16"/>
      <c r="H3484" s="16"/>
      <c r="I3484" s="2"/>
      <c r="J3484" s="2">
        <v>0</v>
      </c>
      <c r="K3484" s="2"/>
    </row>
    <row r="3485" spans="1:11">
      <c r="A3485" s="6"/>
      <c r="B3485" s="6"/>
      <c r="C3485" s="16"/>
      <c r="D3485" s="6"/>
      <c r="E3485" s="16"/>
      <c r="F3485" s="16"/>
      <c r="G3485" s="16"/>
      <c r="H3485" s="16"/>
      <c r="I3485" s="2"/>
      <c r="J3485" s="2">
        <v>0</v>
      </c>
      <c r="K3485" s="2"/>
    </row>
    <row r="3486" spans="1:11">
      <c r="A3486" s="6"/>
      <c r="B3486" s="6"/>
      <c r="C3486" s="16"/>
      <c r="D3486" s="6"/>
      <c r="E3486" s="16"/>
      <c r="F3486" s="16"/>
      <c r="G3486" s="16"/>
      <c r="H3486" s="16"/>
      <c r="I3486" s="2"/>
      <c r="J3486" s="2">
        <v>0</v>
      </c>
      <c r="K3486" s="2"/>
    </row>
    <row r="3487" spans="1:11">
      <c r="A3487" s="6"/>
      <c r="B3487" s="6"/>
      <c r="C3487" s="16"/>
      <c r="D3487" s="6"/>
      <c r="E3487" s="16"/>
      <c r="F3487" s="16"/>
      <c r="G3487" s="16"/>
      <c r="H3487" s="16"/>
      <c r="I3487" s="2"/>
      <c r="J3487" s="2">
        <v>0</v>
      </c>
      <c r="K3487" s="2"/>
    </row>
    <row r="3488" spans="1:11">
      <c r="A3488" s="6"/>
      <c r="B3488" s="6"/>
      <c r="C3488" s="16"/>
      <c r="D3488" s="6"/>
      <c r="E3488" s="16"/>
      <c r="F3488" s="16"/>
      <c r="G3488" s="16"/>
      <c r="H3488" s="16"/>
      <c r="I3488" s="2"/>
      <c r="J3488" s="2">
        <v>0</v>
      </c>
      <c r="K3488" s="2"/>
    </row>
    <row r="3489" spans="1:11">
      <c r="A3489" s="6"/>
      <c r="B3489" s="6"/>
      <c r="C3489" s="16"/>
      <c r="D3489" s="6"/>
      <c r="E3489" s="16"/>
      <c r="F3489" s="16"/>
      <c r="G3489" s="16"/>
      <c r="H3489" s="16"/>
      <c r="I3489" s="2"/>
      <c r="J3489" s="2">
        <v>0</v>
      </c>
      <c r="K3489" s="2"/>
    </row>
    <row r="3490" spans="1:11">
      <c r="A3490" s="6"/>
      <c r="B3490" s="6"/>
      <c r="C3490" s="16"/>
      <c r="D3490" s="6"/>
      <c r="E3490" s="16"/>
      <c r="F3490" s="16"/>
      <c r="G3490" s="16"/>
      <c r="H3490" s="16"/>
      <c r="I3490" s="2"/>
      <c r="J3490" s="2">
        <v>0</v>
      </c>
      <c r="K3490" s="2"/>
    </row>
    <row r="3491" spans="1:11">
      <c r="A3491" s="6"/>
      <c r="B3491" s="6"/>
      <c r="C3491" s="16"/>
      <c r="D3491" s="6"/>
      <c r="E3491" s="16"/>
      <c r="F3491" s="16"/>
      <c r="G3491" s="16"/>
      <c r="H3491" s="16"/>
      <c r="I3491" s="2"/>
      <c r="J3491" s="2">
        <v>0</v>
      </c>
      <c r="K3491" s="2"/>
    </row>
    <row r="3492" spans="1:11">
      <c r="A3492" s="6"/>
      <c r="B3492" s="6"/>
      <c r="C3492" s="16"/>
      <c r="D3492" s="6"/>
      <c r="E3492" s="16"/>
      <c r="F3492" s="16"/>
      <c r="G3492" s="16"/>
      <c r="H3492" s="16"/>
      <c r="I3492" s="2"/>
      <c r="J3492" s="2">
        <v>0</v>
      </c>
      <c r="K3492" s="2"/>
    </row>
    <row r="3493" spans="1:11">
      <c r="A3493" s="6"/>
      <c r="B3493" s="6"/>
      <c r="C3493" s="16"/>
      <c r="D3493" s="6"/>
      <c r="E3493" s="16"/>
      <c r="F3493" s="16"/>
      <c r="G3493" s="16"/>
      <c r="H3493" s="16"/>
      <c r="I3493" s="2"/>
      <c r="J3493" s="2">
        <v>0</v>
      </c>
      <c r="K3493" s="2"/>
    </row>
    <row r="3494" spans="1:11">
      <c r="A3494" s="6"/>
      <c r="B3494" s="6"/>
      <c r="C3494" s="16"/>
      <c r="D3494" s="6"/>
      <c r="E3494" s="16"/>
      <c r="F3494" s="16"/>
      <c r="G3494" s="16"/>
      <c r="H3494" s="16"/>
      <c r="I3494" s="2"/>
      <c r="J3494" s="2">
        <v>0</v>
      </c>
      <c r="K3494" s="2"/>
    </row>
    <row r="3495" spans="1:11">
      <c r="A3495" s="6"/>
      <c r="B3495" s="6"/>
      <c r="C3495" s="16"/>
      <c r="D3495" s="6"/>
      <c r="E3495" s="16"/>
      <c r="F3495" s="16"/>
      <c r="G3495" s="16"/>
      <c r="H3495" s="16"/>
      <c r="I3495" s="2"/>
      <c r="J3495" s="2">
        <v>0</v>
      </c>
      <c r="K3495" s="2"/>
    </row>
    <row r="3496" spans="1:11">
      <c r="A3496" s="6"/>
      <c r="B3496" s="6"/>
      <c r="C3496" s="16"/>
      <c r="D3496" s="6"/>
      <c r="E3496" s="16"/>
      <c r="F3496" s="16"/>
      <c r="G3496" s="16"/>
      <c r="H3496" s="16"/>
      <c r="I3496" s="2"/>
      <c r="J3496" s="2">
        <v>0</v>
      </c>
      <c r="K3496" s="2"/>
    </row>
    <row r="3497" spans="1:11">
      <c r="A3497" s="6"/>
      <c r="B3497" s="6"/>
      <c r="C3497" s="16"/>
      <c r="D3497" s="6"/>
      <c r="E3497" s="16"/>
      <c r="F3497" s="16"/>
      <c r="G3497" s="16"/>
      <c r="H3497" s="16"/>
      <c r="I3497" s="2"/>
      <c r="J3497" s="2">
        <v>0</v>
      </c>
      <c r="K3497" s="2"/>
    </row>
    <row r="3498" spans="1:11">
      <c r="A3498" s="6"/>
      <c r="B3498" s="6"/>
      <c r="C3498" s="16"/>
      <c r="D3498" s="6"/>
      <c r="E3498" s="16"/>
      <c r="F3498" s="16"/>
      <c r="G3498" s="16"/>
      <c r="H3498" s="16"/>
      <c r="I3498" s="2"/>
      <c r="J3498" s="2">
        <v>0</v>
      </c>
      <c r="K3498" s="2"/>
    </row>
    <row r="3499" spans="1:11">
      <c r="A3499" s="6"/>
      <c r="B3499" s="6"/>
      <c r="C3499" s="16"/>
      <c r="D3499" s="6"/>
      <c r="E3499" s="16"/>
      <c r="F3499" s="16"/>
      <c r="G3499" s="16"/>
      <c r="H3499" s="16"/>
      <c r="I3499" s="2"/>
      <c r="J3499" s="2">
        <v>0</v>
      </c>
      <c r="K3499" s="2"/>
    </row>
    <row r="3500" spans="1:11">
      <c r="A3500" s="6"/>
      <c r="B3500" s="6"/>
      <c r="C3500" s="16"/>
      <c r="D3500" s="6"/>
      <c r="E3500" s="16"/>
      <c r="F3500" s="16"/>
      <c r="G3500" s="16"/>
      <c r="H3500" s="16"/>
      <c r="I3500" s="2"/>
      <c r="J3500" s="2">
        <v>0</v>
      </c>
      <c r="K3500" s="2"/>
    </row>
    <row r="3501" spans="1:11">
      <c r="A3501" s="6"/>
      <c r="B3501" s="6"/>
      <c r="C3501" s="16"/>
      <c r="D3501" s="6"/>
      <c r="E3501" s="16"/>
      <c r="F3501" s="16"/>
      <c r="G3501" s="16"/>
      <c r="H3501" s="16"/>
      <c r="I3501" s="2"/>
      <c r="J3501" s="2">
        <v>0</v>
      </c>
      <c r="K3501" s="2"/>
    </row>
    <row r="3502" spans="1:11">
      <c r="A3502" s="6"/>
      <c r="B3502" s="6"/>
      <c r="C3502" s="16"/>
      <c r="D3502" s="6"/>
      <c r="E3502" s="16"/>
      <c r="F3502" s="16"/>
      <c r="G3502" s="16"/>
      <c r="H3502" s="16"/>
      <c r="I3502" s="2"/>
      <c r="J3502" s="2">
        <v>0</v>
      </c>
      <c r="K3502" s="2"/>
    </row>
    <row r="3503" spans="1:11">
      <c r="A3503" s="6"/>
      <c r="B3503" s="6"/>
      <c r="C3503" s="16"/>
      <c r="D3503" s="6"/>
      <c r="E3503" s="16"/>
      <c r="F3503" s="16"/>
      <c r="G3503" s="16"/>
      <c r="H3503" s="16"/>
      <c r="I3503" s="2"/>
      <c r="J3503" s="2">
        <v>0</v>
      </c>
      <c r="K3503" s="2"/>
    </row>
    <row r="3504" spans="1:11">
      <c r="A3504" s="6"/>
      <c r="B3504" s="6"/>
      <c r="C3504" s="16"/>
      <c r="D3504" s="6"/>
      <c r="E3504" s="16"/>
      <c r="F3504" s="16"/>
      <c r="G3504" s="16"/>
      <c r="H3504" s="16"/>
      <c r="I3504" s="2"/>
      <c r="J3504" s="2">
        <v>0</v>
      </c>
      <c r="K3504" s="2"/>
    </row>
    <row r="3505" spans="1:11">
      <c r="A3505" s="6"/>
      <c r="B3505" s="6"/>
      <c r="C3505" s="16"/>
      <c r="D3505" s="6"/>
      <c r="E3505" s="16"/>
      <c r="F3505" s="16"/>
      <c r="G3505" s="16"/>
      <c r="H3505" s="16"/>
      <c r="I3505" s="2"/>
      <c r="J3505" s="2">
        <v>0</v>
      </c>
      <c r="K3505" s="2"/>
    </row>
    <row r="3506" spans="1:11">
      <c r="A3506" s="6"/>
      <c r="B3506" s="6"/>
      <c r="C3506" s="16"/>
      <c r="D3506" s="6"/>
      <c r="E3506" s="16"/>
      <c r="F3506" s="16"/>
      <c r="G3506" s="16"/>
      <c r="H3506" s="16"/>
      <c r="I3506" s="2"/>
      <c r="J3506" s="2">
        <v>0</v>
      </c>
      <c r="K3506" s="2"/>
    </row>
    <row r="3507" spans="1:11">
      <c r="A3507" s="6"/>
      <c r="B3507" s="6"/>
      <c r="C3507" s="16"/>
      <c r="D3507" s="6"/>
      <c r="E3507" s="16"/>
      <c r="F3507" s="16"/>
      <c r="G3507" s="16"/>
      <c r="H3507" s="16"/>
      <c r="I3507" s="2"/>
      <c r="J3507" s="2">
        <v>0</v>
      </c>
      <c r="K3507" s="2"/>
    </row>
    <row r="3508" spans="1:11">
      <c r="A3508" s="6"/>
      <c r="B3508" s="6"/>
      <c r="C3508" s="16"/>
      <c r="D3508" s="6"/>
      <c r="E3508" s="16"/>
      <c r="F3508" s="16"/>
      <c r="G3508" s="16"/>
      <c r="H3508" s="16"/>
      <c r="I3508" s="2"/>
      <c r="J3508" s="2">
        <v>0</v>
      </c>
      <c r="K3508" s="2"/>
    </row>
    <row r="3509" spans="1:11">
      <c r="A3509" s="6"/>
      <c r="B3509" s="6"/>
      <c r="C3509" s="16"/>
      <c r="D3509" s="6"/>
      <c r="E3509" s="16"/>
      <c r="F3509" s="16"/>
      <c r="G3509" s="16"/>
      <c r="H3509" s="16"/>
      <c r="I3509" s="2"/>
      <c r="J3509" s="2">
        <v>0</v>
      </c>
      <c r="K3509" s="2"/>
    </row>
    <row r="3510" spans="1:11">
      <c r="A3510" s="6"/>
      <c r="B3510" s="6"/>
      <c r="C3510" s="16"/>
      <c r="D3510" s="6"/>
      <c r="E3510" s="16"/>
      <c r="F3510" s="16"/>
      <c r="G3510" s="16"/>
      <c r="H3510" s="16"/>
      <c r="I3510" s="2"/>
      <c r="J3510" s="2">
        <v>0</v>
      </c>
      <c r="K3510" s="2"/>
    </row>
    <row r="3511" spans="1:11">
      <c r="A3511" s="6"/>
      <c r="B3511" s="6"/>
      <c r="C3511" s="16"/>
      <c r="D3511" s="6"/>
      <c r="E3511" s="16"/>
      <c r="F3511" s="16"/>
      <c r="G3511" s="16"/>
      <c r="H3511" s="16"/>
      <c r="I3511" s="2"/>
      <c r="J3511" s="2">
        <v>0</v>
      </c>
      <c r="K3511" s="2"/>
    </row>
    <row r="3512" spans="1:11">
      <c r="A3512" s="6"/>
      <c r="B3512" s="6"/>
      <c r="C3512" s="16"/>
      <c r="D3512" s="6"/>
      <c r="E3512" s="16"/>
      <c r="F3512" s="16"/>
      <c r="G3512" s="16"/>
      <c r="H3512" s="16"/>
      <c r="I3512" s="2"/>
      <c r="J3512" s="2">
        <v>0</v>
      </c>
      <c r="K3512" s="2"/>
    </row>
    <row r="3513" spans="1:11">
      <c r="A3513" s="6"/>
      <c r="B3513" s="6"/>
      <c r="C3513" s="16"/>
      <c r="D3513" s="6"/>
      <c r="E3513" s="16"/>
      <c r="F3513" s="16"/>
      <c r="G3513" s="16"/>
      <c r="H3513" s="16"/>
      <c r="I3513" s="2"/>
      <c r="J3513" s="2">
        <v>0</v>
      </c>
      <c r="K3513" s="2"/>
    </row>
    <row r="3514" spans="1:11">
      <c r="A3514" s="6"/>
      <c r="B3514" s="6"/>
      <c r="C3514" s="16"/>
      <c r="D3514" s="6"/>
      <c r="E3514" s="16"/>
      <c r="F3514" s="16"/>
      <c r="G3514" s="16"/>
      <c r="H3514" s="16"/>
      <c r="I3514" s="2"/>
      <c r="J3514" s="2">
        <v>0</v>
      </c>
      <c r="K3514" s="2"/>
    </row>
    <row r="3515" spans="1:11">
      <c r="A3515" s="6"/>
      <c r="B3515" s="6"/>
      <c r="C3515" s="16"/>
      <c r="D3515" s="6"/>
      <c r="E3515" s="16"/>
      <c r="F3515" s="16"/>
      <c r="G3515" s="16"/>
      <c r="H3515" s="16"/>
      <c r="I3515" s="2"/>
      <c r="J3515" s="2">
        <v>0</v>
      </c>
      <c r="K3515" s="2"/>
    </row>
    <row r="3516" spans="1:11">
      <c r="A3516" s="6"/>
      <c r="B3516" s="6"/>
      <c r="C3516" s="16"/>
      <c r="D3516" s="6"/>
      <c r="E3516" s="16"/>
      <c r="F3516" s="16"/>
      <c r="G3516" s="16"/>
      <c r="H3516" s="16"/>
      <c r="I3516" s="2"/>
      <c r="J3516" s="2">
        <v>0</v>
      </c>
      <c r="K3516" s="2"/>
    </row>
    <row r="3517" spans="1:11">
      <c r="A3517" s="6"/>
      <c r="B3517" s="6"/>
      <c r="C3517" s="16"/>
      <c r="D3517" s="6"/>
      <c r="E3517" s="16"/>
      <c r="F3517" s="16"/>
      <c r="G3517" s="16"/>
      <c r="H3517" s="16"/>
      <c r="I3517" s="2"/>
      <c r="J3517" s="2">
        <v>0</v>
      </c>
      <c r="K3517" s="2"/>
    </row>
    <row r="3518" spans="1:11">
      <c r="A3518" s="6"/>
      <c r="B3518" s="6"/>
      <c r="C3518" s="16"/>
      <c r="D3518" s="6"/>
      <c r="E3518" s="16"/>
      <c r="F3518" s="16"/>
      <c r="G3518" s="16"/>
      <c r="H3518" s="16"/>
      <c r="I3518" s="2"/>
      <c r="J3518" s="2">
        <v>0</v>
      </c>
      <c r="K3518" s="2"/>
    </row>
    <row r="3519" spans="1:11">
      <c r="A3519" s="6"/>
      <c r="B3519" s="6"/>
      <c r="C3519" s="16"/>
      <c r="D3519" s="6"/>
      <c r="E3519" s="16"/>
      <c r="F3519" s="16"/>
      <c r="G3519" s="16"/>
      <c r="H3519" s="16"/>
      <c r="I3519" s="2"/>
      <c r="J3519" s="2">
        <v>2</v>
      </c>
      <c r="K3519" s="2">
        <v>3</v>
      </c>
    </row>
    <row r="3520" spans="1:11">
      <c r="A3520" s="6"/>
      <c r="B3520" s="6"/>
      <c r="C3520" s="16"/>
      <c r="D3520" s="6"/>
      <c r="E3520" s="16"/>
      <c r="F3520" s="16"/>
      <c r="G3520" s="16"/>
      <c r="H3520" s="16"/>
      <c r="I3520" s="2"/>
      <c r="J3520" s="2">
        <v>0</v>
      </c>
      <c r="K3520" s="2"/>
    </row>
    <row r="3521" spans="1:11">
      <c r="A3521" s="6"/>
      <c r="B3521" s="6"/>
      <c r="C3521" s="16"/>
      <c r="D3521" s="6"/>
      <c r="E3521" s="16"/>
      <c r="F3521" s="16"/>
      <c r="G3521" s="16"/>
      <c r="H3521" s="16"/>
      <c r="I3521" s="2"/>
      <c r="J3521" s="2">
        <v>0</v>
      </c>
      <c r="K3521" s="2"/>
    </row>
    <row r="3522" spans="1:11">
      <c r="A3522" s="6"/>
      <c r="B3522" s="6"/>
      <c r="C3522" s="16"/>
      <c r="D3522" s="6"/>
      <c r="E3522" s="16"/>
      <c r="F3522" s="16"/>
      <c r="G3522" s="16"/>
      <c r="H3522" s="16"/>
      <c r="I3522" s="2"/>
      <c r="J3522" s="2">
        <v>0</v>
      </c>
      <c r="K3522" s="2"/>
    </row>
    <row r="3523" spans="1:11">
      <c r="A3523" s="6"/>
      <c r="B3523" s="6"/>
      <c r="C3523" s="16"/>
      <c r="D3523" s="6"/>
      <c r="E3523" s="16"/>
      <c r="F3523" s="16"/>
      <c r="G3523" s="16"/>
      <c r="H3523" s="16"/>
      <c r="I3523" s="2"/>
      <c r="J3523" s="2">
        <v>0</v>
      </c>
      <c r="K3523" s="2"/>
    </row>
    <row r="3524" spans="1:11">
      <c r="A3524" s="6"/>
      <c r="B3524" s="6"/>
      <c r="C3524" s="16"/>
      <c r="D3524" s="6"/>
      <c r="E3524" s="16"/>
      <c r="F3524" s="16"/>
      <c r="G3524" s="16"/>
      <c r="H3524" s="16"/>
      <c r="I3524" s="2"/>
      <c r="J3524" s="2">
        <v>0</v>
      </c>
      <c r="K3524" s="2"/>
    </row>
    <row r="3525" spans="1:11">
      <c r="A3525" s="6"/>
      <c r="B3525" s="6"/>
      <c r="C3525" s="16"/>
      <c r="D3525" s="6"/>
      <c r="E3525" s="16"/>
      <c r="F3525" s="16"/>
      <c r="G3525" s="16"/>
      <c r="H3525" s="16"/>
      <c r="I3525" s="2"/>
      <c r="J3525" s="2">
        <v>0</v>
      </c>
      <c r="K3525" s="2"/>
    </row>
    <row r="3526" spans="1:11">
      <c r="A3526" s="6"/>
      <c r="B3526" s="6"/>
      <c r="C3526" s="16"/>
      <c r="D3526" s="6"/>
      <c r="E3526" s="16"/>
      <c r="F3526" s="16"/>
      <c r="G3526" s="16"/>
      <c r="H3526" s="16"/>
      <c r="I3526" s="2"/>
      <c r="J3526" s="2">
        <v>0</v>
      </c>
      <c r="K3526" s="2"/>
    </row>
    <row r="3527" spans="1:11">
      <c r="A3527" s="6"/>
      <c r="B3527" s="6"/>
      <c r="C3527" s="16"/>
      <c r="D3527" s="6"/>
      <c r="E3527" s="16"/>
      <c r="F3527" s="16"/>
      <c r="G3527" s="16"/>
      <c r="H3527" s="16"/>
      <c r="I3527" s="2"/>
      <c r="J3527" s="2">
        <v>0</v>
      </c>
      <c r="K3527" s="2"/>
    </row>
    <row r="3528" spans="1:11">
      <c r="A3528" s="6"/>
      <c r="B3528" s="6"/>
      <c r="C3528" s="16"/>
      <c r="D3528" s="6"/>
      <c r="E3528" s="16"/>
      <c r="F3528" s="16"/>
      <c r="G3528" s="16"/>
      <c r="H3528" s="16"/>
      <c r="I3528" s="2"/>
      <c r="J3528" s="2">
        <v>0</v>
      </c>
      <c r="K3528" s="2"/>
    </row>
    <row r="3529" spans="1:11">
      <c r="A3529" s="6"/>
      <c r="B3529" s="6"/>
      <c r="C3529" s="16"/>
      <c r="D3529" s="6"/>
      <c r="E3529" s="16"/>
      <c r="F3529" s="16"/>
      <c r="G3529" s="16"/>
      <c r="H3529" s="16"/>
      <c r="I3529" s="2"/>
      <c r="J3529" s="2">
        <v>0</v>
      </c>
      <c r="K3529" s="2"/>
    </row>
    <row r="3530" spans="1:11">
      <c r="A3530" s="6"/>
      <c r="B3530" s="6"/>
      <c r="C3530" s="16"/>
      <c r="D3530" s="6"/>
      <c r="E3530" s="16"/>
      <c r="F3530" s="16"/>
      <c r="G3530" s="16"/>
      <c r="H3530" s="16"/>
      <c r="I3530" s="2"/>
      <c r="J3530" s="2">
        <v>0</v>
      </c>
      <c r="K3530" s="2"/>
    </row>
    <row r="3531" spans="1:11">
      <c r="A3531" s="6"/>
      <c r="B3531" s="6"/>
      <c r="C3531" s="16"/>
      <c r="D3531" s="6"/>
      <c r="E3531" s="16"/>
      <c r="F3531" s="16"/>
      <c r="G3531" s="16"/>
      <c r="H3531" s="16"/>
      <c r="I3531" s="2"/>
      <c r="J3531" s="2">
        <v>0</v>
      </c>
      <c r="K3531" s="2"/>
    </row>
    <row r="3532" spans="1:11">
      <c r="A3532" s="6"/>
      <c r="B3532" s="6"/>
      <c r="C3532" s="16"/>
      <c r="D3532" s="6"/>
      <c r="E3532" s="16"/>
      <c r="F3532" s="16"/>
      <c r="G3532" s="16"/>
      <c r="H3532" s="16"/>
      <c r="I3532" s="2"/>
      <c r="J3532" s="2">
        <v>0</v>
      </c>
      <c r="K3532" s="2"/>
    </row>
    <row r="3533" spans="1:11">
      <c r="A3533" s="6"/>
      <c r="B3533" s="6"/>
      <c r="C3533" s="16"/>
      <c r="D3533" s="6"/>
      <c r="E3533" s="16"/>
      <c r="F3533" s="16"/>
      <c r="G3533" s="16"/>
      <c r="H3533" s="16"/>
      <c r="I3533" s="2"/>
      <c r="J3533" s="2">
        <v>0</v>
      </c>
      <c r="K3533" s="2"/>
    </row>
    <row r="3534" spans="1:11">
      <c r="A3534" s="6"/>
      <c r="B3534" s="6"/>
      <c r="C3534" s="16"/>
      <c r="D3534" s="6"/>
      <c r="E3534" s="16"/>
      <c r="F3534" s="16"/>
      <c r="G3534" s="16"/>
      <c r="H3534" s="16"/>
      <c r="I3534" s="2"/>
      <c r="J3534" s="2">
        <v>0</v>
      </c>
      <c r="K3534" s="2"/>
    </row>
    <row r="3535" spans="1:11">
      <c r="A3535" s="6"/>
      <c r="B3535" s="6"/>
      <c r="C3535" s="16"/>
      <c r="D3535" s="6"/>
      <c r="E3535" s="16"/>
      <c r="F3535" s="16"/>
      <c r="G3535" s="16"/>
      <c r="H3535" s="16"/>
      <c r="I3535" s="2"/>
      <c r="J3535" s="2">
        <v>0</v>
      </c>
      <c r="K3535" s="2"/>
    </row>
    <row r="3536" spans="1:11">
      <c r="A3536" s="6"/>
      <c r="B3536" s="6"/>
      <c r="C3536" s="16"/>
      <c r="D3536" s="6"/>
      <c r="E3536" s="16"/>
      <c r="F3536" s="16"/>
      <c r="G3536" s="16"/>
      <c r="H3536" s="16"/>
      <c r="I3536" s="2"/>
      <c r="J3536" s="2">
        <v>0</v>
      </c>
      <c r="K3536" s="2"/>
    </row>
    <row r="3537" spans="1:11">
      <c r="A3537" s="6"/>
      <c r="B3537" s="6"/>
      <c r="C3537" s="16"/>
      <c r="D3537" s="6"/>
      <c r="E3537" s="16"/>
      <c r="F3537" s="16"/>
      <c r="G3537" s="16"/>
      <c r="H3537" s="16"/>
      <c r="I3537" s="2"/>
      <c r="J3537" s="2">
        <v>0</v>
      </c>
      <c r="K3537" s="2"/>
    </row>
    <row r="3538" spans="1:11">
      <c r="A3538" s="6"/>
      <c r="B3538" s="6"/>
      <c r="C3538" s="16"/>
      <c r="D3538" s="6"/>
      <c r="E3538" s="16"/>
      <c r="F3538" s="16"/>
      <c r="G3538" s="16"/>
      <c r="H3538" s="16"/>
      <c r="I3538" s="2"/>
      <c r="J3538" s="2">
        <v>0</v>
      </c>
      <c r="K3538" s="2"/>
    </row>
    <row r="3539" spans="1:11">
      <c r="A3539" s="6"/>
      <c r="B3539" s="6"/>
      <c r="C3539" s="16"/>
      <c r="D3539" s="6"/>
      <c r="E3539" s="16"/>
      <c r="F3539" s="16"/>
      <c r="G3539" s="16"/>
      <c r="H3539" s="16"/>
      <c r="I3539" s="2"/>
      <c r="J3539" s="2">
        <v>0</v>
      </c>
      <c r="K3539" s="2"/>
    </row>
    <row r="3540" spans="1:11">
      <c r="A3540" s="6"/>
      <c r="B3540" s="6"/>
      <c r="C3540" s="16"/>
      <c r="D3540" s="6"/>
      <c r="E3540" s="16"/>
      <c r="F3540" s="16"/>
      <c r="G3540" s="16"/>
      <c r="H3540" s="16"/>
      <c r="I3540" s="2"/>
      <c r="J3540" s="2">
        <v>0</v>
      </c>
      <c r="K3540" s="2"/>
    </row>
    <row r="3541" spans="1:11">
      <c r="A3541" s="6"/>
      <c r="B3541" s="6"/>
      <c r="C3541" s="16"/>
      <c r="D3541" s="6"/>
      <c r="E3541" s="16"/>
      <c r="F3541" s="16"/>
      <c r="G3541" s="16"/>
      <c r="H3541" s="16"/>
      <c r="I3541" s="2"/>
      <c r="J3541" s="2">
        <v>0</v>
      </c>
      <c r="K3541" s="2"/>
    </row>
    <row r="3542" spans="1:11">
      <c r="A3542" s="6"/>
      <c r="B3542" s="6"/>
      <c r="C3542" s="16"/>
      <c r="D3542" s="6"/>
      <c r="E3542" s="16"/>
      <c r="F3542" s="16"/>
      <c r="G3542" s="16"/>
      <c r="H3542" s="16"/>
      <c r="I3542" s="2"/>
      <c r="J3542" s="2">
        <v>0</v>
      </c>
      <c r="K3542" s="2"/>
    </row>
    <row r="3543" spans="1:11">
      <c r="A3543" s="6"/>
      <c r="B3543" s="6"/>
      <c r="C3543" s="16"/>
      <c r="D3543" s="6"/>
      <c r="E3543" s="16"/>
      <c r="F3543" s="16"/>
      <c r="G3543" s="16"/>
      <c r="H3543" s="16"/>
      <c r="I3543" s="2"/>
      <c r="J3543" s="2">
        <v>0</v>
      </c>
      <c r="K3543" s="2"/>
    </row>
    <row r="3544" spans="1:11">
      <c r="A3544" s="6"/>
      <c r="B3544" s="6"/>
      <c r="C3544" s="16"/>
      <c r="D3544" s="6"/>
      <c r="E3544" s="16"/>
      <c r="F3544" s="16"/>
      <c r="G3544" s="16"/>
      <c r="H3544" s="16"/>
      <c r="I3544" s="2"/>
      <c r="J3544" s="2">
        <v>0</v>
      </c>
      <c r="K3544" s="2"/>
    </row>
    <row r="3545" spans="1:11">
      <c r="A3545" s="6"/>
      <c r="B3545" s="6"/>
      <c r="C3545" s="16"/>
      <c r="D3545" s="6"/>
      <c r="E3545" s="16"/>
      <c r="F3545" s="16"/>
      <c r="G3545" s="16"/>
      <c r="H3545" s="16"/>
      <c r="I3545" s="2"/>
      <c r="J3545" s="2">
        <v>0</v>
      </c>
      <c r="K3545" s="2"/>
    </row>
    <row r="3546" spans="1:11">
      <c r="A3546" s="6"/>
      <c r="B3546" s="6"/>
      <c r="C3546" s="16"/>
      <c r="D3546" s="6"/>
      <c r="E3546" s="16"/>
      <c r="F3546" s="16"/>
      <c r="G3546" s="16"/>
      <c r="H3546" s="16"/>
      <c r="I3546" s="2"/>
      <c r="J3546" s="2">
        <v>0</v>
      </c>
      <c r="K3546" s="2"/>
    </row>
    <row r="3547" spans="1:11">
      <c r="A3547" s="6"/>
      <c r="B3547" s="6"/>
      <c r="C3547" s="16"/>
      <c r="D3547" s="6"/>
      <c r="E3547" s="16"/>
      <c r="F3547" s="16"/>
      <c r="G3547" s="16"/>
      <c r="H3547" s="16"/>
      <c r="I3547" s="2"/>
      <c r="J3547" s="2">
        <v>0</v>
      </c>
      <c r="K3547" s="2"/>
    </row>
    <row r="3548" spans="1:11">
      <c r="A3548" s="6"/>
      <c r="B3548" s="6"/>
      <c r="C3548" s="16"/>
      <c r="D3548" s="6"/>
      <c r="E3548" s="16"/>
      <c r="F3548" s="16"/>
      <c r="G3548" s="16"/>
      <c r="H3548" s="16"/>
      <c r="I3548" s="2"/>
      <c r="J3548" s="2">
        <v>0</v>
      </c>
      <c r="K3548" s="2"/>
    </row>
    <row r="3549" spans="1:11">
      <c r="A3549" s="6"/>
      <c r="B3549" s="6"/>
      <c r="C3549" s="16"/>
      <c r="D3549" s="6"/>
      <c r="E3549" s="16"/>
      <c r="F3549" s="16"/>
      <c r="G3549" s="16"/>
      <c r="H3549" s="16"/>
      <c r="I3549" s="2"/>
      <c r="J3549" s="2">
        <v>0</v>
      </c>
      <c r="K3549" s="2"/>
    </row>
    <row r="3550" spans="1:11">
      <c r="A3550" s="6"/>
      <c r="B3550" s="6"/>
      <c r="C3550" s="16"/>
      <c r="D3550" s="6"/>
      <c r="E3550" s="16"/>
      <c r="F3550" s="16"/>
      <c r="G3550" s="16"/>
      <c r="H3550" s="16"/>
      <c r="I3550" s="2"/>
      <c r="J3550" s="2">
        <v>0</v>
      </c>
      <c r="K3550" s="2"/>
    </row>
    <row r="3551" spans="1:11">
      <c r="A3551" s="6"/>
      <c r="B3551" s="6"/>
      <c r="C3551" s="16"/>
      <c r="D3551" s="6"/>
      <c r="E3551" s="16"/>
      <c r="F3551" s="16"/>
      <c r="G3551" s="16"/>
      <c r="H3551" s="16"/>
      <c r="I3551" s="2"/>
      <c r="J3551" s="2">
        <v>0</v>
      </c>
      <c r="K3551" s="2"/>
    </row>
    <row r="3552" spans="1:11">
      <c r="A3552" s="6"/>
      <c r="B3552" s="6"/>
      <c r="C3552" s="16"/>
      <c r="D3552" s="6"/>
      <c r="E3552" s="16"/>
      <c r="F3552" s="16"/>
      <c r="G3552" s="16"/>
      <c r="H3552" s="16"/>
      <c r="I3552" s="2"/>
      <c r="J3552" s="2">
        <v>0</v>
      </c>
      <c r="K3552" s="2"/>
    </row>
    <row r="3553" spans="1:11">
      <c r="A3553" s="6"/>
      <c r="B3553" s="6"/>
      <c r="C3553" s="16"/>
      <c r="D3553" s="6"/>
      <c r="E3553" s="16"/>
      <c r="F3553" s="16"/>
      <c r="G3553" s="16"/>
      <c r="H3553" s="16"/>
      <c r="I3553" s="2"/>
      <c r="J3553" s="2">
        <v>0</v>
      </c>
      <c r="K3553" s="2"/>
    </row>
    <row r="3554" spans="1:11">
      <c r="A3554" s="6"/>
      <c r="B3554" s="6"/>
      <c r="C3554" s="16"/>
      <c r="D3554" s="6"/>
      <c r="E3554" s="16"/>
      <c r="F3554" s="16"/>
      <c r="G3554" s="16"/>
      <c r="H3554" s="16"/>
      <c r="I3554" s="2"/>
      <c r="J3554" s="2">
        <v>0</v>
      </c>
      <c r="K3554" s="2"/>
    </row>
    <row r="3555" spans="1:11">
      <c r="A3555" s="6"/>
      <c r="B3555" s="6"/>
      <c r="C3555" s="16"/>
      <c r="D3555" s="6"/>
      <c r="E3555" s="16"/>
      <c r="F3555" s="16"/>
      <c r="G3555" s="16"/>
      <c r="H3555" s="16"/>
      <c r="I3555" s="2"/>
      <c r="J3555" s="2">
        <v>0</v>
      </c>
      <c r="K3555" s="2"/>
    </row>
    <row r="3556" spans="1:11">
      <c r="A3556" s="6"/>
      <c r="B3556" s="6"/>
      <c r="C3556" s="16"/>
      <c r="D3556" s="6"/>
      <c r="E3556" s="16"/>
      <c r="F3556" s="16"/>
      <c r="G3556" s="16"/>
      <c r="H3556" s="16"/>
      <c r="I3556" s="2"/>
      <c r="J3556" s="2">
        <v>0</v>
      </c>
      <c r="K3556" s="2"/>
    </row>
    <row r="3557" spans="1:11">
      <c r="A3557" s="6"/>
      <c r="B3557" s="6"/>
      <c r="C3557" s="16"/>
      <c r="D3557" s="6"/>
      <c r="E3557" s="16"/>
      <c r="F3557" s="16"/>
      <c r="G3557" s="16"/>
      <c r="H3557" s="16"/>
      <c r="I3557" s="2"/>
      <c r="J3557" s="2">
        <v>0</v>
      </c>
      <c r="K3557" s="2"/>
    </row>
    <row r="3558" spans="1:11">
      <c r="A3558" s="6"/>
      <c r="B3558" s="6"/>
      <c r="C3558" s="16"/>
      <c r="D3558" s="6"/>
      <c r="E3558" s="16"/>
      <c r="F3558" s="16"/>
      <c r="G3558" s="16"/>
      <c r="H3558" s="16"/>
      <c r="I3558" s="2"/>
      <c r="J3558" s="2">
        <v>0</v>
      </c>
      <c r="K3558" s="2"/>
    </row>
    <row r="3559" spans="1:11">
      <c r="A3559" s="6"/>
      <c r="B3559" s="6"/>
      <c r="C3559" s="16"/>
      <c r="D3559" s="6"/>
      <c r="E3559" s="16"/>
      <c r="F3559" s="16"/>
      <c r="G3559" s="16"/>
      <c r="H3559" s="16"/>
      <c r="I3559" s="2"/>
      <c r="J3559" s="2">
        <v>0</v>
      </c>
      <c r="K3559" s="2"/>
    </row>
    <row r="3560" spans="1:11">
      <c r="A3560" s="6"/>
      <c r="B3560" s="6"/>
      <c r="C3560" s="16"/>
      <c r="D3560" s="6"/>
      <c r="E3560" s="16"/>
      <c r="F3560" s="16"/>
      <c r="G3560" s="16"/>
      <c r="H3560" s="16"/>
      <c r="I3560" s="2"/>
      <c r="J3560" s="2">
        <v>0</v>
      </c>
      <c r="K3560" s="2"/>
    </row>
    <row r="3561" spans="1:11">
      <c r="A3561" s="6"/>
      <c r="B3561" s="6"/>
      <c r="C3561" s="16"/>
      <c r="D3561" s="6"/>
      <c r="E3561" s="16"/>
      <c r="F3561" s="16"/>
      <c r="G3561" s="16"/>
      <c r="H3561" s="16"/>
      <c r="I3561" s="2"/>
      <c r="J3561" s="2">
        <v>0</v>
      </c>
      <c r="K3561" s="2"/>
    </row>
    <row r="3562" spans="1:11">
      <c r="A3562" s="6"/>
      <c r="B3562" s="6"/>
      <c r="C3562" s="16"/>
      <c r="D3562" s="6"/>
      <c r="E3562" s="16"/>
      <c r="F3562" s="16"/>
      <c r="G3562" s="16"/>
      <c r="H3562" s="16"/>
      <c r="I3562" s="2"/>
      <c r="J3562" s="2">
        <v>0</v>
      </c>
      <c r="K3562" s="2"/>
    </row>
    <row r="3563" spans="1:11">
      <c r="A3563" s="6"/>
      <c r="B3563" s="6"/>
      <c r="C3563" s="16"/>
      <c r="D3563" s="6"/>
      <c r="E3563" s="16"/>
      <c r="F3563" s="16"/>
      <c r="G3563" s="16"/>
      <c r="H3563" s="16"/>
      <c r="I3563" s="2"/>
      <c r="J3563" s="2">
        <v>0</v>
      </c>
      <c r="K3563" s="2"/>
    </row>
    <row r="3564" spans="1:11">
      <c r="A3564" s="6"/>
      <c r="B3564" s="6"/>
      <c r="C3564" s="16"/>
      <c r="D3564" s="6"/>
      <c r="E3564" s="16"/>
      <c r="F3564" s="16"/>
      <c r="G3564" s="16"/>
      <c r="H3564" s="16"/>
      <c r="I3564" s="2"/>
      <c r="J3564" s="2">
        <v>0</v>
      </c>
      <c r="K3564" s="2"/>
    </row>
    <row r="3565" spans="1:11">
      <c r="A3565" s="6"/>
      <c r="B3565" s="6"/>
      <c r="C3565" s="16"/>
      <c r="D3565" s="6"/>
      <c r="E3565" s="16"/>
      <c r="F3565" s="16"/>
      <c r="G3565" s="16"/>
      <c r="H3565" s="16"/>
      <c r="I3565" s="2"/>
      <c r="J3565" s="2">
        <v>0</v>
      </c>
      <c r="K3565" s="2"/>
    </row>
    <row r="3566" spans="1:11">
      <c r="A3566" s="6"/>
      <c r="B3566" s="6"/>
      <c r="C3566" s="16"/>
      <c r="D3566" s="6"/>
      <c r="E3566" s="16"/>
      <c r="F3566" s="16"/>
      <c r="G3566" s="16"/>
      <c r="H3566" s="16"/>
      <c r="I3566" s="2"/>
      <c r="J3566" s="2">
        <v>0</v>
      </c>
      <c r="K3566" s="2"/>
    </row>
    <row r="3567" spans="1:11">
      <c r="A3567" s="6"/>
      <c r="B3567" s="6"/>
      <c r="C3567" s="16"/>
      <c r="D3567" s="6"/>
      <c r="E3567" s="16"/>
      <c r="F3567" s="16"/>
      <c r="G3567" s="16"/>
      <c r="H3567" s="16"/>
      <c r="I3567" s="2"/>
      <c r="J3567" s="2">
        <v>0</v>
      </c>
      <c r="K3567" s="2"/>
    </row>
    <row r="3568" spans="1:11">
      <c r="A3568" s="6"/>
      <c r="B3568" s="6"/>
      <c r="C3568" s="16"/>
      <c r="D3568" s="6"/>
      <c r="E3568" s="16"/>
      <c r="F3568" s="16"/>
      <c r="G3568" s="16"/>
      <c r="H3568" s="16"/>
      <c r="I3568" s="2"/>
      <c r="J3568" s="2">
        <v>0</v>
      </c>
      <c r="K3568" s="2"/>
    </row>
    <row r="3569" spans="1:11">
      <c r="A3569" s="6"/>
      <c r="B3569" s="6"/>
      <c r="C3569" s="16"/>
      <c r="D3569" s="6"/>
      <c r="E3569" s="16"/>
      <c r="F3569" s="16"/>
      <c r="G3569" s="16"/>
      <c r="H3569" s="16"/>
      <c r="I3569" s="2"/>
      <c r="J3569" s="2">
        <v>0</v>
      </c>
      <c r="K3569" s="2"/>
    </row>
    <row r="3570" spans="1:11">
      <c r="A3570" s="6"/>
      <c r="B3570" s="6"/>
      <c r="C3570" s="16"/>
      <c r="D3570" s="6"/>
      <c r="E3570" s="16"/>
      <c r="F3570" s="16"/>
      <c r="G3570" s="16"/>
      <c r="H3570" s="16"/>
      <c r="I3570" s="2"/>
      <c r="J3570" s="2">
        <v>0</v>
      </c>
      <c r="K3570" s="2"/>
    </row>
    <row r="3571" spans="1:11">
      <c r="A3571" s="6"/>
      <c r="B3571" s="6"/>
      <c r="C3571" s="16"/>
      <c r="D3571" s="6"/>
      <c r="E3571" s="16"/>
      <c r="F3571" s="16"/>
      <c r="G3571" s="16"/>
      <c r="H3571" s="16"/>
      <c r="I3571" s="2"/>
      <c r="J3571" s="2">
        <v>0</v>
      </c>
      <c r="K3571" s="2"/>
    </row>
    <row r="3572" spans="1:11">
      <c r="A3572" s="6"/>
      <c r="B3572" s="6"/>
      <c r="C3572" s="16"/>
      <c r="D3572" s="6"/>
      <c r="E3572" s="16"/>
      <c r="F3572" s="16"/>
      <c r="G3572" s="16"/>
      <c r="H3572" s="16"/>
      <c r="I3572" s="2"/>
      <c r="J3572" s="2">
        <v>0</v>
      </c>
      <c r="K3572" s="2"/>
    </row>
    <row r="3573" spans="1:11">
      <c r="A3573" s="6"/>
      <c r="B3573" s="6"/>
      <c r="C3573" s="16"/>
      <c r="D3573" s="6"/>
      <c r="E3573" s="16"/>
      <c r="F3573" s="16"/>
      <c r="G3573" s="16"/>
      <c r="H3573" s="16"/>
      <c r="I3573" s="2"/>
      <c r="J3573" s="2">
        <v>0</v>
      </c>
      <c r="K3573" s="2"/>
    </row>
    <row r="3574" spans="1:11">
      <c r="A3574" s="6"/>
      <c r="B3574" s="6"/>
      <c r="C3574" s="16"/>
      <c r="D3574" s="6"/>
      <c r="E3574" s="16"/>
      <c r="F3574" s="16"/>
      <c r="G3574" s="16"/>
      <c r="H3574" s="16"/>
      <c r="I3574" s="2"/>
      <c r="J3574" s="2">
        <v>0</v>
      </c>
      <c r="K3574" s="2"/>
    </row>
    <row r="3575" spans="1:11">
      <c r="A3575" s="6"/>
      <c r="B3575" s="6"/>
      <c r="C3575" s="16"/>
      <c r="D3575" s="6"/>
      <c r="E3575" s="16"/>
      <c r="F3575" s="16"/>
      <c r="G3575" s="16"/>
      <c r="H3575" s="16"/>
      <c r="I3575" s="2"/>
      <c r="J3575" s="2">
        <v>0</v>
      </c>
      <c r="K3575" s="2"/>
    </row>
    <row r="3576" spans="1:11">
      <c r="A3576" s="6"/>
      <c r="B3576" s="6"/>
      <c r="C3576" s="16"/>
      <c r="D3576" s="6"/>
      <c r="E3576" s="16"/>
      <c r="F3576" s="16"/>
      <c r="G3576" s="16"/>
      <c r="H3576" s="16"/>
      <c r="I3576" s="2"/>
      <c r="J3576" s="2">
        <v>0</v>
      </c>
      <c r="K3576" s="2"/>
    </row>
    <row r="3577" spans="1:11">
      <c r="A3577" s="6"/>
      <c r="B3577" s="6"/>
      <c r="C3577" s="16"/>
      <c r="D3577" s="6"/>
      <c r="E3577" s="16"/>
      <c r="F3577" s="16"/>
      <c r="G3577" s="16"/>
      <c r="H3577" s="16"/>
      <c r="I3577" s="2"/>
      <c r="J3577" s="2">
        <v>0</v>
      </c>
      <c r="K3577" s="2"/>
    </row>
    <row r="3578" spans="1:11">
      <c r="A3578" s="6"/>
      <c r="B3578" s="6"/>
      <c r="C3578" s="16"/>
      <c r="D3578" s="6"/>
      <c r="E3578" s="16"/>
      <c r="F3578" s="16"/>
      <c r="G3578" s="16"/>
      <c r="H3578" s="16"/>
      <c r="I3578" s="2"/>
      <c r="J3578" s="2">
        <v>0</v>
      </c>
      <c r="K3578" s="2"/>
    </row>
    <row r="3579" spans="1:11">
      <c r="A3579" s="6"/>
      <c r="B3579" s="6"/>
      <c r="C3579" s="16"/>
      <c r="D3579" s="6"/>
      <c r="E3579" s="16"/>
      <c r="F3579" s="16"/>
      <c r="G3579" s="16"/>
      <c r="H3579" s="16"/>
      <c r="I3579" s="2"/>
      <c r="J3579" s="2">
        <v>0</v>
      </c>
      <c r="K3579" s="2"/>
    </row>
    <row r="3580" spans="1:11">
      <c r="A3580" s="6"/>
      <c r="B3580" s="6"/>
      <c r="C3580" s="16"/>
      <c r="D3580" s="6"/>
      <c r="E3580" s="16"/>
      <c r="F3580" s="16"/>
      <c r="G3580" s="16"/>
      <c r="H3580" s="16"/>
      <c r="I3580" s="2"/>
      <c r="J3580" s="2">
        <v>0</v>
      </c>
      <c r="K3580" s="2"/>
    </row>
    <row r="3581" spans="1:11">
      <c r="A3581" s="6"/>
      <c r="B3581" s="6"/>
      <c r="C3581" s="16"/>
      <c r="D3581" s="6"/>
      <c r="E3581" s="16"/>
      <c r="F3581" s="16"/>
      <c r="G3581" s="16"/>
      <c r="H3581" s="16"/>
      <c r="I3581" s="2"/>
      <c r="J3581" s="2">
        <v>0</v>
      </c>
      <c r="K3581" s="2"/>
    </row>
    <row r="3582" spans="1:11">
      <c r="A3582" s="6"/>
      <c r="B3582" s="6"/>
      <c r="C3582" s="16"/>
      <c r="D3582" s="6"/>
      <c r="E3582" s="16"/>
      <c r="F3582" s="16"/>
      <c r="G3582" s="16"/>
      <c r="H3582" s="16"/>
      <c r="I3582" s="2"/>
      <c r="J3582" s="2">
        <v>0</v>
      </c>
      <c r="K3582" s="2"/>
    </row>
    <row r="3583" spans="1:11">
      <c r="A3583" s="6"/>
      <c r="B3583" s="6"/>
      <c r="C3583" s="16"/>
      <c r="D3583" s="6"/>
      <c r="E3583" s="16"/>
      <c r="F3583" s="16"/>
      <c r="G3583" s="16"/>
      <c r="H3583" s="16"/>
      <c r="I3583" s="2"/>
      <c r="J3583" s="2">
        <v>0</v>
      </c>
      <c r="K3583" s="2"/>
    </row>
    <row r="3584" spans="1:11">
      <c r="A3584" s="6"/>
      <c r="B3584" s="6"/>
      <c r="C3584" s="16"/>
      <c r="D3584" s="6"/>
      <c r="E3584" s="16"/>
      <c r="F3584" s="16"/>
      <c r="G3584" s="16"/>
      <c r="H3584" s="16"/>
      <c r="I3584" s="2"/>
      <c r="J3584" s="2">
        <v>0</v>
      </c>
      <c r="K3584" s="2"/>
    </row>
    <row r="3585" spans="1:11">
      <c r="A3585" s="6"/>
      <c r="B3585" s="6"/>
      <c r="C3585" s="16"/>
      <c r="D3585" s="6"/>
      <c r="E3585" s="16"/>
      <c r="F3585" s="16"/>
      <c r="G3585" s="16"/>
      <c r="H3585" s="16"/>
      <c r="I3585" s="2"/>
      <c r="J3585" s="2">
        <v>0</v>
      </c>
      <c r="K3585" s="2"/>
    </row>
    <row r="3586" spans="1:11">
      <c r="A3586" s="6"/>
      <c r="B3586" s="6"/>
      <c r="C3586" s="16"/>
      <c r="D3586" s="6"/>
      <c r="E3586" s="16"/>
      <c r="F3586" s="16"/>
      <c r="G3586" s="16"/>
      <c r="H3586" s="16"/>
      <c r="I3586" s="2"/>
      <c r="J3586" s="2">
        <v>0</v>
      </c>
      <c r="K3586" s="2"/>
    </row>
    <row r="3587" spans="1:11">
      <c r="A3587" s="6"/>
      <c r="B3587" s="6"/>
      <c r="C3587" s="16"/>
      <c r="D3587" s="6"/>
      <c r="E3587" s="16"/>
      <c r="F3587" s="16"/>
      <c r="G3587" s="16"/>
      <c r="H3587" s="16"/>
      <c r="I3587" s="2"/>
      <c r="J3587" s="2">
        <v>0</v>
      </c>
      <c r="K3587" s="2"/>
    </row>
    <row r="3588" spans="1:11">
      <c r="A3588" s="6"/>
      <c r="B3588" s="6"/>
      <c r="C3588" s="16"/>
      <c r="D3588" s="6"/>
      <c r="E3588" s="16"/>
      <c r="F3588" s="16"/>
      <c r="G3588" s="16"/>
      <c r="H3588" s="16"/>
      <c r="I3588" s="2"/>
      <c r="J3588" s="2">
        <v>0</v>
      </c>
      <c r="K3588" s="2"/>
    </row>
    <row r="3589" spans="1:11">
      <c r="A3589" s="6"/>
      <c r="B3589" s="6"/>
      <c r="C3589" s="16"/>
      <c r="D3589" s="6"/>
      <c r="E3589" s="16"/>
      <c r="F3589" s="16"/>
      <c r="G3589" s="16"/>
      <c r="H3589" s="16"/>
      <c r="I3589" s="2"/>
      <c r="J3589" s="2">
        <v>0</v>
      </c>
      <c r="K3589" s="2"/>
    </row>
    <row r="3590" spans="1:11">
      <c r="A3590" s="6"/>
      <c r="B3590" s="6"/>
      <c r="C3590" s="16"/>
      <c r="D3590" s="6"/>
      <c r="E3590" s="16"/>
      <c r="F3590" s="16"/>
      <c r="G3590" s="16"/>
      <c r="H3590" s="16"/>
      <c r="I3590" s="2"/>
      <c r="J3590" s="2">
        <v>0</v>
      </c>
      <c r="K3590" s="2"/>
    </row>
    <row r="3591" spans="1:11">
      <c r="A3591" s="6"/>
      <c r="B3591" s="6"/>
      <c r="C3591" s="16"/>
      <c r="D3591" s="6"/>
      <c r="E3591" s="16"/>
      <c r="F3591" s="16"/>
      <c r="G3591" s="16"/>
      <c r="H3591" s="16"/>
      <c r="I3591" s="2"/>
      <c r="J3591" s="2">
        <v>0</v>
      </c>
      <c r="K3591" s="2"/>
    </row>
    <row r="3592" spans="1:11">
      <c r="A3592" s="6"/>
      <c r="B3592" s="6"/>
      <c r="C3592" s="16"/>
      <c r="D3592" s="6"/>
      <c r="E3592" s="16"/>
      <c r="F3592" s="16"/>
      <c r="G3592" s="16"/>
      <c r="H3592" s="16"/>
      <c r="I3592" s="2"/>
      <c r="J3592" s="2">
        <v>0</v>
      </c>
      <c r="K3592" s="2"/>
    </row>
    <row r="3593" spans="1:11">
      <c r="A3593" s="6"/>
      <c r="B3593" s="6"/>
      <c r="C3593" s="16"/>
      <c r="D3593" s="6"/>
      <c r="E3593" s="16"/>
      <c r="F3593" s="16"/>
      <c r="G3593" s="16"/>
      <c r="H3593" s="16"/>
      <c r="I3593" s="2"/>
      <c r="J3593" s="2">
        <v>0</v>
      </c>
      <c r="K3593" s="2"/>
    </row>
    <row r="3594" spans="1:11">
      <c r="A3594" s="6"/>
      <c r="B3594" s="6"/>
      <c r="C3594" s="16"/>
      <c r="D3594" s="6"/>
      <c r="E3594" s="16"/>
      <c r="F3594" s="16"/>
      <c r="G3594" s="16"/>
      <c r="H3594" s="16"/>
      <c r="I3594" s="2"/>
      <c r="J3594" s="2">
        <v>0</v>
      </c>
      <c r="K3594" s="2"/>
    </row>
    <row r="3595" spans="1:11">
      <c r="A3595" s="6"/>
      <c r="B3595" s="6"/>
      <c r="C3595" s="16"/>
      <c r="D3595" s="6"/>
      <c r="E3595" s="16"/>
      <c r="F3595" s="16"/>
      <c r="G3595" s="16"/>
      <c r="H3595" s="16"/>
      <c r="I3595" s="2"/>
      <c r="J3595" s="2">
        <v>0</v>
      </c>
      <c r="K3595" s="2"/>
    </row>
    <row r="3596" spans="1:11">
      <c r="A3596" s="6"/>
      <c r="B3596" s="6"/>
      <c r="C3596" s="16"/>
      <c r="D3596" s="6"/>
      <c r="E3596" s="16"/>
      <c r="F3596" s="16"/>
      <c r="G3596" s="16"/>
      <c r="H3596" s="16"/>
      <c r="I3596" s="2"/>
      <c r="J3596" s="2">
        <v>0</v>
      </c>
      <c r="K3596" s="2"/>
    </row>
    <row r="3597" spans="1:11">
      <c r="A3597" s="6"/>
      <c r="B3597" s="6"/>
      <c r="C3597" s="16"/>
      <c r="D3597" s="6"/>
      <c r="E3597" s="16"/>
      <c r="F3597" s="16"/>
      <c r="G3597" s="16"/>
      <c r="H3597" s="16"/>
      <c r="I3597" s="2"/>
      <c r="J3597" s="2">
        <v>0</v>
      </c>
      <c r="K3597" s="2"/>
    </row>
    <row r="3598" spans="1:11">
      <c r="A3598" s="6"/>
      <c r="B3598" s="6"/>
      <c r="C3598" s="16"/>
      <c r="D3598" s="6"/>
      <c r="E3598" s="16"/>
      <c r="F3598" s="16"/>
      <c r="G3598" s="16"/>
      <c r="H3598" s="16"/>
      <c r="I3598" s="2"/>
      <c r="J3598" s="2">
        <v>0</v>
      </c>
      <c r="K3598" s="2"/>
    </row>
    <row r="3599" spans="1:11">
      <c r="A3599" s="6"/>
      <c r="B3599" s="6"/>
      <c r="C3599" s="16"/>
      <c r="D3599" s="6"/>
      <c r="E3599" s="16"/>
      <c r="F3599" s="16"/>
      <c r="G3599" s="16"/>
      <c r="H3599" s="16"/>
      <c r="I3599" s="2"/>
      <c r="J3599" s="2">
        <v>0</v>
      </c>
      <c r="K3599" s="2"/>
    </row>
    <row r="3600" spans="1:11">
      <c r="A3600" s="6"/>
      <c r="B3600" s="6"/>
      <c r="C3600" s="16"/>
      <c r="D3600" s="6"/>
      <c r="E3600" s="16"/>
      <c r="F3600" s="16"/>
      <c r="G3600" s="16"/>
      <c r="H3600" s="16"/>
      <c r="I3600" s="2"/>
      <c r="J3600" s="2">
        <v>0</v>
      </c>
      <c r="K3600" s="2"/>
    </row>
    <row r="3601" spans="1:11">
      <c r="A3601" s="6"/>
      <c r="B3601" s="6"/>
      <c r="C3601" s="16"/>
      <c r="D3601" s="6"/>
      <c r="E3601" s="16"/>
      <c r="F3601" s="16"/>
      <c r="G3601" s="16"/>
      <c r="H3601" s="16"/>
      <c r="I3601" s="2"/>
      <c r="J3601" s="2">
        <v>0</v>
      </c>
      <c r="K3601" s="2"/>
    </row>
    <row r="3602" spans="1:11">
      <c r="A3602" s="6"/>
      <c r="B3602" s="6"/>
      <c r="C3602" s="16"/>
      <c r="D3602" s="6"/>
      <c r="E3602" s="16"/>
      <c r="F3602" s="16"/>
      <c r="G3602" s="16"/>
      <c r="H3602" s="16"/>
      <c r="I3602" s="2"/>
      <c r="J3602" s="2">
        <v>0</v>
      </c>
      <c r="K3602" s="2"/>
    </row>
    <row r="3603" spans="1:11">
      <c r="A3603" s="6"/>
      <c r="B3603" s="6"/>
      <c r="C3603" s="16"/>
      <c r="D3603" s="6"/>
      <c r="E3603" s="16"/>
      <c r="F3603" s="16"/>
      <c r="G3603" s="16"/>
      <c r="H3603" s="16"/>
      <c r="I3603" s="2"/>
      <c r="J3603" s="2">
        <v>0</v>
      </c>
      <c r="K3603" s="2"/>
    </row>
    <row r="3604" spans="1:11">
      <c r="A3604" s="6"/>
      <c r="B3604" s="6"/>
      <c r="C3604" s="16"/>
      <c r="D3604" s="6"/>
      <c r="E3604" s="16"/>
      <c r="F3604" s="16"/>
      <c r="G3604" s="16"/>
      <c r="H3604" s="16"/>
      <c r="I3604" s="2"/>
      <c r="J3604" s="2">
        <v>0</v>
      </c>
      <c r="K3604" s="2"/>
    </row>
    <row r="3605" spans="1:11">
      <c r="A3605" s="6"/>
      <c r="B3605" s="6"/>
      <c r="C3605" s="16"/>
      <c r="D3605" s="6"/>
      <c r="E3605" s="16"/>
      <c r="F3605" s="16"/>
      <c r="G3605" s="16"/>
      <c r="H3605" s="16"/>
      <c r="I3605" s="2"/>
      <c r="J3605" s="2">
        <v>0</v>
      </c>
      <c r="K3605" s="2"/>
    </row>
    <row r="3606" spans="1:11">
      <c r="A3606" s="6"/>
      <c r="B3606" s="6"/>
      <c r="C3606" s="16"/>
      <c r="D3606" s="6"/>
      <c r="E3606" s="16"/>
      <c r="F3606" s="16"/>
      <c r="G3606" s="16"/>
      <c r="H3606" s="16"/>
      <c r="I3606" s="2"/>
      <c r="J3606" s="2">
        <v>0</v>
      </c>
      <c r="K3606" s="2"/>
    </row>
    <row r="3607" spans="1:11">
      <c r="A3607" s="6"/>
      <c r="B3607" s="6"/>
      <c r="C3607" s="16"/>
      <c r="D3607" s="6"/>
      <c r="E3607" s="16"/>
      <c r="F3607" s="16"/>
      <c r="G3607" s="16"/>
      <c r="H3607" s="16"/>
      <c r="I3607" s="2"/>
      <c r="J3607" s="2">
        <v>0</v>
      </c>
      <c r="K3607" s="2"/>
    </row>
    <row r="3608" spans="1:11">
      <c r="A3608" s="6"/>
      <c r="B3608" s="6"/>
      <c r="C3608" s="16"/>
      <c r="D3608" s="6"/>
      <c r="E3608" s="16"/>
      <c r="F3608" s="16"/>
      <c r="G3608" s="16"/>
      <c r="H3608" s="16"/>
      <c r="I3608" s="2"/>
      <c r="J3608" s="2">
        <v>0</v>
      </c>
      <c r="K3608" s="2"/>
    </row>
    <row r="3609" spans="1:11">
      <c r="A3609" s="6"/>
      <c r="B3609" s="6"/>
      <c r="C3609" s="16"/>
      <c r="D3609" s="6"/>
      <c r="E3609" s="16"/>
      <c r="F3609" s="16"/>
      <c r="G3609" s="16"/>
      <c r="H3609" s="16"/>
      <c r="I3609" s="2"/>
      <c r="J3609" s="2">
        <v>0</v>
      </c>
      <c r="K3609" s="2"/>
    </row>
    <row r="3610" spans="1:11">
      <c r="A3610" s="6"/>
      <c r="B3610" s="6"/>
      <c r="C3610" s="16"/>
      <c r="D3610" s="6"/>
      <c r="E3610" s="16"/>
      <c r="F3610" s="16"/>
      <c r="G3610" s="16"/>
      <c r="H3610" s="16"/>
      <c r="I3610" s="2"/>
      <c r="J3610" s="2">
        <v>0</v>
      </c>
      <c r="K3610" s="2"/>
    </row>
    <row r="3611" spans="1:11">
      <c r="A3611" s="6"/>
      <c r="B3611" s="6"/>
      <c r="C3611" s="16"/>
      <c r="D3611" s="6"/>
      <c r="E3611" s="16"/>
      <c r="F3611" s="16"/>
      <c r="G3611" s="16"/>
      <c r="H3611" s="16"/>
      <c r="I3611" s="2"/>
      <c r="J3611" s="2">
        <v>0</v>
      </c>
      <c r="K3611" s="2"/>
    </row>
    <row r="3612" spans="1:11">
      <c r="A3612" s="6"/>
      <c r="B3612" s="6"/>
      <c r="C3612" s="16"/>
      <c r="D3612" s="6"/>
      <c r="E3612" s="16"/>
      <c r="F3612" s="16"/>
      <c r="G3612" s="16"/>
      <c r="H3612" s="16"/>
      <c r="I3612" s="2"/>
      <c r="J3612" s="2">
        <v>0</v>
      </c>
      <c r="K3612" s="2"/>
    </row>
    <row r="3613" spans="1:11">
      <c r="A3613" s="6"/>
      <c r="B3613" s="6"/>
      <c r="C3613" s="16"/>
      <c r="D3613" s="6"/>
      <c r="E3613" s="16"/>
      <c r="F3613" s="16"/>
      <c r="G3613" s="16"/>
      <c r="H3613" s="16"/>
      <c r="I3613" s="2"/>
      <c r="J3613" s="2">
        <v>0</v>
      </c>
      <c r="K3613" s="2"/>
    </row>
    <row r="3614" spans="1:11">
      <c r="A3614" s="6"/>
      <c r="B3614" s="6"/>
      <c r="C3614" s="16"/>
      <c r="D3614" s="6"/>
      <c r="E3614" s="16"/>
      <c r="F3614" s="16"/>
      <c r="G3614" s="16"/>
      <c r="H3614" s="16"/>
      <c r="I3614" s="2"/>
      <c r="J3614" s="2">
        <v>0</v>
      </c>
      <c r="K3614" s="2"/>
    </row>
    <row r="3615" spans="1:11">
      <c r="A3615" s="6"/>
      <c r="B3615" s="6"/>
      <c r="C3615" s="16"/>
      <c r="D3615" s="6"/>
      <c r="E3615" s="16"/>
      <c r="F3615" s="16"/>
      <c r="G3615" s="16"/>
      <c r="H3615" s="16"/>
      <c r="I3615" s="2"/>
      <c r="J3615" s="2">
        <v>0</v>
      </c>
      <c r="K3615" s="2"/>
    </row>
    <row r="3616" spans="1:11">
      <c r="A3616" s="6"/>
      <c r="B3616" s="6"/>
      <c r="C3616" s="16"/>
      <c r="D3616" s="6"/>
      <c r="E3616" s="16"/>
      <c r="F3616" s="16"/>
      <c r="G3616" s="16"/>
      <c r="H3616" s="16"/>
      <c r="I3616" s="2"/>
      <c r="J3616" s="2">
        <v>0</v>
      </c>
      <c r="K3616" s="2"/>
    </row>
    <row r="3617" spans="1:11">
      <c r="A3617" s="6"/>
      <c r="B3617" s="6"/>
      <c r="C3617" s="16"/>
      <c r="D3617" s="6"/>
      <c r="E3617" s="16"/>
      <c r="F3617" s="16"/>
      <c r="G3617" s="16"/>
      <c r="H3617" s="16"/>
      <c r="I3617" s="2"/>
      <c r="J3617" s="2">
        <v>0</v>
      </c>
      <c r="K3617" s="2"/>
    </row>
    <row r="3618" spans="1:11">
      <c r="A3618" s="6"/>
      <c r="B3618" s="6"/>
      <c r="C3618" s="16"/>
      <c r="D3618" s="6"/>
      <c r="E3618" s="16"/>
      <c r="F3618" s="16"/>
      <c r="G3618" s="16"/>
      <c r="H3618" s="16"/>
      <c r="I3618" s="2"/>
      <c r="J3618" s="2">
        <v>0</v>
      </c>
      <c r="K3618" s="2"/>
    </row>
    <row r="3619" spans="1:11">
      <c r="A3619" s="6"/>
      <c r="B3619" s="6"/>
      <c r="C3619" s="16"/>
      <c r="D3619" s="6"/>
      <c r="E3619" s="16"/>
      <c r="F3619" s="16"/>
      <c r="G3619" s="16"/>
      <c r="H3619" s="16"/>
      <c r="I3619" s="2"/>
      <c r="J3619" s="2">
        <v>0</v>
      </c>
      <c r="K3619" s="2"/>
    </row>
    <row r="3620" spans="1:11">
      <c r="A3620" s="6"/>
      <c r="B3620" s="6"/>
      <c r="C3620" s="16"/>
      <c r="D3620" s="6"/>
      <c r="E3620" s="16"/>
      <c r="F3620" s="16"/>
      <c r="G3620" s="16"/>
      <c r="H3620" s="16"/>
      <c r="I3620" s="2"/>
      <c r="J3620" s="2">
        <v>0</v>
      </c>
      <c r="K3620" s="2"/>
    </row>
    <row r="3621" spans="1:11">
      <c r="A3621" s="6"/>
      <c r="B3621" s="6"/>
      <c r="C3621" s="16"/>
      <c r="D3621" s="6"/>
      <c r="E3621" s="16"/>
      <c r="F3621" s="16"/>
      <c r="G3621" s="16"/>
      <c r="H3621" s="16"/>
      <c r="I3621" s="2"/>
      <c r="J3621" s="2">
        <v>0</v>
      </c>
      <c r="K3621" s="2"/>
    </row>
    <row r="3622" spans="1:11">
      <c r="A3622" s="6"/>
      <c r="B3622" s="6"/>
      <c r="C3622" s="16"/>
      <c r="D3622" s="6"/>
      <c r="E3622" s="16"/>
      <c r="F3622" s="16"/>
      <c r="G3622" s="16"/>
      <c r="H3622" s="16"/>
      <c r="I3622" s="2"/>
      <c r="J3622" s="2">
        <v>0</v>
      </c>
      <c r="K3622" s="2"/>
    </row>
    <row r="3623" spans="1:11">
      <c r="A3623" s="6"/>
      <c r="B3623" s="6"/>
      <c r="C3623" s="16"/>
      <c r="D3623" s="6"/>
      <c r="E3623" s="16"/>
      <c r="F3623" s="16"/>
      <c r="G3623" s="16"/>
      <c r="H3623" s="16"/>
      <c r="I3623" s="2"/>
      <c r="J3623" s="2">
        <v>3</v>
      </c>
      <c r="K3623" s="2"/>
    </row>
    <row r="3624" spans="1:11">
      <c r="A3624" s="6"/>
      <c r="B3624" s="6"/>
      <c r="C3624" s="16"/>
      <c r="D3624" s="6"/>
      <c r="E3624" s="16"/>
      <c r="F3624" s="16"/>
      <c r="G3624" s="16"/>
      <c r="H3624" s="16"/>
      <c r="I3624" s="2"/>
      <c r="J3624" s="2">
        <v>0</v>
      </c>
      <c r="K3624" s="2"/>
    </row>
    <row r="3625" spans="1:11">
      <c r="A3625" s="6"/>
      <c r="B3625" s="6"/>
      <c r="C3625" s="16"/>
      <c r="D3625" s="6"/>
      <c r="E3625" s="16"/>
      <c r="F3625" s="16"/>
      <c r="G3625" s="16"/>
      <c r="H3625" s="16"/>
      <c r="I3625" s="2"/>
      <c r="J3625" s="2">
        <v>0</v>
      </c>
      <c r="K3625" s="2"/>
    </row>
    <row r="3626" spans="1:11">
      <c r="A3626" s="6"/>
      <c r="B3626" s="6"/>
      <c r="C3626" s="16"/>
      <c r="D3626" s="6"/>
      <c r="E3626" s="16"/>
      <c r="F3626" s="16"/>
      <c r="G3626" s="16"/>
      <c r="H3626" s="16"/>
      <c r="I3626" s="2"/>
      <c r="J3626" s="2">
        <v>0</v>
      </c>
      <c r="K3626" s="2"/>
    </row>
    <row r="3627" spans="1:11">
      <c r="A3627" s="6"/>
      <c r="B3627" s="6"/>
      <c r="C3627" s="16"/>
      <c r="D3627" s="6"/>
      <c r="E3627" s="16"/>
      <c r="F3627" s="16"/>
      <c r="G3627" s="16"/>
      <c r="H3627" s="16"/>
      <c r="I3627" s="2"/>
      <c r="J3627" s="2">
        <v>0</v>
      </c>
      <c r="K3627" s="2"/>
    </row>
    <row r="3628" spans="1:11">
      <c r="A3628" s="6"/>
      <c r="B3628" s="6"/>
      <c r="C3628" s="16"/>
      <c r="D3628" s="6"/>
      <c r="E3628" s="16"/>
      <c r="F3628" s="16"/>
      <c r="G3628" s="16"/>
      <c r="H3628" s="16"/>
      <c r="I3628" s="2"/>
      <c r="J3628" s="2">
        <v>0</v>
      </c>
      <c r="K3628" s="2"/>
    </row>
    <row r="3629" spans="1:11">
      <c r="A3629" s="6"/>
      <c r="B3629" s="6"/>
      <c r="C3629" s="16"/>
      <c r="D3629" s="6"/>
      <c r="E3629" s="16"/>
      <c r="F3629" s="16"/>
      <c r="G3629" s="16"/>
      <c r="H3629" s="16"/>
      <c r="I3629" s="2"/>
      <c r="J3629" s="2">
        <v>0</v>
      </c>
      <c r="K3629" s="2"/>
    </row>
    <row r="3630" spans="1:11">
      <c r="A3630" s="6"/>
      <c r="B3630" s="6"/>
      <c r="C3630" s="16"/>
      <c r="D3630" s="6"/>
      <c r="E3630" s="16"/>
      <c r="F3630" s="16"/>
      <c r="G3630" s="16"/>
      <c r="H3630" s="16"/>
      <c r="I3630" s="2"/>
      <c r="J3630" s="2">
        <v>0</v>
      </c>
      <c r="K3630" s="2"/>
    </row>
    <row r="3631" spans="1:11">
      <c r="A3631" s="6"/>
      <c r="B3631" s="6"/>
      <c r="C3631" s="16"/>
      <c r="D3631" s="6"/>
      <c r="E3631" s="16"/>
      <c r="F3631" s="16"/>
      <c r="G3631" s="16"/>
      <c r="H3631" s="16"/>
      <c r="I3631" s="2"/>
      <c r="J3631" s="2">
        <v>0</v>
      </c>
      <c r="K3631" s="2"/>
    </row>
    <row r="3632" spans="1:11">
      <c r="A3632" s="6"/>
      <c r="B3632" s="6"/>
      <c r="C3632" s="16"/>
      <c r="D3632" s="6"/>
      <c r="E3632" s="16"/>
      <c r="F3632" s="16"/>
      <c r="G3632" s="16"/>
      <c r="H3632" s="16"/>
      <c r="I3632" s="2"/>
      <c r="J3632" s="2">
        <v>0</v>
      </c>
      <c r="K3632" s="2"/>
    </row>
    <row r="3633" spans="1:11">
      <c r="A3633" s="6"/>
      <c r="B3633" s="6"/>
      <c r="C3633" s="16"/>
      <c r="D3633" s="6"/>
      <c r="E3633" s="16"/>
      <c r="F3633" s="16"/>
      <c r="G3633" s="16"/>
      <c r="H3633" s="16"/>
      <c r="I3633" s="2"/>
      <c r="J3633" s="2">
        <v>0</v>
      </c>
      <c r="K3633" s="2"/>
    </row>
    <row r="3634" spans="1:11">
      <c r="A3634" s="6"/>
      <c r="B3634" s="6"/>
      <c r="C3634" s="16"/>
      <c r="D3634" s="6"/>
      <c r="E3634" s="16"/>
      <c r="F3634" s="16"/>
      <c r="G3634" s="16"/>
      <c r="H3634" s="16"/>
      <c r="I3634" s="2"/>
      <c r="J3634" s="2">
        <v>0</v>
      </c>
      <c r="K3634" s="2"/>
    </row>
    <row r="3635" spans="1:11">
      <c r="A3635" s="6"/>
      <c r="B3635" s="6"/>
      <c r="C3635" s="16"/>
      <c r="D3635" s="6"/>
      <c r="E3635" s="16"/>
      <c r="F3635" s="16"/>
      <c r="G3635" s="16"/>
      <c r="H3635" s="16"/>
      <c r="I3635" s="2"/>
      <c r="J3635" s="2">
        <v>0</v>
      </c>
      <c r="K3635" s="2"/>
    </row>
    <row r="3636" spans="1:11">
      <c r="A3636" s="6"/>
      <c r="B3636" s="6"/>
      <c r="C3636" s="16"/>
      <c r="D3636" s="6"/>
      <c r="E3636" s="16"/>
      <c r="F3636" s="16"/>
      <c r="G3636" s="16"/>
      <c r="H3636" s="16"/>
      <c r="I3636" s="2"/>
      <c r="J3636" s="2">
        <v>0</v>
      </c>
      <c r="K3636" s="2"/>
    </row>
    <row r="3637" spans="1:11">
      <c r="A3637" s="6"/>
      <c r="B3637" s="6"/>
      <c r="C3637" s="16"/>
      <c r="D3637" s="6"/>
      <c r="E3637" s="16"/>
      <c r="F3637" s="16"/>
      <c r="G3637" s="16"/>
      <c r="H3637" s="16"/>
      <c r="I3637" s="2"/>
      <c r="J3637" s="2">
        <v>0</v>
      </c>
      <c r="K3637" s="2"/>
    </row>
    <row r="3638" spans="1:11">
      <c r="A3638" s="6"/>
      <c r="B3638" s="6"/>
      <c r="C3638" s="16"/>
      <c r="D3638" s="6"/>
      <c r="E3638" s="16"/>
      <c r="F3638" s="16"/>
      <c r="G3638" s="16"/>
      <c r="H3638" s="16"/>
      <c r="I3638" s="2"/>
      <c r="J3638" s="2">
        <v>0</v>
      </c>
      <c r="K3638" s="2"/>
    </row>
    <row r="3639" spans="1:11">
      <c r="A3639" s="6"/>
      <c r="B3639" s="6"/>
      <c r="C3639" s="16"/>
      <c r="D3639" s="6"/>
      <c r="E3639" s="16"/>
      <c r="F3639" s="16"/>
      <c r="G3639" s="16"/>
      <c r="H3639" s="16"/>
      <c r="I3639" s="2"/>
      <c r="J3639" s="2">
        <v>0</v>
      </c>
      <c r="K3639" s="2"/>
    </row>
    <row r="3640" spans="1:11">
      <c r="A3640" s="6"/>
      <c r="B3640" s="6"/>
      <c r="C3640" s="16"/>
      <c r="D3640" s="6"/>
      <c r="E3640" s="16"/>
      <c r="F3640" s="16"/>
      <c r="G3640" s="16"/>
      <c r="H3640" s="16"/>
      <c r="I3640" s="2"/>
      <c r="J3640" s="2">
        <v>0</v>
      </c>
      <c r="K3640" s="2"/>
    </row>
    <row r="3641" spans="1:11">
      <c r="A3641" s="6"/>
      <c r="B3641" s="6"/>
      <c r="C3641" s="16"/>
      <c r="D3641" s="6"/>
      <c r="E3641" s="16"/>
      <c r="F3641" s="16"/>
      <c r="G3641" s="16"/>
      <c r="H3641" s="16"/>
      <c r="I3641" s="2"/>
      <c r="J3641" s="2">
        <v>0</v>
      </c>
      <c r="K3641" s="2"/>
    </row>
    <row r="3642" spans="1:11">
      <c r="A3642" s="6"/>
      <c r="B3642" s="6"/>
      <c r="C3642" s="16"/>
      <c r="D3642" s="6"/>
      <c r="E3642" s="16"/>
      <c r="F3642" s="16"/>
      <c r="G3642" s="16"/>
      <c r="H3642" s="16"/>
      <c r="I3642" s="2"/>
      <c r="J3642" s="2">
        <v>0</v>
      </c>
      <c r="K3642" s="2"/>
    </row>
    <row r="3643" spans="1:11">
      <c r="A3643" s="6"/>
      <c r="B3643" s="6"/>
      <c r="C3643" s="16"/>
      <c r="D3643" s="6"/>
      <c r="E3643" s="16"/>
      <c r="F3643" s="16"/>
      <c r="G3643" s="16"/>
      <c r="H3643" s="16"/>
      <c r="I3643" s="2"/>
      <c r="J3643" s="2">
        <v>0</v>
      </c>
      <c r="K3643" s="2"/>
    </row>
    <row r="3644" spans="1:11">
      <c r="A3644" s="6"/>
      <c r="B3644" s="6"/>
      <c r="C3644" s="16"/>
      <c r="D3644" s="6"/>
      <c r="E3644" s="16"/>
      <c r="F3644" s="16"/>
      <c r="G3644" s="16"/>
      <c r="H3644" s="16"/>
      <c r="I3644" s="2"/>
      <c r="J3644" s="2">
        <v>0</v>
      </c>
      <c r="K3644" s="2"/>
    </row>
    <row r="3645" spans="1:11">
      <c r="A3645" s="6"/>
      <c r="B3645" s="6"/>
      <c r="C3645" s="16"/>
      <c r="D3645" s="6"/>
      <c r="E3645" s="16"/>
      <c r="F3645" s="16"/>
      <c r="G3645" s="16"/>
      <c r="H3645" s="16"/>
      <c r="I3645" s="2"/>
      <c r="J3645" s="2">
        <v>0</v>
      </c>
      <c r="K3645" s="2"/>
    </row>
    <row r="3646" spans="1:11">
      <c r="A3646" s="6"/>
      <c r="B3646" s="6"/>
      <c r="C3646" s="16"/>
      <c r="D3646" s="6"/>
      <c r="E3646" s="16"/>
      <c r="F3646" s="16"/>
      <c r="G3646" s="16"/>
      <c r="H3646" s="16"/>
      <c r="I3646" s="2"/>
      <c r="J3646" s="2">
        <v>3</v>
      </c>
      <c r="K3646" s="2"/>
    </row>
    <row r="3647" spans="1:11">
      <c r="A3647" s="6"/>
      <c r="B3647" s="6"/>
      <c r="C3647" s="16"/>
      <c r="D3647" s="6"/>
      <c r="E3647" s="16"/>
      <c r="F3647" s="16"/>
      <c r="G3647" s="16"/>
      <c r="H3647" s="16"/>
      <c r="I3647" s="2"/>
      <c r="J3647" s="2">
        <v>0</v>
      </c>
      <c r="K3647" s="2"/>
    </row>
    <row r="3648" spans="1:11">
      <c r="A3648" s="6"/>
      <c r="B3648" s="6"/>
      <c r="C3648" s="16"/>
      <c r="D3648" s="6"/>
      <c r="E3648" s="16"/>
      <c r="F3648" s="16"/>
      <c r="G3648" s="16"/>
      <c r="H3648" s="16"/>
      <c r="I3648" s="2"/>
      <c r="J3648" s="2">
        <v>0</v>
      </c>
      <c r="K3648" s="2"/>
    </row>
    <row r="3649" spans="1:11">
      <c r="A3649" s="6"/>
      <c r="B3649" s="6"/>
      <c r="C3649" s="16"/>
      <c r="D3649" s="6"/>
      <c r="E3649" s="16"/>
      <c r="F3649" s="16"/>
      <c r="G3649" s="16"/>
      <c r="H3649" s="16"/>
      <c r="I3649" s="2"/>
      <c r="J3649" s="2">
        <v>0</v>
      </c>
      <c r="K3649" s="2"/>
    </row>
    <row r="3650" spans="1:11">
      <c r="A3650" s="6"/>
      <c r="B3650" s="6"/>
      <c r="C3650" s="16"/>
      <c r="D3650" s="6"/>
      <c r="E3650" s="16"/>
      <c r="F3650" s="16"/>
      <c r="G3650" s="16"/>
      <c r="H3650" s="16"/>
      <c r="I3650" s="2"/>
      <c r="J3650" s="2">
        <v>0</v>
      </c>
      <c r="K3650" s="2"/>
    </row>
    <row r="3651" spans="1:11">
      <c r="A3651" s="6"/>
      <c r="B3651" s="6"/>
      <c r="C3651" s="16"/>
      <c r="D3651" s="6"/>
      <c r="E3651" s="16"/>
      <c r="F3651" s="16"/>
      <c r="G3651" s="16"/>
      <c r="H3651" s="16"/>
      <c r="I3651" s="2"/>
      <c r="J3651" s="2">
        <v>0</v>
      </c>
      <c r="K3651" s="2"/>
    </row>
    <row r="3652" spans="1:11">
      <c r="A3652" s="6"/>
      <c r="B3652" s="6"/>
      <c r="C3652" s="16"/>
      <c r="D3652" s="6"/>
      <c r="E3652" s="16"/>
      <c r="F3652" s="16"/>
      <c r="G3652" s="16"/>
      <c r="H3652" s="16"/>
      <c r="I3652" s="2"/>
      <c r="J3652" s="2">
        <v>0</v>
      </c>
      <c r="K3652" s="2"/>
    </row>
    <row r="3653" spans="1:11">
      <c r="A3653" s="6"/>
      <c r="B3653" s="6"/>
      <c r="C3653" s="16"/>
      <c r="D3653" s="6"/>
      <c r="E3653" s="16"/>
      <c r="F3653" s="16"/>
      <c r="G3653" s="16"/>
      <c r="H3653" s="16"/>
      <c r="I3653" s="2"/>
      <c r="J3653" s="2">
        <v>0</v>
      </c>
      <c r="K3653" s="2"/>
    </row>
    <row r="3654" spans="1:11">
      <c r="A3654" s="6"/>
      <c r="B3654" s="6"/>
      <c r="C3654" s="16"/>
      <c r="D3654" s="6"/>
      <c r="E3654" s="16"/>
      <c r="F3654" s="16"/>
      <c r="G3654" s="16"/>
      <c r="H3654" s="16"/>
      <c r="I3654" s="2"/>
      <c r="J3654" s="2">
        <v>0</v>
      </c>
      <c r="K3654" s="2"/>
    </row>
    <row r="3655" spans="1:11">
      <c r="A3655" s="6"/>
      <c r="B3655" s="6"/>
      <c r="C3655" s="16"/>
      <c r="D3655" s="6"/>
      <c r="E3655" s="16"/>
      <c r="F3655" s="16"/>
      <c r="G3655" s="16"/>
      <c r="H3655" s="16"/>
      <c r="I3655" s="2"/>
      <c r="J3655" s="2">
        <v>0</v>
      </c>
      <c r="K3655" s="2"/>
    </row>
    <row r="3656" spans="1:11">
      <c r="A3656" s="6"/>
      <c r="B3656" s="6"/>
      <c r="C3656" s="16"/>
      <c r="D3656" s="6"/>
      <c r="E3656" s="16"/>
      <c r="F3656" s="16"/>
      <c r="G3656" s="16"/>
      <c r="H3656" s="16"/>
      <c r="I3656" s="2"/>
      <c r="J3656" s="2">
        <v>0</v>
      </c>
      <c r="K3656" s="2"/>
    </row>
    <row r="3657" spans="1:11">
      <c r="A3657" s="6"/>
      <c r="B3657" s="6"/>
      <c r="C3657" s="16"/>
      <c r="D3657" s="6"/>
      <c r="E3657" s="16"/>
      <c r="F3657" s="16"/>
      <c r="G3657" s="16"/>
      <c r="H3657" s="16"/>
      <c r="I3657" s="2"/>
      <c r="J3657" s="2">
        <v>0</v>
      </c>
      <c r="K3657" s="2"/>
    </row>
    <row r="3658" spans="1:11">
      <c r="A3658" s="6"/>
      <c r="B3658" s="6"/>
      <c r="C3658" s="16"/>
      <c r="D3658" s="6"/>
      <c r="E3658" s="16"/>
      <c r="F3658" s="16"/>
      <c r="G3658" s="16"/>
      <c r="H3658" s="16"/>
      <c r="I3658" s="2"/>
      <c r="J3658" s="2">
        <v>0</v>
      </c>
      <c r="K3658" s="2"/>
    </row>
    <row r="3659" spans="1:11">
      <c r="A3659" s="6"/>
      <c r="B3659" s="6"/>
      <c r="C3659" s="16"/>
      <c r="D3659" s="6"/>
      <c r="E3659" s="16"/>
      <c r="F3659" s="16"/>
      <c r="G3659" s="16"/>
      <c r="H3659" s="16"/>
      <c r="I3659" s="2"/>
      <c r="J3659" s="2">
        <v>0</v>
      </c>
      <c r="K3659" s="2"/>
    </row>
    <row r="3660" spans="1:11">
      <c r="A3660" s="6"/>
      <c r="B3660" s="6"/>
      <c r="C3660" s="16"/>
      <c r="D3660" s="6"/>
      <c r="E3660" s="16"/>
      <c r="F3660" s="16"/>
      <c r="G3660" s="16"/>
      <c r="H3660" s="16"/>
      <c r="I3660" s="2"/>
      <c r="J3660" s="2">
        <v>0</v>
      </c>
      <c r="K3660" s="2"/>
    </row>
    <row r="3661" spans="1:11">
      <c r="A3661" s="6"/>
      <c r="B3661" s="6"/>
      <c r="C3661" s="16"/>
      <c r="D3661" s="6"/>
      <c r="E3661" s="16"/>
      <c r="F3661" s="16"/>
      <c r="G3661" s="16"/>
      <c r="H3661" s="16"/>
      <c r="I3661" s="2"/>
      <c r="J3661" s="2">
        <v>0</v>
      </c>
      <c r="K3661" s="2"/>
    </row>
    <row r="3662" spans="1:11">
      <c r="A3662" s="6"/>
      <c r="B3662" s="6"/>
      <c r="C3662" s="16"/>
      <c r="D3662" s="6"/>
      <c r="E3662" s="16"/>
      <c r="F3662" s="16"/>
      <c r="G3662" s="16"/>
      <c r="H3662" s="16"/>
      <c r="I3662" s="2"/>
      <c r="J3662" s="2">
        <v>0</v>
      </c>
      <c r="K3662" s="2"/>
    </row>
    <row r="3663" spans="1:11">
      <c r="A3663" s="6"/>
      <c r="B3663" s="6"/>
      <c r="C3663" s="16"/>
      <c r="D3663" s="6"/>
      <c r="E3663" s="16"/>
      <c r="F3663" s="16"/>
      <c r="G3663" s="16"/>
      <c r="H3663" s="16"/>
      <c r="I3663" s="2"/>
      <c r="J3663" s="2">
        <v>0</v>
      </c>
      <c r="K3663" s="2"/>
    </row>
    <row r="3664" spans="1:11">
      <c r="A3664" s="6"/>
      <c r="B3664" s="6"/>
      <c r="C3664" s="16"/>
      <c r="D3664" s="6"/>
      <c r="E3664" s="16"/>
      <c r="F3664" s="16"/>
      <c r="G3664" s="16"/>
      <c r="H3664" s="16"/>
      <c r="I3664" s="2"/>
      <c r="J3664" s="2">
        <v>0</v>
      </c>
      <c r="K3664" s="2"/>
    </row>
    <row r="3665" spans="1:11">
      <c r="A3665" s="6"/>
      <c r="B3665" s="6"/>
      <c r="C3665" s="16"/>
      <c r="D3665" s="6"/>
      <c r="E3665" s="16"/>
      <c r="F3665" s="16"/>
      <c r="G3665" s="16"/>
      <c r="H3665" s="16"/>
      <c r="I3665" s="2"/>
      <c r="J3665" s="2">
        <v>0</v>
      </c>
      <c r="K3665" s="2"/>
    </row>
    <row r="3666" spans="1:11">
      <c r="A3666" s="6"/>
      <c r="B3666" s="6"/>
      <c r="C3666" s="16"/>
      <c r="D3666" s="6"/>
      <c r="E3666" s="16"/>
      <c r="F3666" s="16"/>
      <c r="G3666" s="16"/>
      <c r="H3666" s="16"/>
      <c r="I3666" s="2"/>
      <c r="J3666" s="2">
        <v>0</v>
      </c>
      <c r="K3666" s="2"/>
    </row>
    <row r="3667" spans="1:11">
      <c r="A3667" s="6"/>
      <c r="B3667" s="6"/>
      <c r="C3667" s="16"/>
      <c r="D3667" s="6"/>
      <c r="E3667" s="16"/>
      <c r="F3667" s="16"/>
      <c r="G3667" s="16"/>
      <c r="H3667" s="16"/>
      <c r="I3667" s="2"/>
      <c r="J3667" s="2">
        <v>0</v>
      </c>
      <c r="K3667" s="2"/>
    </row>
    <row r="3668" spans="1:11">
      <c r="A3668" s="6"/>
      <c r="B3668" s="6"/>
      <c r="C3668" s="16"/>
      <c r="D3668" s="6"/>
      <c r="E3668" s="16"/>
      <c r="F3668" s="16"/>
      <c r="G3668" s="16"/>
      <c r="H3668" s="16"/>
      <c r="I3668" s="2"/>
      <c r="J3668" s="2">
        <v>0</v>
      </c>
      <c r="K3668" s="2"/>
    </row>
    <row r="3669" spans="1:11">
      <c r="A3669" s="6"/>
      <c r="B3669" s="6"/>
      <c r="C3669" s="16"/>
      <c r="D3669" s="6"/>
      <c r="E3669" s="16"/>
      <c r="F3669" s="16"/>
      <c r="G3669" s="16"/>
      <c r="H3669" s="16"/>
      <c r="I3669" s="2"/>
      <c r="J3669" s="2">
        <v>0</v>
      </c>
      <c r="K3669" s="2"/>
    </row>
    <row r="3670" spans="1:11">
      <c r="A3670" s="6"/>
      <c r="B3670" s="6"/>
      <c r="C3670" s="16"/>
      <c r="D3670" s="6"/>
      <c r="E3670" s="16"/>
      <c r="F3670" s="16"/>
      <c r="G3670" s="16"/>
      <c r="H3670" s="16"/>
      <c r="I3670" s="2"/>
      <c r="J3670" s="2">
        <v>0</v>
      </c>
      <c r="K3670" s="2"/>
    </row>
    <row r="3671" spans="1:11">
      <c r="A3671" s="6"/>
      <c r="B3671" s="6"/>
      <c r="C3671" s="16"/>
      <c r="D3671" s="6"/>
      <c r="E3671" s="16"/>
      <c r="F3671" s="16"/>
      <c r="G3671" s="16"/>
      <c r="H3671" s="16"/>
      <c r="I3671" s="2"/>
      <c r="J3671" s="2">
        <v>0</v>
      </c>
      <c r="K3671" s="2"/>
    </row>
    <row r="3672" spans="1:11">
      <c r="A3672" s="6"/>
      <c r="B3672" s="6"/>
      <c r="C3672" s="16"/>
      <c r="D3672" s="6"/>
      <c r="E3672" s="16"/>
      <c r="F3672" s="16"/>
      <c r="G3672" s="16"/>
      <c r="H3672" s="16"/>
      <c r="I3672" s="2"/>
      <c r="J3672" s="2">
        <v>0</v>
      </c>
      <c r="K3672" s="2"/>
    </row>
    <row r="3673" spans="1:11">
      <c r="A3673" s="6"/>
      <c r="B3673" s="6"/>
      <c r="C3673" s="16"/>
      <c r="D3673" s="6"/>
      <c r="E3673" s="16"/>
      <c r="F3673" s="16"/>
      <c r="G3673" s="16"/>
      <c r="H3673" s="16"/>
      <c r="I3673" s="2"/>
      <c r="J3673" s="2">
        <v>0</v>
      </c>
      <c r="K3673" s="2"/>
    </row>
    <row r="3674" spans="1:11">
      <c r="A3674" s="6"/>
      <c r="B3674" s="6"/>
      <c r="C3674" s="16"/>
      <c r="D3674" s="6"/>
      <c r="E3674" s="16"/>
      <c r="F3674" s="16"/>
      <c r="G3674" s="16"/>
      <c r="H3674" s="16"/>
      <c r="I3674" s="2"/>
      <c r="J3674" s="2">
        <v>0</v>
      </c>
      <c r="K3674" s="2"/>
    </row>
    <row r="3675" spans="1:11">
      <c r="A3675" s="6"/>
      <c r="B3675" s="6"/>
      <c r="C3675" s="16"/>
      <c r="D3675" s="6"/>
      <c r="E3675" s="16"/>
      <c r="F3675" s="16"/>
      <c r="G3675" s="16"/>
      <c r="H3675" s="16"/>
      <c r="I3675" s="2"/>
      <c r="J3675" s="2">
        <v>0</v>
      </c>
      <c r="K3675" s="2"/>
    </row>
    <row r="3676" spans="1:11">
      <c r="A3676" s="6"/>
      <c r="B3676" s="6"/>
      <c r="C3676" s="16"/>
      <c r="D3676" s="6"/>
      <c r="E3676" s="16"/>
      <c r="F3676" s="16"/>
      <c r="G3676" s="16"/>
      <c r="H3676" s="16"/>
      <c r="I3676" s="2"/>
      <c r="J3676" s="2">
        <v>0</v>
      </c>
      <c r="K3676" s="2"/>
    </row>
    <row r="3677" spans="1:11">
      <c r="A3677" s="6"/>
      <c r="B3677" s="6"/>
      <c r="C3677" s="16"/>
      <c r="D3677" s="6"/>
      <c r="E3677" s="16"/>
      <c r="F3677" s="16"/>
      <c r="G3677" s="16"/>
      <c r="H3677" s="16"/>
      <c r="I3677" s="2"/>
      <c r="J3677" s="2">
        <v>0</v>
      </c>
      <c r="K3677" s="2"/>
    </row>
    <row r="3678" spans="1:11">
      <c r="A3678" s="6"/>
      <c r="B3678" s="6"/>
      <c r="C3678" s="16"/>
      <c r="D3678" s="6"/>
      <c r="E3678" s="16"/>
      <c r="F3678" s="16"/>
      <c r="G3678" s="16"/>
      <c r="H3678" s="16"/>
      <c r="I3678" s="2"/>
      <c r="J3678" s="2">
        <v>0</v>
      </c>
      <c r="K3678" s="2"/>
    </row>
    <row r="3679" spans="1:11">
      <c r="A3679" s="6"/>
      <c r="B3679" s="6"/>
      <c r="C3679" s="16"/>
      <c r="D3679" s="6"/>
      <c r="E3679" s="16"/>
      <c r="F3679" s="16"/>
      <c r="G3679" s="16"/>
      <c r="H3679" s="16"/>
      <c r="I3679" s="2"/>
      <c r="J3679" s="2">
        <v>0</v>
      </c>
      <c r="K3679" s="2"/>
    </row>
    <row r="3680" spans="1:11">
      <c r="A3680" s="6"/>
      <c r="B3680" s="6"/>
      <c r="C3680" s="16"/>
      <c r="D3680" s="6"/>
      <c r="E3680" s="16"/>
      <c r="F3680" s="16"/>
      <c r="G3680" s="16"/>
      <c r="H3680" s="16"/>
      <c r="I3680" s="2"/>
      <c r="J3680" s="2">
        <v>0</v>
      </c>
      <c r="K3680" s="2"/>
    </row>
    <row r="3681" spans="1:11">
      <c r="A3681" s="6"/>
      <c r="B3681" s="6"/>
      <c r="C3681" s="16"/>
      <c r="D3681" s="6"/>
      <c r="E3681" s="16"/>
      <c r="F3681" s="16"/>
      <c r="G3681" s="16"/>
      <c r="H3681" s="16"/>
      <c r="I3681" s="2"/>
      <c r="J3681" s="2">
        <v>0</v>
      </c>
      <c r="K3681" s="2"/>
    </row>
    <row r="3682" spans="1:11">
      <c r="A3682" s="6"/>
      <c r="B3682" s="6"/>
      <c r="C3682" s="16"/>
      <c r="D3682" s="6"/>
      <c r="E3682" s="16"/>
      <c r="F3682" s="16"/>
      <c r="G3682" s="16"/>
      <c r="H3682" s="16"/>
      <c r="I3682" s="2"/>
      <c r="J3682" s="2">
        <v>0</v>
      </c>
      <c r="K3682" s="2"/>
    </row>
    <row r="3683" spans="1:11">
      <c r="A3683" s="6"/>
      <c r="B3683" s="6"/>
      <c r="C3683" s="16"/>
      <c r="D3683" s="6"/>
      <c r="E3683" s="16"/>
      <c r="F3683" s="16"/>
      <c r="G3683" s="16"/>
      <c r="H3683" s="16"/>
      <c r="I3683" s="2"/>
      <c r="J3683" s="2">
        <v>0</v>
      </c>
      <c r="K3683" s="2"/>
    </row>
    <row r="3684" spans="1:11">
      <c r="A3684" s="6"/>
      <c r="B3684" s="6"/>
      <c r="C3684" s="16"/>
      <c r="D3684" s="6"/>
      <c r="E3684" s="16"/>
      <c r="F3684" s="16"/>
      <c r="G3684" s="16"/>
      <c r="H3684" s="16"/>
      <c r="I3684" s="2"/>
      <c r="J3684" s="2">
        <v>0</v>
      </c>
      <c r="K3684" s="2"/>
    </row>
    <row r="3685" spans="1:11">
      <c r="A3685" s="6"/>
      <c r="B3685" s="6"/>
      <c r="C3685" s="16"/>
      <c r="D3685" s="6"/>
      <c r="E3685" s="16"/>
      <c r="F3685" s="16"/>
      <c r="G3685" s="16"/>
      <c r="H3685" s="16"/>
      <c r="I3685" s="2"/>
      <c r="J3685" s="2">
        <v>0</v>
      </c>
      <c r="K3685" s="2"/>
    </row>
    <row r="3686" spans="1:11">
      <c r="A3686" s="6"/>
      <c r="B3686" s="6"/>
      <c r="C3686" s="16"/>
      <c r="D3686" s="6"/>
      <c r="E3686" s="16"/>
      <c r="F3686" s="16"/>
      <c r="G3686" s="16"/>
      <c r="H3686" s="16"/>
      <c r="I3686" s="2"/>
      <c r="J3686" s="2">
        <v>0</v>
      </c>
      <c r="K3686" s="2"/>
    </row>
    <row r="3687" spans="1:11">
      <c r="A3687" s="6"/>
      <c r="B3687" s="6"/>
      <c r="C3687" s="16"/>
      <c r="D3687" s="6"/>
      <c r="E3687" s="16"/>
      <c r="F3687" s="16"/>
      <c r="G3687" s="16"/>
      <c r="H3687" s="16"/>
      <c r="I3687" s="2"/>
      <c r="J3687" s="2">
        <v>0</v>
      </c>
      <c r="K3687" s="2"/>
    </row>
    <row r="3688" spans="1:11">
      <c r="A3688" s="6"/>
      <c r="B3688" s="6"/>
      <c r="C3688" s="16"/>
      <c r="D3688" s="6"/>
      <c r="E3688" s="16"/>
      <c r="F3688" s="16"/>
      <c r="G3688" s="16"/>
      <c r="H3688" s="16"/>
      <c r="I3688" s="2"/>
      <c r="J3688" s="2">
        <v>0</v>
      </c>
      <c r="K3688" s="2"/>
    </row>
    <row r="3689" spans="1:11">
      <c r="A3689" s="6"/>
      <c r="B3689" s="6"/>
      <c r="C3689" s="16"/>
      <c r="D3689" s="6"/>
      <c r="E3689" s="16"/>
      <c r="F3689" s="16"/>
      <c r="G3689" s="16"/>
      <c r="H3689" s="16"/>
      <c r="I3689" s="2"/>
      <c r="J3689" s="2">
        <v>0</v>
      </c>
      <c r="K3689" s="2"/>
    </row>
    <row r="3690" spans="1:11">
      <c r="A3690" s="6"/>
      <c r="B3690" s="6"/>
      <c r="C3690" s="16"/>
      <c r="D3690" s="6"/>
      <c r="E3690" s="16"/>
      <c r="F3690" s="16"/>
      <c r="G3690" s="16"/>
      <c r="H3690" s="16"/>
      <c r="I3690" s="2"/>
      <c r="J3690" s="2">
        <v>0</v>
      </c>
      <c r="K3690" s="2"/>
    </row>
    <row r="3691" spans="1:11">
      <c r="A3691" s="6"/>
      <c r="B3691" s="6"/>
      <c r="C3691" s="16"/>
      <c r="D3691" s="6"/>
      <c r="E3691" s="16"/>
      <c r="F3691" s="16"/>
      <c r="G3691" s="16"/>
      <c r="H3691" s="16"/>
      <c r="I3691" s="2"/>
      <c r="J3691" s="2">
        <v>0</v>
      </c>
      <c r="K3691" s="2"/>
    </row>
    <row r="3692" spans="1:11">
      <c r="A3692" s="6"/>
      <c r="B3692" s="6"/>
      <c r="C3692" s="16"/>
      <c r="D3692" s="6"/>
      <c r="E3692" s="16"/>
      <c r="F3692" s="16"/>
      <c r="G3692" s="16"/>
      <c r="H3692" s="16"/>
      <c r="I3692" s="2"/>
      <c r="J3692" s="2">
        <v>0</v>
      </c>
      <c r="K3692" s="2"/>
    </row>
    <row r="3693" spans="1:11">
      <c r="A3693" s="6"/>
      <c r="B3693" s="6"/>
      <c r="C3693" s="16"/>
      <c r="D3693" s="6"/>
      <c r="E3693" s="16"/>
      <c r="F3693" s="16"/>
      <c r="G3693" s="16"/>
      <c r="H3693" s="16"/>
      <c r="I3693" s="2"/>
      <c r="J3693" s="2">
        <v>0</v>
      </c>
      <c r="K3693" s="2"/>
    </row>
    <row r="3694" spans="1:11">
      <c r="A3694" s="6"/>
      <c r="B3694" s="6"/>
      <c r="C3694" s="16"/>
      <c r="D3694" s="6"/>
      <c r="E3694" s="16"/>
      <c r="F3694" s="16"/>
      <c r="G3694" s="16"/>
      <c r="H3694" s="16"/>
      <c r="I3694" s="2"/>
      <c r="J3694" s="2">
        <v>0</v>
      </c>
      <c r="K3694" s="2"/>
    </row>
    <row r="3695" spans="1:11">
      <c r="A3695" s="6"/>
      <c r="B3695" s="6"/>
      <c r="C3695" s="16"/>
      <c r="D3695" s="6"/>
      <c r="E3695" s="16"/>
      <c r="F3695" s="16"/>
      <c r="G3695" s="16"/>
      <c r="H3695" s="16"/>
      <c r="I3695" s="2"/>
      <c r="J3695" s="2">
        <v>0</v>
      </c>
      <c r="K3695" s="2"/>
    </row>
    <row r="3696" spans="1:11">
      <c r="A3696" s="6"/>
      <c r="B3696" s="6"/>
      <c r="C3696" s="16"/>
      <c r="D3696" s="6"/>
      <c r="E3696" s="16"/>
      <c r="F3696" s="16"/>
      <c r="G3696" s="16"/>
      <c r="H3696" s="16"/>
      <c r="I3696" s="2"/>
      <c r="J3696" s="2">
        <v>0</v>
      </c>
      <c r="K3696" s="2"/>
    </row>
    <row r="3697" spans="1:11">
      <c r="A3697" s="6"/>
      <c r="B3697" s="6"/>
      <c r="C3697" s="16"/>
      <c r="D3697" s="6"/>
      <c r="E3697" s="16"/>
      <c r="F3697" s="16"/>
      <c r="G3697" s="16"/>
      <c r="H3697" s="16"/>
      <c r="I3697" s="2"/>
      <c r="J3697" s="2">
        <v>0</v>
      </c>
      <c r="K3697" s="2"/>
    </row>
    <row r="3698" spans="1:11">
      <c r="A3698" s="6"/>
      <c r="B3698" s="6"/>
      <c r="C3698" s="16"/>
      <c r="D3698" s="6"/>
      <c r="E3698" s="16"/>
      <c r="F3698" s="16"/>
      <c r="G3698" s="16"/>
      <c r="H3698" s="16"/>
      <c r="I3698" s="2"/>
      <c r="J3698" s="2">
        <v>0</v>
      </c>
      <c r="K3698" s="2"/>
    </row>
    <row r="3699" spans="1:11">
      <c r="A3699" s="6"/>
      <c r="B3699" s="6"/>
      <c r="C3699" s="16"/>
      <c r="D3699" s="6"/>
      <c r="E3699" s="16"/>
      <c r="F3699" s="16"/>
      <c r="G3699" s="16"/>
      <c r="H3699" s="16"/>
      <c r="I3699" s="2"/>
      <c r="J3699" s="2">
        <v>0</v>
      </c>
      <c r="K3699" s="2"/>
    </row>
    <row r="3700" spans="1:11">
      <c r="A3700" s="6"/>
      <c r="B3700" s="6"/>
      <c r="C3700" s="16"/>
      <c r="D3700" s="6"/>
      <c r="E3700" s="16"/>
      <c r="F3700" s="16"/>
      <c r="G3700" s="16"/>
      <c r="H3700" s="16"/>
      <c r="I3700" s="2"/>
      <c r="J3700" s="2">
        <v>0</v>
      </c>
      <c r="K3700" s="2"/>
    </row>
    <row r="3701" spans="1:11">
      <c r="A3701" s="6"/>
      <c r="B3701" s="6"/>
      <c r="C3701" s="16"/>
      <c r="D3701" s="6"/>
      <c r="E3701" s="16"/>
      <c r="F3701" s="16"/>
      <c r="G3701" s="16"/>
      <c r="H3701" s="16"/>
      <c r="I3701" s="2"/>
      <c r="J3701" s="2">
        <v>0</v>
      </c>
      <c r="K3701" s="2"/>
    </row>
    <row r="3702" spans="1:11">
      <c r="A3702" s="6"/>
      <c r="B3702" s="6"/>
      <c r="C3702" s="16"/>
      <c r="D3702" s="6"/>
      <c r="E3702" s="16"/>
      <c r="F3702" s="16"/>
      <c r="G3702" s="16"/>
      <c r="H3702" s="16"/>
      <c r="I3702" s="2"/>
      <c r="J3702" s="2">
        <v>0</v>
      </c>
      <c r="K3702" s="2"/>
    </row>
    <row r="3703" spans="1:11">
      <c r="A3703" s="6"/>
      <c r="B3703" s="6"/>
      <c r="C3703" s="16"/>
      <c r="D3703" s="6"/>
      <c r="E3703" s="16"/>
      <c r="F3703" s="16"/>
      <c r="G3703" s="16"/>
      <c r="H3703" s="16"/>
      <c r="I3703" s="2"/>
      <c r="J3703" s="2">
        <v>0</v>
      </c>
      <c r="K3703" s="2"/>
    </row>
    <row r="3704" spans="1:11">
      <c r="A3704" s="6"/>
      <c r="B3704" s="6"/>
      <c r="C3704" s="16"/>
      <c r="D3704" s="6"/>
      <c r="E3704" s="16"/>
      <c r="F3704" s="16"/>
      <c r="G3704" s="16"/>
      <c r="H3704" s="16"/>
      <c r="I3704" s="2"/>
      <c r="J3704" s="2">
        <v>0</v>
      </c>
      <c r="K3704" s="2"/>
    </row>
    <row r="3705" spans="1:11">
      <c r="A3705" s="6"/>
      <c r="B3705" s="6"/>
      <c r="C3705" s="16"/>
      <c r="D3705" s="6"/>
      <c r="E3705" s="16"/>
      <c r="F3705" s="16"/>
      <c r="G3705" s="16"/>
      <c r="H3705" s="16"/>
      <c r="I3705" s="2"/>
      <c r="J3705" s="2">
        <v>0</v>
      </c>
      <c r="K3705" s="2"/>
    </row>
    <row r="3706" spans="1:11">
      <c r="A3706" s="6"/>
      <c r="B3706" s="6"/>
      <c r="C3706" s="16"/>
      <c r="D3706" s="6"/>
      <c r="E3706" s="16"/>
      <c r="F3706" s="16"/>
      <c r="G3706" s="16"/>
      <c r="H3706" s="16"/>
      <c r="I3706" s="2"/>
      <c r="J3706" s="2">
        <v>0</v>
      </c>
      <c r="K3706" s="2"/>
    </row>
    <row r="3707" spans="1:11">
      <c r="A3707" s="6"/>
      <c r="B3707" s="6"/>
      <c r="C3707" s="16"/>
      <c r="D3707" s="6"/>
      <c r="E3707" s="16"/>
      <c r="F3707" s="16"/>
      <c r="G3707" s="16"/>
      <c r="H3707" s="16"/>
      <c r="I3707" s="2"/>
      <c r="J3707" s="2">
        <v>0</v>
      </c>
      <c r="K3707" s="2"/>
    </row>
    <row r="3708" spans="1:11">
      <c r="A3708" s="6"/>
      <c r="B3708" s="6"/>
      <c r="C3708" s="16"/>
      <c r="D3708" s="6"/>
      <c r="E3708" s="16"/>
      <c r="F3708" s="16"/>
      <c r="G3708" s="16"/>
      <c r="H3708" s="16"/>
      <c r="I3708" s="2"/>
      <c r="J3708" s="2">
        <v>0</v>
      </c>
      <c r="K3708" s="2"/>
    </row>
    <row r="3709" spans="1:11">
      <c r="A3709" s="6"/>
      <c r="B3709" s="6"/>
      <c r="C3709" s="16"/>
      <c r="D3709" s="6"/>
      <c r="E3709" s="16"/>
      <c r="F3709" s="16"/>
      <c r="G3709" s="16"/>
      <c r="H3709" s="16"/>
      <c r="I3709" s="2"/>
      <c r="J3709" s="2">
        <v>0</v>
      </c>
      <c r="K3709" s="2"/>
    </row>
    <row r="3710" spans="1:11">
      <c r="A3710" s="6"/>
      <c r="B3710" s="6"/>
      <c r="C3710" s="16"/>
      <c r="D3710" s="6"/>
      <c r="E3710" s="16"/>
      <c r="F3710" s="16"/>
      <c r="G3710" s="16"/>
      <c r="H3710" s="16"/>
      <c r="I3710" s="2"/>
      <c r="J3710" s="2">
        <v>0</v>
      </c>
      <c r="K3710" s="2"/>
    </row>
    <row r="3711" spans="1:11">
      <c r="A3711" s="6"/>
      <c r="B3711" s="6"/>
      <c r="C3711" s="16"/>
      <c r="D3711" s="6"/>
      <c r="E3711" s="16"/>
      <c r="F3711" s="16"/>
      <c r="G3711" s="16"/>
      <c r="H3711" s="16"/>
      <c r="I3711" s="2"/>
      <c r="J3711" s="2">
        <v>0</v>
      </c>
      <c r="K3711" s="2"/>
    </row>
    <row r="3712" spans="1:11">
      <c r="A3712" s="6"/>
      <c r="B3712" s="6"/>
      <c r="C3712" s="16"/>
      <c r="D3712" s="6"/>
      <c r="E3712" s="16"/>
      <c r="F3712" s="16"/>
      <c r="G3712" s="16"/>
      <c r="H3712" s="16"/>
      <c r="I3712" s="2"/>
      <c r="J3712" s="2">
        <v>0</v>
      </c>
      <c r="K3712" s="2"/>
    </row>
    <row r="3713" spans="1:11">
      <c r="A3713" s="6"/>
      <c r="B3713" s="6"/>
      <c r="C3713" s="16"/>
      <c r="D3713" s="6"/>
      <c r="E3713" s="16"/>
      <c r="F3713" s="16"/>
      <c r="G3713" s="16"/>
      <c r="H3713" s="16"/>
      <c r="I3713" s="2"/>
      <c r="J3713" s="2">
        <v>0</v>
      </c>
      <c r="K3713" s="2"/>
    </row>
    <row r="3714" spans="1:11">
      <c r="A3714" s="6"/>
      <c r="B3714" s="6"/>
      <c r="C3714" s="16"/>
      <c r="D3714" s="6"/>
      <c r="E3714" s="16"/>
      <c r="F3714" s="16"/>
      <c r="G3714" s="16"/>
      <c r="H3714" s="16"/>
      <c r="I3714" s="2"/>
      <c r="J3714" s="2">
        <v>0</v>
      </c>
      <c r="K3714" s="2"/>
    </row>
    <row r="3715" spans="1:11">
      <c r="A3715" s="6"/>
      <c r="B3715" s="6"/>
      <c r="C3715" s="16"/>
      <c r="D3715" s="6"/>
      <c r="E3715" s="16"/>
      <c r="F3715" s="16"/>
      <c r="G3715" s="16"/>
      <c r="H3715" s="16"/>
      <c r="I3715" s="2"/>
      <c r="J3715" s="2">
        <v>0</v>
      </c>
      <c r="K3715" s="2"/>
    </row>
    <row r="3716" spans="1:11">
      <c r="A3716" s="6"/>
      <c r="B3716" s="6"/>
      <c r="C3716" s="16"/>
      <c r="D3716" s="6"/>
      <c r="E3716" s="16"/>
      <c r="F3716" s="16"/>
      <c r="G3716" s="16"/>
      <c r="H3716" s="16"/>
      <c r="I3716" s="2"/>
      <c r="J3716" s="2">
        <v>0</v>
      </c>
      <c r="K3716" s="2"/>
    </row>
    <row r="3717" spans="1:11">
      <c r="A3717" s="6"/>
      <c r="B3717" s="6"/>
      <c r="C3717" s="16"/>
      <c r="D3717" s="6"/>
      <c r="E3717" s="16"/>
      <c r="F3717" s="16"/>
      <c r="G3717" s="16"/>
      <c r="H3717" s="16"/>
      <c r="I3717" s="2"/>
      <c r="J3717" s="2">
        <v>0</v>
      </c>
      <c r="K3717" s="2"/>
    </row>
    <row r="3718" spans="1:11">
      <c r="A3718" s="6"/>
      <c r="B3718" s="6"/>
      <c r="C3718" s="16"/>
      <c r="D3718" s="6"/>
      <c r="E3718" s="16"/>
      <c r="F3718" s="16"/>
      <c r="G3718" s="16"/>
      <c r="H3718" s="16"/>
      <c r="I3718" s="2"/>
      <c r="J3718" s="2">
        <v>0</v>
      </c>
      <c r="K3718" s="2"/>
    </row>
    <row r="3719" spans="1:11">
      <c r="A3719" s="6"/>
      <c r="B3719" s="6"/>
      <c r="C3719" s="16"/>
      <c r="D3719" s="6"/>
      <c r="E3719" s="16"/>
      <c r="F3719" s="16"/>
      <c r="G3719" s="16"/>
      <c r="H3719" s="16"/>
      <c r="I3719" s="2"/>
      <c r="J3719" s="2">
        <v>0</v>
      </c>
      <c r="K3719" s="2"/>
    </row>
    <row r="3720" spans="1:11">
      <c r="A3720" s="6"/>
      <c r="B3720" s="6"/>
      <c r="C3720" s="16"/>
      <c r="D3720" s="6"/>
      <c r="E3720" s="16"/>
      <c r="F3720" s="16"/>
      <c r="G3720" s="16"/>
      <c r="H3720" s="16"/>
      <c r="I3720" s="2"/>
      <c r="J3720" s="2">
        <v>0</v>
      </c>
      <c r="K3720" s="2"/>
    </row>
    <row r="3721" spans="1:11">
      <c r="A3721" s="6"/>
      <c r="B3721" s="6"/>
      <c r="C3721" s="16"/>
      <c r="D3721" s="6"/>
      <c r="E3721" s="16"/>
      <c r="F3721" s="16"/>
      <c r="G3721" s="16"/>
      <c r="H3721" s="16"/>
      <c r="I3721" s="2"/>
      <c r="J3721" s="2">
        <v>0</v>
      </c>
      <c r="K3721" s="2"/>
    </row>
    <row r="3722" spans="1:11">
      <c r="A3722" s="6"/>
      <c r="B3722" s="6"/>
      <c r="C3722" s="16"/>
      <c r="D3722" s="6"/>
      <c r="E3722" s="16"/>
      <c r="F3722" s="16"/>
      <c r="G3722" s="16"/>
      <c r="H3722" s="16"/>
      <c r="I3722" s="2"/>
      <c r="J3722" s="2">
        <v>0</v>
      </c>
      <c r="K3722" s="2"/>
    </row>
    <row r="3723" spans="1:11">
      <c r="A3723" s="6"/>
      <c r="B3723" s="6"/>
      <c r="C3723" s="16"/>
      <c r="D3723" s="6"/>
      <c r="E3723" s="16"/>
      <c r="F3723" s="16"/>
      <c r="G3723" s="16"/>
      <c r="H3723" s="16"/>
      <c r="I3723" s="2"/>
      <c r="J3723" s="2">
        <v>0</v>
      </c>
      <c r="K3723" s="2"/>
    </row>
    <row r="3724" spans="1:11">
      <c r="A3724" s="6"/>
      <c r="B3724" s="6"/>
      <c r="C3724" s="16"/>
      <c r="D3724" s="6"/>
      <c r="E3724" s="16"/>
      <c r="F3724" s="16"/>
      <c r="G3724" s="16"/>
      <c r="H3724" s="16"/>
      <c r="I3724" s="2"/>
      <c r="J3724" s="2">
        <v>0</v>
      </c>
      <c r="K3724" s="2"/>
    </row>
    <row r="3725" spans="1:11">
      <c r="A3725" s="6"/>
      <c r="B3725" s="6"/>
      <c r="C3725" s="16"/>
      <c r="D3725" s="6"/>
      <c r="E3725" s="16"/>
      <c r="F3725" s="16"/>
      <c r="G3725" s="16"/>
      <c r="H3725" s="16"/>
      <c r="I3725" s="2"/>
      <c r="J3725" s="2">
        <v>0</v>
      </c>
      <c r="K3725" s="2"/>
    </row>
    <row r="3726" spans="1:11">
      <c r="A3726" s="6"/>
      <c r="B3726" s="6"/>
      <c r="C3726" s="16"/>
      <c r="D3726" s="6"/>
      <c r="E3726" s="16"/>
      <c r="F3726" s="16"/>
      <c r="G3726" s="16"/>
      <c r="H3726" s="16"/>
      <c r="I3726" s="2"/>
      <c r="J3726" s="2">
        <v>0</v>
      </c>
      <c r="K3726" s="2"/>
    </row>
    <row r="3727" spans="1:11">
      <c r="A3727" s="6"/>
      <c r="B3727" s="6"/>
      <c r="C3727" s="16"/>
      <c r="D3727" s="6"/>
      <c r="E3727" s="16"/>
      <c r="F3727" s="16"/>
      <c r="G3727" s="16"/>
      <c r="H3727" s="16"/>
      <c r="I3727" s="2"/>
      <c r="J3727" s="2">
        <v>0</v>
      </c>
      <c r="K3727" s="2"/>
    </row>
    <row r="3728" spans="1:11">
      <c r="A3728" s="6"/>
      <c r="B3728" s="6"/>
      <c r="C3728" s="16"/>
      <c r="D3728" s="6"/>
      <c r="E3728" s="16"/>
      <c r="F3728" s="16"/>
      <c r="G3728" s="16"/>
      <c r="H3728" s="16"/>
      <c r="I3728" s="2"/>
      <c r="J3728" s="2">
        <v>0</v>
      </c>
      <c r="K3728" s="2"/>
    </row>
    <row r="3729" spans="1:11">
      <c r="A3729" s="6"/>
      <c r="B3729" s="6"/>
      <c r="C3729" s="16"/>
      <c r="D3729" s="6"/>
      <c r="E3729" s="16"/>
      <c r="F3729" s="16"/>
      <c r="G3729" s="16"/>
      <c r="H3729" s="16"/>
      <c r="I3729" s="2"/>
      <c r="J3729" s="2">
        <v>0</v>
      </c>
      <c r="K3729" s="2"/>
    </row>
    <row r="3730" spans="1:11">
      <c r="A3730" s="6"/>
      <c r="B3730" s="6"/>
      <c r="C3730" s="16"/>
      <c r="D3730" s="6"/>
      <c r="E3730" s="16"/>
      <c r="F3730" s="16"/>
      <c r="G3730" s="16"/>
      <c r="H3730" s="16"/>
      <c r="I3730" s="2"/>
      <c r="J3730" s="2">
        <v>0</v>
      </c>
      <c r="K3730" s="2"/>
    </row>
    <row r="3731" spans="1:11">
      <c r="A3731" s="6"/>
      <c r="B3731" s="6"/>
      <c r="C3731" s="16"/>
      <c r="D3731" s="6"/>
      <c r="E3731" s="16"/>
      <c r="F3731" s="16"/>
      <c r="G3731" s="16"/>
      <c r="H3731" s="16"/>
      <c r="I3731" s="2"/>
      <c r="J3731" s="2">
        <v>0</v>
      </c>
      <c r="K3731" s="2"/>
    </row>
    <row r="3732" spans="1:11">
      <c r="A3732" s="6"/>
      <c r="B3732" s="6"/>
      <c r="C3732" s="16"/>
      <c r="D3732" s="6"/>
      <c r="E3732" s="16"/>
      <c r="F3732" s="16"/>
      <c r="G3732" s="16"/>
      <c r="H3732" s="16"/>
      <c r="I3732" s="2"/>
      <c r="J3732" s="2">
        <v>0</v>
      </c>
      <c r="K3732" s="2"/>
    </row>
    <row r="3733" spans="1:11">
      <c r="A3733" s="6"/>
      <c r="B3733" s="6"/>
      <c r="C3733" s="16"/>
      <c r="D3733" s="6"/>
      <c r="E3733" s="16"/>
      <c r="F3733" s="16"/>
      <c r="G3733" s="16"/>
      <c r="H3733" s="16"/>
      <c r="I3733" s="2"/>
      <c r="J3733" s="2">
        <v>0</v>
      </c>
      <c r="K3733" s="2"/>
    </row>
    <row r="3734" spans="1:11">
      <c r="A3734" s="6"/>
      <c r="B3734" s="6"/>
      <c r="C3734" s="16"/>
      <c r="D3734" s="6"/>
      <c r="E3734" s="16"/>
      <c r="F3734" s="16"/>
      <c r="G3734" s="16"/>
      <c r="H3734" s="16"/>
      <c r="I3734" s="2"/>
      <c r="J3734" s="2">
        <v>0</v>
      </c>
      <c r="K3734" s="2"/>
    </row>
    <row r="3735" spans="1:11">
      <c r="A3735" s="6"/>
      <c r="B3735" s="6"/>
      <c r="C3735" s="16"/>
      <c r="D3735" s="6"/>
      <c r="E3735" s="16"/>
      <c r="F3735" s="16"/>
      <c r="G3735" s="16"/>
      <c r="H3735" s="16"/>
      <c r="I3735" s="2"/>
      <c r="J3735" s="2">
        <v>0</v>
      </c>
      <c r="K3735" s="2"/>
    </row>
    <row r="3736" spans="1:11">
      <c r="A3736" s="6"/>
      <c r="B3736" s="6"/>
      <c r="C3736" s="16"/>
      <c r="D3736" s="6"/>
      <c r="E3736" s="16"/>
      <c r="F3736" s="16"/>
      <c r="G3736" s="16"/>
      <c r="H3736" s="16"/>
      <c r="I3736" s="2"/>
      <c r="J3736" s="2">
        <v>0</v>
      </c>
      <c r="K3736" s="2"/>
    </row>
    <row r="3737" spans="1:11">
      <c r="A3737" s="6"/>
      <c r="B3737" s="6"/>
      <c r="C3737" s="16"/>
      <c r="D3737" s="6"/>
      <c r="E3737" s="16"/>
      <c r="F3737" s="16"/>
      <c r="G3737" s="16"/>
      <c r="H3737" s="16"/>
      <c r="I3737" s="2"/>
      <c r="J3737" s="2">
        <v>0</v>
      </c>
      <c r="K3737" s="2"/>
    </row>
    <row r="3738" spans="1:11">
      <c r="A3738" s="6"/>
      <c r="B3738" s="6"/>
      <c r="C3738" s="16"/>
      <c r="D3738" s="6"/>
      <c r="E3738" s="16"/>
      <c r="F3738" s="16"/>
      <c r="G3738" s="16"/>
      <c r="H3738" s="16"/>
      <c r="I3738" s="2"/>
      <c r="J3738" s="2">
        <v>0</v>
      </c>
      <c r="K3738" s="2"/>
    </row>
    <row r="3739" spans="1:11">
      <c r="A3739" s="6"/>
      <c r="B3739" s="6"/>
      <c r="C3739" s="16"/>
      <c r="D3739" s="6"/>
      <c r="E3739" s="16"/>
      <c r="F3739" s="16"/>
      <c r="G3739" s="16"/>
      <c r="H3739" s="16"/>
      <c r="I3739" s="2"/>
      <c r="J3739" s="2">
        <v>0</v>
      </c>
      <c r="K3739" s="2"/>
    </row>
    <row r="3740" spans="1:11">
      <c r="A3740" s="6"/>
      <c r="B3740" s="6"/>
      <c r="C3740" s="16"/>
      <c r="D3740" s="6"/>
      <c r="E3740" s="16"/>
      <c r="F3740" s="16"/>
      <c r="G3740" s="16"/>
      <c r="H3740" s="16"/>
      <c r="I3740" s="2"/>
      <c r="J3740" s="2">
        <v>0</v>
      </c>
      <c r="K3740" s="2"/>
    </row>
    <row r="3741" spans="1:11">
      <c r="A3741" s="6"/>
      <c r="B3741" s="6"/>
      <c r="C3741" s="16"/>
      <c r="D3741" s="6"/>
      <c r="E3741" s="16"/>
      <c r="F3741" s="16"/>
      <c r="G3741" s="16"/>
      <c r="H3741" s="16"/>
      <c r="I3741" s="2"/>
      <c r="J3741" s="2">
        <v>0</v>
      </c>
      <c r="K3741" s="2"/>
    </row>
    <row r="3742" spans="1:11">
      <c r="A3742" s="6"/>
      <c r="B3742" s="6"/>
      <c r="C3742" s="16"/>
      <c r="D3742" s="6"/>
      <c r="E3742" s="16"/>
      <c r="F3742" s="16"/>
      <c r="G3742" s="16"/>
      <c r="H3742" s="16"/>
      <c r="I3742" s="2"/>
      <c r="J3742" s="2">
        <v>0</v>
      </c>
      <c r="K3742" s="2"/>
    </row>
    <row r="3743" spans="1:11">
      <c r="A3743" s="6"/>
      <c r="B3743" s="6"/>
      <c r="C3743" s="16"/>
      <c r="D3743" s="6"/>
      <c r="E3743" s="16"/>
      <c r="F3743" s="16"/>
      <c r="G3743" s="16"/>
      <c r="H3743" s="16"/>
      <c r="I3743" s="2"/>
      <c r="J3743" s="2">
        <v>0</v>
      </c>
      <c r="K3743" s="2"/>
    </row>
    <row r="3744" spans="1:11">
      <c r="A3744" s="6"/>
      <c r="B3744" s="6"/>
      <c r="C3744" s="16"/>
      <c r="D3744" s="6"/>
      <c r="E3744" s="16"/>
      <c r="F3744" s="16"/>
      <c r="G3744" s="16"/>
      <c r="H3744" s="16"/>
      <c r="I3744" s="2"/>
      <c r="J3744" s="2">
        <v>0</v>
      </c>
      <c r="K3744" s="2"/>
    </row>
    <row r="3745" spans="1:11">
      <c r="A3745" s="6"/>
      <c r="B3745" s="6"/>
      <c r="C3745" s="16"/>
      <c r="D3745" s="6"/>
      <c r="E3745" s="16"/>
      <c r="F3745" s="16"/>
      <c r="G3745" s="16"/>
      <c r="H3745" s="16"/>
      <c r="I3745" s="2"/>
      <c r="J3745" s="2">
        <v>0</v>
      </c>
      <c r="K3745" s="2"/>
    </row>
    <row r="3746" spans="1:11">
      <c r="A3746" s="6"/>
      <c r="B3746" s="6"/>
      <c r="C3746" s="16"/>
      <c r="D3746" s="6"/>
      <c r="E3746" s="16"/>
      <c r="F3746" s="16"/>
      <c r="G3746" s="16"/>
      <c r="H3746" s="16"/>
      <c r="I3746" s="2"/>
      <c r="J3746" s="2">
        <v>0</v>
      </c>
      <c r="K3746" s="2"/>
    </row>
    <row r="3747" spans="1:11">
      <c r="A3747" s="6"/>
      <c r="B3747" s="6"/>
      <c r="C3747" s="16"/>
      <c r="D3747" s="6"/>
      <c r="E3747" s="16"/>
      <c r="F3747" s="16"/>
      <c r="G3747" s="16"/>
      <c r="H3747" s="16"/>
      <c r="I3747" s="2"/>
      <c r="J3747" s="2">
        <v>0</v>
      </c>
      <c r="K3747" s="2"/>
    </row>
    <row r="3748" spans="1:11">
      <c r="A3748" s="6"/>
      <c r="B3748" s="6"/>
      <c r="C3748" s="16"/>
      <c r="D3748" s="6"/>
      <c r="E3748" s="16"/>
      <c r="F3748" s="16"/>
      <c r="G3748" s="16"/>
      <c r="H3748" s="16"/>
      <c r="I3748" s="2"/>
      <c r="J3748" s="2">
        <v>0</v>
      </c>
      <c r="K3748" s="2"/>
    </row>
    <row r="3749" spans="1:11">
      <c r="A3749" s="6"/>
      <c r="B3749" s="6"/>
      <c r="C3749" s="16"/>
      <c r="D3749" s="6"/>
      <c r="E3749" s="16"/>
      <c r="F3749" s="16"/>
      <c r="G3749" s="16"/>
      <c r="H3749" s="16"/>
      <c r="I3749" s="2"/>
      <c r="J3749" s="2">
        <v>0</v>
      </c>
      <c r="K3749" s="2"/>
    </row>
    <row r="3750" spans="1:11">
      <c r="A3750" s="6"/>
      <c r="B3750" s="6"/>
      <c r="C3750" s="16"/>
      <c r="D3750" s="6"/>
      <c r="E3750" s="16"/>
      <c r="F3750" s="16"/>
      <c r="G3750" s="16"/>
      <c r="H3750" s="16"/>
      <c r="I3750" s="2"/>
      <c r="J3750" s="2">
        <v>0</v>
      </c>
      <c r="K3750" s="2"/>
    </row>
    <row r="3751" spans="1:11">
      <c r="A3751" s="6"/>
      <c r="B3751" s="6"/>
      <c r="C3751" s="16"/>
      <c r="D3751" s="6"/>
      <c r="E3751" s="16"/>
      <c r="F3751" s="16"/>
      <c r="G3751" s="16"/>
      <c r="H3751" s="16"/>
      <c r="I3751" s="2"/>
      <c r="J3751" s="2">
        <v>0</v>
      </c>
      <c r="K3751" s="2"/>
    </row>
    <row r="3752" spans="1:11">
      <c r="A3752" s="6"/>
      <c r="B3752" s="6"/>
      <c r="C3752" s="16"/>
      <c r="D3752" s="6"/>
      <c r="E3752" s="16"/>
      <c r="F3752" s="16"/>
      <c r="G3752" s="16"/>
      <c r="H3752" s="16"/>
      <c r="I3752" s="2"/>
      <c r="J3752" s="2">
        <v>0</v>
      </c>
      <c r="K3752" s="2"/>
    </row>
    <row r="3753" spans="1:11">
      <c r="A3753" s="6"/>
      <c r="B3753" s="6"/>
      <c r="C3753" s="16"/>
      <c r="D3753" s="6"/>
      <c r="E3753" s="16"/>
      <c r="F3753" s="16"/>
      <c r="G3753" s="16"/>
      <c r="H3753" s="16"/>
      <c r="I3753" s="2"/>
      <c r="J3753" s="2">
        <v>0</v>
      </c>
      <c r="K3753" s="2"/>
    </row>
    <row r="3754" spans="1:11">
      <c r="A3754" s="6"/>
      <c r="B3754" s="6"/>
      <c r="C3754" s="16"/>
      <c r="D3754" s="6"/>
      <c r="E3754" s="16"/>
      <c r="F3754" s="16"/>
      <c r="G3754" s="16"/>
      <c r="H3754" s="16"/>
      <c r="I3754" s="2"/>
      <c r="J3754" s="2">
        <v>0</v>
      </c>
      <c r="K3754" s="2"/>
    </row>
    <row r="3755" spans="1:11">
      <c r="A3755" s="6"/>
      <c r="B3755" s="6"/>
      <c r="C3755" s="16"/>
      <c r="D3755" s="6"/>
      <c r="E3755" s="16"/>
      <c r="F3755" s="16"/>
      <c r="G3755" s="16"/>
      <c r="H3755" s="16"/>
      <c r="I3755" s="2"/>
      <c r="J3755" s="2">
        <v>0</v>
      </c>
      <c r="K3755" s="2"/>
    </row>
    <row r="3756" spans="1:11">
      <c r="A3756" s="6"/>
      <c r="B3756" s="6"/>
      <c r="C3756" s="16"/>
      <c r="D3756" s="6"/>
      <c r="E3756" s="16"/>
      <c r="F3756" s="16"/>
      <c r="G3756" s="16"/>
      <c r="H3756" s="16"/>
      <c r="I3756" s="2"/>
      <c r="J3756" s="2">
        <v>0</v>
      </c>
      <c r="K3756" s="2"/>
    </row>
    <row r="3757" spans="1:11">
      <c r="A3757" s="6"/>
      <c r="B3757" s="6"/>
      <c r="C3757" s="16"/>
      <c r="D3757" s="6"/>
      <c r="E3757" s="16"/>
      <c r="F3757" s="16"/>
      <c r="G3757" s="16"/>
      <c r="H3757" s="16"/>
      <c r="I3757" s="2"/>
      <c r="J3757" s="2">
        <v>0</v>
      </c>
      <c r="K3757" s="2"/>
    </row>
    <row r="3758" spans="1:11">
      <c r="A3758" s="6"/>
      <c r="B3758" s="6"/>
      <c r="C3758" s="16"/>
      <c r="D3758" s="6"/>
      <c r="E3758" s="16"/>
      <c r="F3758" s="16"/>
      <c r="G3758" s="16"/>
      <c r="H3758" s="16"/>
      <c r="I3758" s="2"/>
      <c r="J3758" s="2">
        <v>0</v>
      </c>
      <c r="K3758" s="2"/>
    </row>
    <row r="3759" spans="1:11">
      <c r="A3759" s="6"/>
      <c r="B3759" s="6"/>
      <c r="C3759" s="16"/>
      <c r="D3759" s="6"/>
      <c r="E3759" s="16"/>
      <c r="F3759" s="16"/>
      <c r="G3759" s="16"/>
      <c r="H3759" s="16"/>
      <c r="I3759" s="2"/>
      <c r="J3759" s="2">
        <v>0</v>
      </c>
      <c r="K3759" s="2"/>
    </row>
    <row r="3760" spans="1:11">
      <c r="A3760" s="6"/>
      <c r="B3760" s="6"/>
      <c r="C3760" s="16"/>
      <c r="D3760" s="6"/>
      <c r="E3760" s="16"/>
      <c r="F3760" s="16"/>
      <c r="G3760" s="16"/>
      <c r="H3760" s="16"/>
      <c r="I3760" s="2"/>
      <c r="J3760" s="2">
        <v>0</v>
      </c>
      <c r="K3760" s="2"/>
    </row>
    <row r="3761" spans="1:11">
      <c r="A3761" s="6"/>
      <c r="B3761" s="6"/>
      <c r="C3761" s="16"/>
      <c r="D3761" s="6"/>
      <c r="E3761" s="16"/>
      <c r="F3761" s="16"/>
      <c r="G3761" s="16"/>
      <c r="H3761" s="16"/>
      <c r="I3761" s="2"/>
      <c r="J3761" s="2">
        <v>0</v>
      </c>
      <c r="K3761" s="2"/>
    </row>
    <row r="3762" spans="1:11">
      <c r="A3762" s="6"/>
      <c r="B3762" s="6"/>
      <c r="C3762" s="16"/>
      <c r="D3762" s="6"/>
      <c r="E3762" s="16"/>
      <c r="F3762" s="16"/>
      <c r="G3762" s="16"/>
      <c r="H3762" s="16"/>
      <c r="I3762" s="2"/>
      <c r="J3762" s="2">
        <v>0</v>
      </c>
      <c r="K3762" s="2"/>
    </row>
    <row r="3763" spans="1:11">
      <c r="A3763" s="6"/>
      <c r="B3763" s="6"/>
      <c r="C3763" s="16"/>
      <c r="D3763" s="6"/>
      <c r="E3763" s="16"/>
      <c r="F3763" s="16"/>
      <c r="G3763" s="16"/>
      <c r="H3763" s="16"/>
      <c r="I3763" s="2"/>
      <c r="J3763" s="2">
        <v>0</v>
      </c>
      <c r="K3763" s="2"/>
    </row>
    <row r="3764" spans="1:11">
      <c r="A3764" s="6"/>
      <c r="B3764" s="6"/>
      <c r="C3764" s="16"/>
      <c r="D3764" s="6"/>
      <c r="E3764" s="16"/>
      <c r="F3764" s="16"/>
      <c r="G3764" s="16"/>
      <c r="H3764" s="16"/>
      <c r="I3764" s="2"/>
      <c r="J3764" s="2">
        <v>0</v>
      </c>
      <c r="K3764" s="2"/>
    </row>
    <row r="3765" spans="1:11">
      <c r="A3765" s="6"/>
      <c r="B3765" s="6"/>
      <c r="C3765" s="16"/>
      <c r="D3765" s="6"/>
      <c r="E3765" s="16"/>
      <c r="F3765" s="16"/>
      <c r="G3765" s="16"/>
      <c r="H3765" s="16"/>
      <c r="I3765" s="2"/>
      <c r="J3765" s="2">
        <v>0</v>
      </c>
      <c r="K3765" s="2"/>
    </row>
    <row r="3766" spans="1:11">
      <c r="A3766" s="6"/>
      <c r="B3766" s="6"/>
      <c r="C3766" s="16"/>
      <c r="D3766" s="6"/>
      <c r="E3766" s="16"/>
      <c r="F3766" s="16"/>
      <c r="G3766" s="16"/>
      <c r="H3766" s="16"/>
      <c r="I3766" s="2"/>
      <c r="J3766" s="2">
        <v>2</v>
      </c>
      <c r="K3766" s="2"/>
    </row>
    <row r="3767" spans="1:11">
      <c r="A3767" s="6"/>
      <c r="B3767" s="6"/>
      <c r="C3767" s="16"/>
      <c r="D3767" s="6"/>
      <c r="E3767" s="16"/>
      <c r="F3767" s="16"/>
      <c r="G3767" s="16"/>
      <c r="H3767" s="16"/>
      <c r="I3767" s="2"/>
      <c r="J3767" s="2">
        <v>0</v>
      </c>
      <c r="K3767" s="2"/>
    </row>
    <row r="3768" spans="1:11">
      <c r="A3768" s="6"/>
      <c r="B3768" s="6"/>
      <c r="C3768" s="16"/>
      <c r="D3768" s="6"/>
      <c r="E3768" s="16"/>
      <c r="F3768" s="16"/>
      <c r="G3768" s="16"/>
      <c r="H3768" s="16"/>
      <c r="I3768" s="2"/>
      <c r="J3768" s="2">
        <v>0</v>
      </c>
      <c r="K3768" s="2"/>
    </row>
    <row r="3769" spans="1:11">
      <c r="A3769" s="6"/>
      <c r="B3769" s="6"/>
      <c r="C3769" s="16"/>
      <c r="D3769" s="6"/>
      <c r="E3769" s="16"/>
      <c r="F3769" s="16"/>
      <c r="G3769" s="16"/>
      <c r="H3769" s="16"/>
      <c r="I3769" s="2"/>
      <c r="J3769" s="2">
        <v>0</v>
      </c>
      <c r="K3769" s="2"/>
    </row>
    <row r="3770" spans="1:11">
      <c r="A3770" s="6"/>
      <c r="B3770" s="6"/>
      <c r="C3770" s="16"/>
      <c r="D3770" s="6"/>
      <c r="E3770" s="16"/>
      <c r="F3770" s="16"/>
      <c r="G3770" s="16"/>
      <c r="H3770" s="16"/>
      <c r="I3770" s="2"/>
      <c r="J3770" s="2">
        <v>0</v>
      </c>
      <c r="K3770" s="2"/>
    </row>
    <row r="3771" spans="1:11">
      <c r="A3771" s="6"/>
      <c r="B3771" s="6"/>
      <c r="C3771" s="16"/>
      <c r="D3771" s="6"/>
      <c r="E3771" s="16"/>
      <c r="F3771" s="16"/>
      <c r="G3771" s="16"/>
      <c r="H3771" s="16"/>
      <c r="I3771" s="2"/>
      <c r="J3771" s="2">
        <v>0</v>
      </c>
      <c r="K3771" s="2"/>
    </row>
    <row r="3772" spans="1:11">
      <c r="A3772" s="6"/>
      <c r="B3772" s="6"/>
      <c r="C3772" s="16"/>
      <c r="D3772" s="6"/>
      <c r="E3772" s="16"/>
      <c r="F3772" s="16"/>
      <c r="G3772" s="16"/>
      <c r="H3772" s="16"/>
      <c r="I3772" s="2"/>
      <c r="J3772" s="2">
        <v>0</v>
      </c>
      <c r="K3772" s="2"/>
    </row>
    <row r="3773" spans="1:11">
      <c r="A3773" s="6"/>
      <c r="B3773" s="6"/>
      <c r="C3773" s="16"/>
      <c r="D3773" s="6"/>
      <c r="E3773" s="16"/>
      <c r="F3773" s="16"/>
      <c r="G3773" s="16"/>
      <c r="H3773" s="16"/>
      <c r="I3773" s="2"/>
      <c r="J3773" s="2">
        <v>0</v>
      </c>
      <c r="K3773" s="2"/>
    </row>
    <row r="3774" spans="1:11">
      <c r="A3774" s="6"/>
      <c r="B3774" s="6"/>
      <c r="C3774" s="16"/>
      <c r="D3774" s="6"/>
      <c r="E3774" s="16"/>
      <c r="F3774" s="16"/>
      <c r="G3774" s="16"/>
      <c r="H3774" s="16"/>
      <c r="I3774" s="2"/>
      <c r="J3774" s="2">
        <v>0</v>
      </c>
      <c r="K3774" s="2"/>
    </row>
    <row r="3775" spans="1:11">
      <c r="A3775" s="6"/>
      <c r="B3775" s="6"/>
      <c r="C3775" s="16"/>
      <c r="D3775" s="6"/>
      <c r="E3775" s="16"/>
      <c r="F3775" s="16"/>
      <c r="G3775" s="16"/>
      <c r="H3775" s="16"/>
      <c r="I3775" s="2"/>
      <c r="J3775" s="2">
        <v>0</v>
      </c>
      <c r="K3775" s="2"/>
    </row>
    <row r="3776" spans="1:11">
      <c r="A3776" s="6"/>
      <c r="B3776" s="6"/>
      <c r="C3776" s="16"/>
      <c r="D3776" s="6"/>
      <c r="E3776" s="16"/>
      <c r="F3776" s="16"/>
      <c r="G3776" s="16"/>
      <c r="H3776" s="16"/>
      <c r="I3776" s="2"/>
      <c r="J3776" s="2">
        <v>0</v>
      </c>
      <c r="K3776" s="2"/>
    </row>
    <row r="3777" spans="1:11">
      <c r="A3777" s="6"/>
      <c r="B3777" s="6"/>
      <c r="C3777" s="16"/>
      <c r="D3777" s="6"/>
      <c r="E3777" s="16"/>
      <c r="F3777" s="16"/>
      <c r="G3777" s="16"/>
      <c r="H3777" s="16"/>
      <c r="I3777" s="2"/>
      <c r="J3777" s="2">
        <v>0</v>
      </c>
      <c r="K3777" s="2"/>
    </row>
    <row r="3778" spans="1:11">
      <c r="A3778" s="6"/>
      <c r="B3778" s="6"/>
      <c r="C3778" s="16"/>
      <c r="D3778" s="6"/>
      <c r="E3778" s="16"/>
      <c r="F3778" s="16"/>
      <c r="G3778" s="16"/>
      <c r="H3778" s="16"/>
      <c r="I3778" s="2"/>
      <c r="J3778" s="2">
        <v>0</v>
      </c>
      <c r="K3778" s="2"/>
    </row>
    <row r="3779" spans="1:11">
      <c r="A3779" s="6"/>
      <c r="B3779" s="6"/>
      <c r="C3779" s="16"/>
      <c r="D3779" s="6"/>
      <c r="E3779" s="16"/>
      <c r="F3779" s="16"/>
      <c r="G3779" s="16"/>
      <c r="H3779" s="16"/>
      <c r="I3779" s="2"/>
      <c r="J3779" s="2">
        <v>0</v>
      </c>
      <c r="K3779" s="2"/>
    </row>
    <row r="3780" spans="1:11">
      <c r="A3780" s="6"/>
      <c r="B3780" s="6"/>
      <c r="C3780" s="16"/>
      <c r="D3780" s="6"/>
      <c r="E3780" s="16"/>
      <c r="F3780" s="16"/>
      <c r="G3780" s="16"/>
      <c r="H3780" s="16"/>
      <c r="I3780" s="2"/>
      <c r="J3780" s="2">
        <v>0</v>
      </c>
      <c r="K3780" s="2"/>
    </row>
    <row r="3781" spans="1:11">
      <c r="A3781" s="6"/>
      <c r="B3781" s="6"/>
      <c r="C3781" s="16"/>
      <c r="D3781" s="6"/>
      <c r="E3781" s="16"/>
      <c r="F3781" s="16"/>
      <c r="G3781" s="16"/>
      <c r="H3781" s="16"/>
      <c r="I3781" s="2"/>
      <c r="J3781" s="2">
        <v>0</v>
      </c>
      <c r="K3781" s="2"/>
    </row>
    <row r="3782" spans="1:11">
      <c r="A3782" s="6"/>
      <c r="B3782" s="6"/>
      <c r="C3782" s="16"/>
      <c r="D3782" s="6"/>
      <c r="E3782" s="16"/>
      <c r="F3782" s="16"/>
      <c r="G3782" s="16"/>
      <c r="H3782" s="16"/>
      <c r="I3782" s="2"/>
      <c r="J3782" s="2">
        <v>0</v>
      </c>
      <c r="K3782" s="2"/>
    </row>
    <row r="3783" spans="1:11">
      <c r="A3783" s="6"/>
      <c r="B3783" s="6"/>
      <c r="C3783" s="16"/>
      <c r="D3783" s="6"/>
      <c r="E3783" s="16"/>
      <c r="F3783" s="16"/>
      <c r="G3783" s="16"/>
      <c r="H3783" s="16"/>
      <c r="I3783" s="2"/>
      <c r="J3783" s="2">
        <v>0</v>
      </c>
      <c r="K3783" s="2"/>
    </row>
    <row r="3784" spans="1:11">
      <c r="A3784" s="6"/>
      <c r="B3784" s="6"/>
      <c r="C3784" s="16"/>
      <c r="D3784" s="6"/>
      <c r="E3784" s="16"/>
      <c r="F3784" s="16"/>
      <c r="G3784" s="16"/>
      <c r="H3784" s="16"/>
      <c r="I3784" s="2"/>
      <c r="J3784" s="2">
        <v>0</v>
      </c>
      <c r="K3784" s="2"/>
    </row>
    <row r="3785" spans="1:11">
      <c r="A3785" s="6"/>
      <c r="B3785" s="6"/>
      <c r="C3785" s="16"/>
      <c r="D3785" s="6"/>
      <c r="E3785" s="16"/>
      <c r="F3785" s="16"/>
      <c r="G3785" s="16"/>
      <c r="H3785" s="16"/>
      <c r="I3785" s="2"/>
      <c r="J3785" s="2">
        <v>0</v>
      </c>
      <c r="K3785" s="2"/>
    </row>
    <row r="3786" spans="1:11">
      <c r="A3786" s="6"/>
      <c r="B3786" s="6"/>
      <c r="C3786" s="16"/>
      <c r="D3786" s="6"/>
      <c r="E3786" s="16"/>
      <c r="F3786" s="16"/>
      <c r="G3786" s="16"/>
      <c r="H3786" s="16"/>
      <c r="I3786" s="2"/>
      <c r="J3786" s="2">
        <v>0</v>
      </c>
      <c r="K3786" s="2"/>
    </row>
    <row r="3787" spans="1:11">
      <c r="A3787" s="6"/>
      <c r="B3787" s="6"/>
      <c r="C3787" s="16"/>
      <c r="D3787" s="6"/>
      <c r="E3787" s="16"/>
      <c r="F3787" s="16"/>
      <c r="G3787" s="16"/>
      <c r="H3787" s="16"/>
      <c r="I3787" s="2"/>
      <c r="J3787" s="2">
        <v>0</v>
      </c>
      <c r="K3787" s="2"/>
    </row>
    <row r="3788" spans="1:11">
      <c r="A3788" s="6"/>
      <c r="B3788" s="6"/>
      <c r="C3788" s="16"/>
      <c r="D3788" s="6"/>
      <c r="E3788" s="16"/>
      <c r="F3788" s="16"/>
      <c r="G3788" s="16"/>
      <c r="H3788" s="16"/>
      <c r="I3788" s="2"/>
      <c r="J3788" s="2">
        <v>0</v>
      </c>
      <c r="K3788" s="2"/>
    </row>
    <row r="3789" spans="1:11">
      <c r="A3789" s="6"/>
      <c r="B3789" s="6"/>
      <c r="C3789" s="16"/>
      <c r="D3789" s="6"/>
      <c r="E3789" s="16"/>
      <c r="F3789" s="16"/>
      <c r="G3789" s="16"/>
      <c r="H3789" s="16"/>
      <c r="I3789" s="2"/>
      <c r="J3789" s="2">
        <v>0</v>
      </c>
      <c r="K3789" s="2"/>
    </row>
    <row r="3790" spans="1:11">
      <c r="A3790" s="6"/>
      <c r="B3790" s="6"/>
      <c r="C3790" s="16"/>
      <c r="D3790" s="6"/>
      <c r="E3790" s="16"/>
      <c r="F3790" s="16"/>
      <c r="G3790" s="16"/>
      <c r="H3790" s="16"/>
      <c r="I3790" s="2"/>
      <c r="J3790" s="2">
        <v>0</v>
      </c>
      <c r="K3790" s="2"/>
    </row>
    <row r="3791" spans="1:11">
      <c r="A3791" s="6"/>
      <c r="B3791" s="6"/>
      <c r="C3791" s="16"/>
      <c r="D3791" s="6"/>
      <c r="E3791" s="16"/>
      <c r="F3791" s="16"/>
      <c r="G3791" s="16"/>
      <c r="H3791" s="16"/>
      <c r="I3791" s="2"/>
      <c r="J3791" s="2">
        <v>0</v>
      </c>
      <c r="K3791" s="2"/>
    </row>
    <row r="3792" spans="1:11">
      <c r="A3792" s="6"/>
      <c r="B3792" s="6"/>
      <c r="C3792" s="16"/>
      <c r="D3792" s="6"/>
      <c r="E3792" s="16"/>
      <c r="F3792" s="16"/>
      <c r="G3792" s="16"/>
      <c r="H3792" s="16"/>
      <c r="I3792" s="2"/>
      <c r="J3792" s="2">
        <v>0</v>
      </c>
      <c r="K3792" s="2"/>
    </row>
    <row r="3793" spans="1:11">
      <c r="A3793" s="6"/>
      <c r="B3793" s="6"/>
      <c r="C3793" s="16"/>
      <c r="D3793" s="6"/>
      <c r="E3793" s="16"/>
      <c r="F3793" s="16"/>
      <c r="G3793" s="16"/>
      <c r="H3793" s="16"/>
      <c r="I3793" s="2"/>
      <c r="J3793" s="2">
        <v>0</v>
      </c>
      <c r="K3793" s="2"/>
    </row>
    <row r="3794" spans="1:11">
      <c r="A3794" s="6"/>
      <c r="B3794" s="6"/>
      <c r="C3794" s="16"/>
      <c r="D3794" s="6"/>
      <c r="E3794" s="16"/>
      <c r="F3794" s="16"/>
      <c r="G3794" s="16"/>
      <c r="H3794" s="16"/>
      <c r="I3794" s="2"/>
      <c r="J3794" s="2">
        <v>0</v>
      </c>
      <c r="K3794" s="2"/>
    </row>
    <row r="3795" spans="1:11">
      <c r="A3795" s="6"/>
      <c r="B3795" s="6"/>
      <c r="C3795" s="16"/>
      <c r="D3795" s="6"/>
      <c r="E3795" s="16"/>
      <c r="F3795" s="16"/>
      <c r="G3795" s="16"/>
      <c r="H3795" s="16"/>
      <c r="I3795" s="2"/>
      <c r="J3795" s="2">
        <v>0</v>
      </c>
      <c r="K3795" s="2"/>
    </row>
    <row r="3796" spans="1:11">
      <c r="A3796" s="6"/>
      <c r="B3796" s="6"/>
      <c r="C3796" s="16"/>
      <c r="D3796" s="6"/>
      <c r="E3796" s="16"/>
      <c r="F3796" s="16"/>
      <c r="G3796" s="16"/>
      <c r="H3796" s="16"/>
      <c r="I3796" s="2"/>
      <c r="J3796" s="2">
        <v>0</v>
      </c>
      <c r="K3796" s="2"/>
    </row>
    <row r="3797" spans="1:11">
      <c r="A3797" s="6"/>
      <c r="B3797" s="6"/>
      <c r="C3797" s="16"/>
      <c r="D3797" s="6"/>
      <c r="E3797" s="16"/>
      <c r="F3797" s="16"/>
      <c r="G3797" s="16"/>
      <c r="H3797" s="16"/>
      <c r="I3797" s="2"/>
      <c r="J3797" s="2">
        <v>0</v>
      </c>
      <c r="K3797" s="2"/>
    </row>
    <row r="3798" spans="1:11">
      <c r="A3798" s="6"/>
      <c r="B3798" s="6"/>
      <c r="C3798" s="16"/>
      <c r="D3798" s="6"/>
      <c r="E3798" s="16"/>
      <c r="F3798" s="16"/>
      <c r="G3798" s="16"/>
      <c r="H3798" s="16"/>
      <c r="I3798" s="2"/>
      <c r="J3798" s="2">
        <v>0</v>
      </c>
      <c r="K3798" s="2"/>
    </row>
    <row r="3799" spans="1:11">
      <c r="A3799" s="6"/>
      <c r="B3799" s="6"/>
      <c r="C3799" s="16"/>
      <c r="D3799" s="6"/>
      <c r="E3799" s="16"/>
      <c r="F3799" s="16"/>
      <c r="G3799" s="16"/>
      <c r="H3799" s="16"/>
      <c r="I3799" s="2"/>
      <c r="J3799" s="2">
        <v>0</v>
      </c>
      <c r="K3799" s="2"/>
    </row>
    <row r="3800" spans="1:11">
      <c r="A3800" s="6"/>
      <c r="B3800" s="6"/>
      <c r="C3800" s="16"/>
      <c r="D3800" s="6"/>
      <c r="E3800" s="16"/>
      <c r="F3800" s="16"/>
      <c r="G3800" s="16"/>
      <c r="H3800" s="16"/>
      <c r="I3800" s="2"/>
      <c r="J3800" s="2">
        <v>0</v>
      </c>
      <c r="K3800" s="2"/>
    </row>
    <row r="3801" spans="1:11">
      <c r="A3801" s="6"/>
      <c r="B3801" s="6"/>
      <c r="C3801" s="16"/>
      <c r="D3801" s="6"/>
      <c r="E3801" s="16"/>
      <c r="F3801" s="16"/>
      <c r="G3801" s="16"/>
      <c r="H3801" s="16"/>
      <c r="I3801" s="2"/>
      <c r="J3801" s="2">
        <v>0</v>
      </c>
      <c r="K3801" s="2"/>
    </row>
    <row r="3802" spans="1:11">
      <c r="A3802" s="6"/>
      <c r="B3802" s="6"/>
      <c r="C3802" s="16"/>
      <c r="D3802" s="6"/>
      <c r="E3802" s="16"/>
      <c r="F3802" s="16"/>
      <c r="G3802" s="16"/>
      <c r="H3802" s="16"/>
      <c r="I3802" s="2"/>
      <c r="J3802" s="2">
        <v>0</v>
      </c>
      <c r="K3802" s="2"/>
    </row>
    <row r="3803" spans="1:11">
      <c r="A3803" s="6"/>
      <c r="B3803" s="6"/>
      <c r="C3803" s="16"/>
      <c r="D3803" s="6"/>
      <c r="E3803" s="16"/>
      <c r="F3803" s="16"/>
      <c r="G3803" s="16"/>
      <c r="H3803" s="16"/>
      <c r="I3803" s="2"/>
      <c r="J3803" s="2">
        <v>0</v>
      </c>
      <c r="K3803" s="2"/>
    </row>
    <row r="3804" spans="1:11">
      <c r="A3804" s="6"/>
      <c r="B3804" s="6"/>
      <c r="C3804" s="16"/>
      <c r="D3804" s="6"/>
      <c r="E3804" s="16"/>
      <c r="F3804" s="16"/>
      <c r="G3804" s="16"/>
      <c r="H3804" s="16"/>
      <c r="I3804" s="2"/>
      <c r="J3804" s="2">
        <v>0</v>
      </c>
      <c r="K3804" s="2"/>
    </row>
    <row r="3805" spans="1:11">
      <c r="A3805" s="6"/>
      <c r="B3805" s="6"/>
      <c r="C3805" s="16"/>
      <c r="D3805" s="6"/>
      <c r="E3805" s="16"/>
      <c r="F3805" s="16"/>
      <c r="G3805" s="16"/>
      <c r="H3805" s="16"/>
      <c r="I3805" s="2"/>
      <c r="J3805" s="2">
        <v>0</v>
      </c>
      <c r="K3805" s="2"/>
    </row>
    <row r="3806" spans="1:11">
      <c r="A3806" s="6"/>
      <c r="B3806" s="6"/>
      <c r="C3806" s="16"/>
      <c r="D3806" s="6"/>
      <c r="E3806" s="16"/>
      <c r="F3806" s="16"/>
      <c r="G3806" s="16"/>
      <c r="H3806" s="16"/>
      <c r="I3806" s="2"/>
      <c r="J3806" s="2">
        <v>0</v>
      </c>
      <c r="K3806" s="2"/>
    </row>
    <row r="3807" spans="1:11">
      <c r="A3807" s="6"/>
      <c r="B3807" s="6"/>
      <c r="C3807" s="16"/>
      <c r="D3807" s="6"/>
      <c r="E3807" s="16"/>
      <c r="F3807" s="16"/>
      <c r="G3807" s="16"/>
      <c r="H3807" s="16"/>
      <c r="I3807" s="2"/>
      <c r="J3807" s="2">
        <v>0</v>
      </c>
      <c r="K3807" s="2"/>
    </row>
    <row r="3808" spans="1:11">
      <c r="A3808" s="6"/>
      <c r="B3808" s="6"/>
      <c r="C3808" s="16"/>
      <c r="D3808" s="6"/>
      <c r="E3808" s="16"/>
      <c r="F3808" s="16"/>
      <c r="G3808" s="16"/>
      <c r="H3808" s="16"/>
      <c r="I3808" s="2"/>
      <c r="J3808" s="2">
        <v>0</v>
      </c>
      <c r="K3808" s="2"/>
    </row>
    <row r="3809" spans="1:11">
      <c r="A3809" s="6"/>
      <c r="B3809" s="6"/>
      <c r="C3809" s="16"/>
      <c r="D3809" s="6"/>
      <c r="E3809" s="16"/>
      <c r="F3809" s="16"/>
      <c r="G3809" s="16"/>
      <c r="H3809" s="16"/>
      <c r="I3809" s="2"/>
      <c r="J3809" s="2">
        <v>0</v>
      </c>
      <c r="K3809" s="2"/>
    </row>
    <row r="3810" spans="1:11">
      <c r="A3810" s="6"/>
      <c r="B3810" s="6"/>
      <c r="C3810" s="16"/>
      <c r="D3810" s="6"/>
      <c r="E3810" s="16"/>
      <c r="F3810" s="16"/>
      <c r="G3810" s="16"/>
      <c r="H3810" s="16"/>
      <c r="I3810" s="2"/>
      <c r="J3810" s="2">
        <v>0</v>
      </c>
      <c r="K3810" s="2"/>
    </row>
    <row r="3811" spans="1:11">
      <c r="A3811" s="6"/>
      <c r="B3811" s="6"/>
      <c r="C3811" s="16"/>
      <c r="D3811" s="6"/>
      <c r="E3811" s="16"/>
      <c r="F3811" s="16"/>
      <c r="G3811" s="16"/>
      <c r="H3811" s="16"/>
      <c r="I3811" s="2"/>
      <c r="J3811" s="2">
        <v>0</v>
      </c>
      <c r="K3811" s="2"/>
    </row>
    <row r="3812" spans="1:11">
      <c r="A3812" s="6"/>
      <c r="B3812" s="6"/>
      <c r="C3812" s="16"/>
      <c r="D3812" s="6"/>
      <c r="E3812" s="16"/>
      <c r="F3812" s="16"/>
      <c r="G3812" s="16"/>
      <c r="H3812" s="16"/>
      <c r="I3812" s="2"/>
      <c r="J3812" s="2">
        <v>0</v>
      </c>
      <c r="K3812" s="2"/>
    </row>
    <row r="3813" spans="1:11">
      <c r="A3813" s="6"/>
      <c r="B3813" s="6"/>
      <c r="C3813" s="16"/>
      <c r="D3813" s="6"/>
      <c r="E3813" s="16"/>
      <c r="F3813" s="16"/>
      <c r="G3813" s="16"/>
      <c r="H3813" s="16"/>
      <c r="I3813" s="2"/>
      <c r="J3813" s="2">
        <v>0</v>
      </c>
      <c r="K3813" s="2"/>
    </row>
    <row r="3814" spans="1:11">
      <c r="A3814" s="6"/>
      <c r="B3814" s="6"/>
      <c r="C3814" s="16"/>
      <c r="D3814" s="6"/>
      <c r="E3814" s="16"/>
      <c r="F3814" s="16"/>
      <c r="G3814" s="16"/>
      <c r="H3814" s="16"/>
      <c r="I3814" s="2"/>
      <c r="J3814" s="2">
        <v>0</v>
      </c>
      <c r="K3814" s="2"/>
    </row>
    <row r="3815" spans="1:11">
      <c r="A3815" s="6"/>
      <c r="B3815" s="6"/>
      <c r="C3815" s="16"/>
      <c r="D3815" s="6"/>
      <c r="E3815" s="16"/>
      <c r="F3815" s="16"/>
      <c r="G3815" s="16"/>
      <c r="H3815" s="16"/>
      <c r="I3815" s="2"/>
      <c r="J3815" s="2">
        <v>0</v>
      </c>
      <c r="K3815" s="2"/>
    </row>
    <row r="3816" spans="1:11">
      <c r="A3816" s="6"/>
      <c r="B3816" s="6"/>
      <c r="C3816" s="16"/>
      <c r="D3816" s="6"/>
      <c r="E3816" s="16"/>
      <c r="F3816" s="16"/>
      <c r="G3816" s="16"/>
      <c r="H3816" s="16"/>
      <c r="I3816" s="2"/>
      <c r="J3816" s="2">
        <v>0</v>
      </c>
      <c r="K3816" s="2"/>
    </row>
    <row r="3817" spans="1:11">
      <c r="A3817" s="6"/>
      <c r="B3817" s="6"/>
      <c r="C3817" s="16"/>
      <c r="D3817" s="6"/>
      <c r="E3817" s="16"/>
      <c r="F3817" s="16"/>
      <c r="G3817" s="16"/>
      <c r="H3817" s="16"/>
      <c r="I3817" s="2"/>
      <c r="J3817" s="2">
        <v>0</v>
      </c>
      <c r="K3817" s="2"/>
    </row>
    <row r="3818" spans="1:11">
      <c r="A3818" s="6"/>
      <c r="B3818" s="6"/>
      <c r="C3818" s="16"/>
      <c r="D3818" s="6"/>
      <c r="E3818" s="16"/>
      <c r="F3818" s="16"/>
      <c r="G3818" s="16"/>
      <c r="H3818" s="16"/>
      <c r="I3818" s="2"/>
      <c r="J3818" s="2">
        <v>0</v>
      </c>
      <c r="K3818" s="2"/>
    </row>
    <row r="3819" spans="1:11">
      <c r="A3819" s="6"/>
      <c r="B3819" s="6"/>
      <c r="C3819" s="16"/>
      <c r="D3819" s="6"/>
      <c r="E3819" s="16"/>
      <c r="F3819" s="16"/>
      <c r="G3819" s="16"/>
      <c r="H3819" s="16"/>
      <c r="I3819" s="2"/>
      <c r="J3819" s="2">
        <v>0</v>
      </c>
      <c r="K3819" s="2"/>
    </row>
    <row r="3820" spans="1:11">
      <c r="A3820" s="6"/>
      <c r="B3820" s="6"/>
      <c r="C3820" s="16"/>
      <c r="D3820" s="6"/>
      <c r="E3820" s="16"/>
      <c r="F3820" s="16"/>
      <c r="G3820" s="16"/>
      <c r="H3820" s="16"/>
      <c r="I3820" s="2"/>
      <c r="J3820" s="2">
        <v>0</v>
      </c>
      <c r="K3820" s="2"/>
    </row>
    <row r="3821" spans="1:11">
      <c r="A3821" s="6"/>
      <c r="B3821" s="6"/>
      <c r="C3821" s="16"/>
      <c r="D3821" s="6"/>
      <c r="E3821" s="16"/>
      <c r="F3821" s="16"/>
      <c r="G3821" s="16"/>
      <c r="H3821" s="16"/>
      <c r="I3821" s="2"/>
      <c r="J3821" s="2">
        <v>0</v>
      </c>
      <c r="K3821" s="2"/>
    </row>
    <row r="3822" spans="1:11">
      <c r="A3822" s="6"/>
      <c r="B3822" s="6"/>
      <c r="C3822" s="16"/>
      <c r="D3822" s="6"/>
      <c r="E3822" s="16"/>
      <c r="F3822" s="16"/>
      <c r="G3822" s="16"/>
      <c r="H3822" s="16"/>
      <c r="I3822" s="2"/>
      <c r="J3822" s="2">
        <v>0</v>
      </c>
      <c r="K3822" s="2"/>
    </row>
    <row r="3823" spans="1:11">
      <c r="A3823" s="6"/>
      <c r="B3823" s="6"/>
      <c r="C3823" s="16"/>
      <c r="D3823" s="6"/>
      <c r="E3823" s="16"/>
      <c r="F3823" s="16"/>
      <c r="G3823" s="16"/>
      <c r="H3823" s="16"/>
      <c r="I3823" s="2"/>
      <c r="J3823" s="2">
        <v>0</v>
      </c>
      <c r="K3823" s="2"/>
    </row>
    <row r="3824" spans="1:11">
      <c r="A3824" s="6"/>
      <c r="B3824" s="6"/>
      <c r="C3824" s="16"/>
      <c r="D3824" s="6"/>
      <c r="E3824" s="16"/>
      <c r="F3824" s="16"/>
      <c r="G3824" s="16"/>
      <c r="H3824" s="16"/>
      <c r="I3824" s="2"/>
      <c r="J3824" s="2">
        <v>0</v>
      </c>
      <c r="K3824" s="2"/>
    </row>
    <row r="3825" spans="1:11">
      <c r="A3825" s="6"/>
      <c r="B3825" s="6"/>
      <c r="C3825" s="16"/>
      <c r="D3825" s="6"/>
      <c r="E3825" s="16"/>
      <c r="F3825" s="16"/>
      <c r="G3825" s="16"/>
      <c r="H3825" s="16"/>
      <c r="I3825" s="2"/>
      <c r="J3825" s="2">
        <v>0</v>
      </c>
      <c r="K3825" s="2"/>
    </row>
    <row r="3826" spans="1:11">
      <c r="A3826" s="6"/>
      <c r="B3826" s="6"/>
      <c r="C3826" s="16"/>
      <c r="D3826" s="6"/>
      <c r="E3826" s="16"/>
      <c r="F3826" s="16"/>
      <c r="G3826" s="16"/>
      <c r="H3826" s="16"/>
      <c r="I3826" s="2"/>
      <c r="J3826" s="2">
        <v>0</v>
      </c>
      <c r="K3826" s="2"/>
    </row>
    <row r="3827" spans="1:11">
      <c r="A3827" s="6"/>
      <c r="B3827" s="6"/>
      <c r="C3827" s="16"/>
      <c r="D3827" s="6"/>
      <c r="E3827" s="16"/>
      <c r="F3827" s="16"/>
      <c r="G3827" s="16"/>
      <c r="H3827" s="16"/>
      <c r="I3827" s="2"/>
      <c r="J3827" s="2">
        <v>0</v>
      </c>
      <c r="K3827" s="2"/>
    </row>
    <row r="3828" spans="1:11">
      <c r="A3828" s="6"/>
      <c r="B3828" s="6"/>
      <c r="C3828" s="16"/>
      <c r="D3828" s="6"/>
      <c r="E3828" s="16"/>
      <c r="F3828" s="16"/>
      <c r="G3828" s="16"/>
      <c r="H3828" s="16"/>
      <c r="I3828" s="2"/>
      <c r="J3828" s="2">
        <v>0</v>
      </c>
      <c r="K3828" s="2"/>
    </row>
    <row r="3829" spans="1:11">
      <c r="A3829" s="6"/>
      <c r="B3829" s="6"/>
      <c r="C3829" s="16"/>
      <c r="D3829" s="6"/>
      <c r="E3829" s="16"/>
      <c r="F3829" s="16"/>
      <c r="G3829" s="16"/>
      <c r="H3829" s="16"/>
      <c r="I3829" s="2"/>
      <c r="J3829" s="2">
        <v>0</v>
      </c>
      <c r="K3829" s="2"/>
    </row>
    <row r="3830" spans="1:11">
      <c r="A3830" s="6"/>
      <c r="B3830" s="6"/>
      <c r="C3830" s="16"/>
      <c r="D3830" s="6"/>
      <c r="E3830" s="16"/>
      <c r="F3830" s="16"/>
      <c r="G3830" s="16"/>
      <c r="H3830" s="16"/>
      <c r="I3830" s="2"/>
      <c r="J3830" s="2">
        <v>0</v>
      </c>
      <c r="K3830" s="2"/>
    </row>
    <row r="3831" spans="1:11">
      <c r="A3831" s="6"/>
      <c r="B3831" s="6"/>
      <c r="C3831" s="16"/>
      <c r="D3831" s="6"/>
      <c r="E3831" s="16"/>
      <c r="F3831" s="16"/>
      <c r="G3831" s="16"/>
      <c r="H3831" s="16"/>
      <c r="I3831" s="2"/>
      <c r="J3831" s="2">
        <v>0</v>
      </c>
      <c r="K3831" s="2"/>
    </row>
    <row r="3832" spans="1:11">
      <c r="A3832" s="6"/>
      <c r="B3832" s="6"/>
      <c r="C3832" s="16"/>
      <c r="D3832" s="6"/>
      <c r="E3832" s="16"/>
      <c r="F3832" s="16"/>
      <c r="G3832" s="16"/>
      <c r="H3832" s="16"/>
      <c r="I3832" s="2"/>
      <c r="J3832" s="2">
        <v>0</v>
      </c>
      <c r="K3832" s="2"/>
    </row>
    <row r="3833" spans="1:11">
      <c r="A3833" s="6"/>
      <c r="B3833" s="6"/>
      <c r="C3833" s="16"/>
      <c r="D3833" s="6"/>
      <c r="E3833" s="16"/>
      <c r="F3833" s="16"/>
      <c r="G3833" s="16"/>
      <c r="H3833" s="16"/>
      <c r="I3833" s="2"/>
      <c r="J3833" s="2">
        <v>0</v>
      </c>
      <c r="K3833" s="2"/>
    </row>
    <row r="3834" spans="1:11">
      <c r="A3834" s="6"/>
      <c r="B3834" s="6"/>
      <c r="C3834" s="16"/>
      <c r="D3834" s="6"/>
      <c r="E3834" s="16"/>
      <c r="F3834" s="16"/>
      <c r="G3834" s="16"/>
      <c r="H3834" s="16"/>
      <c r="I3834" s="2"/>
      <c r="J3834" s="2">
        <v>0</v>
      </c>
      <c r="K3834" s="2"/>
    </row>
    <row r="3835" spans="1:11">
      <c r="A3835" s="6"/>
      <c r="B3835" s="6"/>
      <c r="C3835" s="16"/>
      <c r="D3835" s="6"/>
      <c r="E3835" s="16"/>
      <c r="F3835" s="16"/>
      <c r="G3835" s="16"/>
      <c r="H3835" s="16"/>
      <c r="I3835" s="2"/>
      <c r="J3835" s="2">
        <v>0</v>
      </c>
      <c r="K3835" s="2"/>
    </row>
    <row r="3836" spans="1:11">
      <c r="A3836" s="6"/>
      <c r="B3836" s="6"/>
      <c r="C3836" s="16"/>
      <c r="D3836" s="6"/>
      <c r="E3836" s="16"/>
      <c r="F3836" s="16"/>
      <c r="G3836" s="16"/>
      <c r="H3836" s="16"/>
      <c r="I3836" s="2"/>
      <c r="J3836" s="2">
        <v>0</v>
      </c>
      <c r="K3836" s="2"/>
    </row>
    <row r="3837" spans="1:11">
      <c r="A3837" s="6"/>
      <c r="B3837" s="6"/>
      <c r="C3837" s="16"/>
      <c r="D3837" s="6"/>
      <c r="E3837" s="16"/>
      <c r="F3837" s="16"/>
      <c r="G3837" s="16"/>
      <c r="H3837" s="16"/>
      <c r="I3837" s="2"/>
      <c r="J3837" s="2">
        <v>0</v>
      </c>
      <c r="K3837" s="2"/>
    </row>
    <row r="3838" spans="1:11">
      <c r="A3838" s="6"/>
      <c r="B3838" s="6"/>
      <c r="C3838" s="16"/>
      <c r="D3838" s="6"/>
      <c r="E3838" s="16"/>
      <c r="F3838" s="16"/>
      <c r="G3838" s="16"/>
      <c r="H3838" s="16"/>
      <c r="I3838" s="2"/>
      <c r="J3838" s="2">
        <v>0</v>
      </c>
      <c r="K3838" s="2"/>
    </row>
    <row r="3839" spans="1:11">
      <c r="A3839" s="6"/>
      <c r="B3839" s="6"/>
      <c r="C3839" s="16"/>
      <c r="D3839" s="6"/>
      <c r="E3839" s="16"/>
      <c r="F3839" s="16"/>
      <c r="G3839" s="16"/>
      <c r="H3839" s="16"/>
      <c r="I3839" s="2"/>
      <c r="J3839" s="2">
        <v>0</v>
      </c>
      <c r="K3839" s="2"/>
    </row>
    <row r="3840" spans="1:11">
      <c r="A3840" s="6"/>
      <c r="B3840" s="6"/>
      <c r="C3840" s="16"/>
      <c r="D3840" s="6"/>
      <c r="E3840" s="16"/>
      <c r="F3840" s="16"/>
      <c r="G3840" s="16"/>
      <c r="H3840" s="16"/>
      <c r="I3840" s="2"/>
      <c r="J3840" s="2">
        <v>0</v>
      </c>
      <c r="K3840" s="2"/>
    </row>
    <row r="3841" spans="1:11">
      <c r="A3841" s="6"/>
      <c r="B3841" s="6"/>
      <c r="C3841" s="16"/>
      <c r="D3841" s="6"/>
      <c r="E3841" s="16"/>
      <c r="F3841" s="16"/>
      <c r="G3841" s="16"/>
      <c r="H3841" s="16"/>
      <c r="I3841" s="2"/>
      <c r="J3841" s="2">
        <v>0</v>
      </c>
      <c r="K3841" s="2"/>
    </row>
    <row r="3842" spans="1:11">
      <c r="A3842" s="6"/>
      <c r="B3842" s="6"/>
      <c r="C3842" s="16"/>
      <c r="D3842" s="6"/>
      <c r="E3842" s="16"/>
      <c r="F3842" s="16"/>
      <c r="G3842" s="16"/>
      <c r="H3842" s="16"/>
      <c r="I3842" s="2"/>
      <c r="J3842" s="2">
        <v>0</v>
      </c>
      <c r="K3842" s="2"/>
    </row>
    <row r="3843" spans="1:11">
      <c r="A3843" s="6"/>
      <c r="B3843" s="6"/>
      <c r="C3843" s="16"/>
      <c r="D3843" s="6"/>
      <c r="E3843" s="16"/>
      <c r="F3843" s="16"/>
      <c r="G3843" s="16"/>
      <c r="H3843" s="16"/>
      <c r="I3843" s="2"/>
      <c r="J3843" s="2">
        <v>0</v>
      </c>
      <c r="K3843" s="2"/>
    </row>
    <row r="3844" spans="1:11">
      <c r="A3844" s="6"/>
      <c r="B3844" s="6"/>
      <c r="C3844" s="16"/>
      <c r="D3844" s="6"/>
      <c r="E3844" s="16"/>
      <c r="F3844" s="16"/>
      <c r="G3844" s="16"/>
      <c r="H3844" s="16"/>
      <c r="I3844" s="2"/>
      <c r="J3844" s="2">
        <v>0</v>
      </c>
      <c r="K3844" s="2"/>
    </row>
    <row r="3845" spans="1:11">
      <c r="A3845" s="6"/>
      <c r="B3845" s="6"/>
      <c r="C3845" s="16"/>
      <c r="D3845" s="6"/>
      <c r="E3845" s="16"/>
      <c r="F3845" s="16"/>
      <c r="G3845" s="16"/>
      <c r="H3845" s="16"/>
      <c r="I3845" s="2"/>
      <c r="J3845" s="2">
        <v>0</v>
      </c>
      <c r="K3845" s="2"/>
    </row>
    <row r="3846" spans="1:11">
      <c r="A3846" s="6"/>
      <c r="B3846" s="6"/>
      <c r="C3846" s="16"/>
      <c r="D3846" s="6"/>
      <c r="E3846" s="16"/>
      <c r="F3846" s="16"/>
      <c r="G3846" s="16"/>
      <c r="H3846" s="16"/>
      <c r="I3846" s="2"/>
      <c r="J3846" s="2">
        <v>0</v>
      </c>
      <c r="K3846" s="2"/>
    </row>
    <row r="3847" spans="1:11">
      <c r="A3847" s="6"/>
      <c r="B3847" s="6"/>
      <c r="C3847" s="16"/>
      <c r="D3847" s="6"/>
      <c r="E3847" s="16"/>
      <c r="F3847" s="16"/>
      <c r="G3847" s="16"/>
      <c r="H3847" s="16"/>
      <c r="I3847" s="2"/>
      <c r="J3847" s="2">
        <v>0</v>
      </c>
      <c r="K3847" s="2"/>
    </row>
    <row r="3848" spans="1:11">
      <c r="A3848" s="6"/>
      <c r="B3848" s="6"/>
      <c r="C3848" s="16"/>
      <c r="D3848" s="6"/>
      <c r="E3848" s="16"/>
      <c r="F3848" s="16"/>
      <c r="G3848" s="16"/>
      <c r="H3848" s="16"/>
      <c r="I3848" s="2"/>
      <c r="J3848" s="2">
        <v>0</v>
      </c>
      <c r="K3848" s="2"/>
    </row>
    <row r="3849" spans="1:11">
      <c r="A3849" s="6"/>
      <c r="B3849" s="6"/>
      <c r="C3849" s="16"/>
      <c r="D3849" s="6"/>
      <c r="E3849" s="16"/>
      <c r="F3849" s="16"/>
      <c r="G3849" s="16"/>
      <c r="H3849" s="16"/>
      <c r="I3849" s="2"/>
      <c r="J3849" s="2">
        <v>0</v>
      </c>
      <c r="K3849" s="2"/>
    </row>
    <row r="3850" spans="1:11">
      <c r="A3850" s="6"/>
      <c r="B3850" s="6"/>
      <c r="C3850" s="16"/>
      <c r="D3850" s="6"/>
      <c r="E3850" s="16"/>
      <c r="F3850" s="16"/>
      <c r="G3850" s="16"/>
      <c r="H3850" s="16"/>
      <c r="I3850" s="2"/>
      <c r="J3850" s="2">
        <v>0</v>
      </c>
      <c r="K3850" s="2"/>
    </row>
    <row r="3851" spans="1:11">
      <c r="A3851" s="6"/>
      <c r="B3851" s="6"/>
      <c r="C3851" s="16"/>
      <c r="D3851" s="6"/>
      <c r="E3851" s="16"/>
      <c r="F3851" s="16"/>
      <c r="G3851" s="16"/>
      <c r="H3851" s="16"/>
      <c r="I3851" s="2"/>
      <c r="J3851" s="2">
        <v>0</v>
      </c>
      <c r="K3851" s="2"/>
    </row>
    <row r="3852" spans="1:11">
      <c r="A3852" s="6"/>
      <c r="B3852" s="6"/>
      <c r="C3852" s="16"/>
      <c r="D3852" s="6"/>
      <c r="E3852" s="16"/>
      <c r="F3852" s="16"/>
      <c r="G3852" s="16"/>
      <c r="H3852" s="16"/>
      <c r="I3852" s="2"/>
      <c r="J3852" s="2">
        <v>0</v>
      </c>
      <c r="K3852" s="2"/>
    </row>
    <row r="3853" spans="1:11">
      <c r="A3853" s="6"/>
      <c r="B3853" s="6"/>
      <c r="C3853" s="16"/>
      <c r="D3853" s="6"/>
      <c r="E3853" s="16"/>
      <c r="F3853" s="16"/>
      <c r="G3853" s="16"/>
      <c r="H3853" s="16"/>
      <c r="I3853" s="2"/>
      <c r="J3853" s="2">
        <v>0</v>
      </c>
      <c r="K3853" s="2"/>
    </row>
    <row r="3854" spans="1:11">
      <c r="A3854" s="6"/>
      <c r="B3854" s="6"/>
      <c r="C3854" s="16"/>
      <c r="D3854" s="6"/>
      <c r="E3854" s="16"/>
      <c r="F3854" s="16"/>
      <c r="G3854" s="16"/>
      <c r="H3854" s="16"/>
      <c r="I3854" s="2"/>
      <c r="J3854" s="2">
        <v>0</v>
      </c>
      <c r="K3854" s="2"/>
    </row>
    <row r="3855" spans="1:11">
      <c r="A3855" s="6"/>
      <c r="B3855" s="6"/>
      <c r="C3855" s="16"/>
      <c r="D3855" s="6"/>
      <c r="E3855" s="16"/>
      <c r="F3855" s="16"/>
      <c r="G3855" s="16"/>
      <c r="H3855" s="16"/>
      <c r="I3855" s="2"/>
      <c r="J3855" s="2">
        <v>0</v>
      </c>
      <c r="K3855" s="2"/>
    </row>
    <row r="3856" spans="1:11">
      <c r="A3856" s="6"/>
      <c r="B3856" s="6"/>
      <c r="C3856" s="16"/>
      <c r="D3856" s="6"/>
      <c r="E3856" s="16"/>
      <c r="F3856" s="16"/>
      <c r="G3856" s="16"/>
      <c r="H3856" s="16"/>
      <c r="I3856" s="2"/>
      <c r="J3856" s="2">
        <v>0</v>
      </c>
      <c r="K3856" s="2"/>
    </row>
    <row r="3857" spans="1:11">
      <c r="A3857" s="6"/>
      <c r="B3857" s="6"/>
      <c r="C3857" s="16"/>
      <c r="D3857" s="6"/>
      <c r="E3857" s="16"/>
      <c r="F3857" s="16"/>
      <c r="G3857" s="16"/>
      <c r="H3857" s="16"/>
      <c r="I3857" s="2"/>
      <c r="J3857" s="2">
        <v>0</v>
      </c>
      <c r="K3857" s="2"/>
    </row>
    <row r="3858" spans="1:11">
      <c r="A3858" s="6"/>
      <c r="B3858" s="6"/>
      <c r="C3858" s="16"/>
      <c r="D3858" s="6"/>
      <c r="E3858" s="16"/>
      <c r="F3858" s="16"/>
      <c r="G3858" s="16"/>
      <c r="H3858" s="16"/>
      <c r="I3858" s="2"/>
      <c r="J3858" s="2">
        <v>0</v>
      </c>
      <c r="K3858" s="2"/>
    </row>
    <row r="3859" spans="1:11">
      <c r="A3859" s="6"/>
      <c r="B3859" s="6"/>
      <c r="C3859" s="16"/>
      <c r="D3859" s="6"/>
      <c r="E3859" s="16"/>
      <c r="F3859" s="16"/>
      <c r="G3859" s="16"/>
      <c r="H3859" s="16"/>
      <c r="I3859" s="2"/>
      <c r="J3859" s="2">
        <v>0</v>
      </c>
      <c r="K3859" s="2"/>
    </row>
    <row r="3860" spans="1:11">
      <c r="A3860" s="6"/>
      <c r="B3860" s="6"/>
      <c r="C3860" s="16"/>
      <c r="D3860" s="6"/>
      <c r="E3860" s="16"/>
      <c r="F3860" s="16"/>
      <c r="G3860" s="16"/>
      <c r="H3860" s="16"/>
      <c r="I3860" s="2"/>
      <c r="J3860" s="2">
        <v>0</v>
      </c>
      <c r="K3860" s="2"/>
    </row>
    <row r="3861" spans="1:11">
      <c r="A3861" s="6"/>
      <c r="B3861" s="6"/>
      <c r="C3861" s="16"/>
      <c r="D3861" s="6"/>
      <c r="E3861" s="16"/>
      <c r="F3861" s="16"/>
      <c r="G3861" s="16"/>
      <c r="H3861" s="16"/>
      <c r="I3861" s="2"/>
      <c r="J3861" s="2">
        <v>0</v>
      </c>
      <c r="K3861" s="2"/>
    </row>
    <row r="3862" spans="1:11">
      <c r="A3862" s="6"/>
      <c r="B3862" s="6"/>
      <c r="C3862" s="16"/>
      <c r="D3862" s="6"/>
      <c r="E3862" s="16"/>
      <c r="F3862" s="16"/>
      <c r="G3862" s="16"/>
      <c r="H3862" s="16"/>
      <c r="I3862" s="2"/>
      <c r="J3862" s="2">
        <v>0</v>
      </c>
      <c r="K3862" s="2"/>
    </row>
    <row r="3863" spans="1:11">
      <c r="A3863" s="6"/>
      <c r="B3863" s="6"/>
      <c r="C3863" s="16"/>
      <c r="D3863" s="6"/>
      <c r="E3863" s="16"/>
      <c r="F3863" s="16"/>
      <c r="G3863" s="16"/>
      <c r="H3863" s="16"/>
      <c r="I3863" s="2"/>
      <c r="J3863" s="2">
        <v>0</v>
      </c>
      <c r="K3863" s="2"/>
    </row>
    <row r="3864" spans="1:11">
      <c r="A3864" s="6"/>
      <c r="B3864" s="6"/>
      <c r="C3864" s="16"/>
      <c r="D3864" s="6"/>
      <c r="E3864" s="16"/>
      <c r="F3864" s="16"/>
      <c r="G3864" s="16"/>
      <c r="H3864" s="16"/>
      <c r="I3864" s="2"/>
      <c r="J3864" s="2">
        <v>0</v>
      </c>
      <c r="K3864" s="2"/>
    </row>
    <row r="3865" spans="1:11">
      <c r="A3865" s="6"/>
      <c r="B3865" s="6"/>
      <c r="C3865" s="16"/>
      <c r="D3865" s="6"/>
      <c r="E3865" s="16"/>
      <c r="F3865" s="16"/>
      <c r="G3865" s="16"/>
      <c r="H3865" s="16"/>
      <c r="I3865" s="2"/>
      <c r="J3865" s="2">
        <v>0</v>
      </c>
      <c r="K3865" s="2"/>
    </row>
    <row r="3866" spans="1:11">
      <c r="A3866" s="6"/>
      <c r="B3866" s="6"/>
      <c r="C3866" s="16"/>
      <c r="D3866" s="6"/>
      <c r="E3866" s="16"/>
      <c r="F3866" s="16"/>
      <c r="G3866" s="16"/>
      <c r="H3866" s="16"/>
      <c r="I3866" s="2"/>
      <c r="J3866" s="2">
        <v>0</v>
      </c>
      <c r="K3866" s="2"/>
    </row>
    <row r="3867" spans="1:11">
      <c r="A3867" s="6"/>
      <c r="B3867" s="6"/>
      <c r="C3867" s="16"/>
      <c r="D3867" s="6"/>
      <c r="E3867" s="16"/>
      <c r="F3867" s="16"/>
      <c r="G3867" s="16"/>
      <c r="H3867" s="16"/>
      <c r="I3867" s="2"/>
      <c r="J3867" s="2">
        <v>0</v>
      </c>
      <c r="K3867" s="2"/>
    </row>
    <row r="3868" spans="1:11">
      <c r="A3868" s="6"/>
      <c r="B3868" s="6"/>
      <c r="C3868" s="16"/>
      <c r="D3868" s="6"/>
      <c r="E3868" s="16"/>
      <c r="F3868" s="16"/>
      <c r="G3868" s="16"/>
      <c r="H3868" s="16"/>
      <c r="I3868" s="2"/>
      <c r="J3868" s="2">
        <v>0</v>
      </c>
      <c r="K3868" s="2"/>
    </row>
    <row r="3869" spans="1:11">
      <c r="A3869" s="6"/>
      <c r="B3869" s="6"/>
      <c r="C3869" s="16"/>
      <c r="D3869" s="6"/>
      <c r="E3869" s="16"/>
      <c r="F3869" s="16"/>
      <c r="G3869" s="16"/>
      <c r="H3869" s="16"/>
      <c r="I3869" s="2"/>
      <c r="J3869" s="2">
        <v>0</v>
      </c>
      <c r="K3869" s="2"/>
    </row>
    <row r="3870" spans="1:11">
      <c r="A3870" s="6"/>
      <c r="B3870" s="6"/>
      <c r="C3870" s="16"/>
      <c r="D3870" s="6"/>
      <c r="E3870" s="16"/>
      <c r="F3870" s="16"/>
      <c r="G3870" s="16"/>
      <c r="H3870" s="16"/>
      <c r="I3870" s="2"/>
      <c r="J3870" s="2">
        <v>0</v>
      </c>
      <c r="K3870" s="2"/>
    </row>
    <row r="3871" spans="1:11">
      <c r="A3871" s="6"/>
      <c r="B3871" s="6"/>
      <c r="C3871" s="16"/>
      <c r="D3871" s="6"/>
      <c r="E3871" s="16"/>
      <c r="F3871" s="16"/>
      <c r="G3871" s="16"/>
      <c r="H3871" s="16"/>
      <c r="I3871" s="2"/>
      <c r="J3871" s="2">
        <v>0</v>
      </c>
      <c r="K3871" s="2"/>
    </row>
    <row r="3872" spans="1:11">
      <c r="A3872" s="6"/>
      <c r="B3872" s="6"/>
      <c r="C3872" s="16"/>
      <c r="D3872" s="6"/>
      <c r="E3872" s="16"/>
      <c r="F3872" s="16"/>
      <c r="G3872" s="16"/>
      <c r="H3872" s="16"/>
      <c r="I3872" s="2"/>
      <c r="J3872" s="2">
        <v>0</v>
      </c>
      <c r="K3872" s="2"/>
    </row>
    <row r="3873" spans="1:11">
      <c r="A3873" s="6"/>
      <c r="B3873" s="6"/>
      <c r="C3873" s="16"/>
      <c r="D3873" s="6"/>
      <c r="E3873" s="16"/>
      <c r="F3873" s="16"/>
      <c r="G3873" s="16"/>
      <c r="H3873" s="16"/>
      <c r="I3873" s="2"/>
      <c r="J3873" s="2">
        <v>0</v>
      </c>
      <c r="K3873" s="2"/>
    </row>
    <row r="3874" spans="1:11">
      <c r="A3874" s="6"/>
      <c r="B3874" s="6"/>
      <c r="C3874" s="16"/>
      <c r="D3874" s="6"/>
      <c r="E3874" s="16"/>
      <c r="F3874" s="16"/>
      <c r="G3874" s="16"/>
      <c r="H3874" s="16"/>
      <c r="I3874" s="2"/>
      <c r="J3874" s="2">
        <v>0</v>
      </c>
      <c r="K3874" s="2"/>
    </row>
    <row r="3875" spans="1:11">
      <c r="A3875" s="6"/>
      <c r="B3875" s="6"/>
      <c r="C3875" s="16"/>
      <c r="D3875" s="6"/>
      <c r="E3875" s="16"/>
      <c r="F3875" s="16"/>
      <c r="G3875" s="16"/>
      <c r="H3875" s="16"/>
      <c r="I3875" s="2"/>
      <c r="J3875" s="2">
        <v>0</v>
      </c>
      <c r="K3875" s="2"/>
    </row>
    <row r="3876" spans="1:11">
      <c r="A3876" s="6"/>
      <c r="B3876" s="6"/>
      <c r="C3876" s="16"/>
      <c r="D3876" s="6"/>
      <c r="E3876" s="16"/>
      <c r="F3876" s="16"/>
      <c r="G3876" s="16"/>
      <c r="H3876" s="16"/>
      <c r="I3876" s="2"/>
      <c r="J3876" s="2">
        <v>0</v>
      </c>
      <c r="K3876" s="2"/>
    </row>
    <row r="3877" spans="1:11">
      <c r="A3877" s="6"/>
      <c r="B3877" s="6"/>
      <c r="C3877" s="16"/>
      <c r="D3877" s="6"/>
      <c r="E3877" s="16"/>
      <c r="F3877" s="16"/>
      <c r="G3877" s="16"/>
      <c r="H3877" s="16"/>
      <c r="I3877" s="2"/>
      <c r="J3877" s="2">
        <v>0</v>
      </c>
      <c r="K3877" s="2"/>
    </row>
    <row r="3878" spans="1:11">
      <c r="A3878" s="6"/>
      <c r="B3878" s="6"/>
      <c r="C3878" s="16"/>
      <c r="D3878" s="6"/>
      <c r="E3878" s="16"/>
      <c r="F3878" s="16"/>
      <c r="G3878" s="16"/>
      <c r="H3878" s="16"/>
      <c r="I3878" s="2"/>
      <c r="J3878" s="2">
        <v>0</v>
      </c>
      <c r="K3878" s="2"/>
    </row>
    <row r="3879" spans="1:11">
      <c r="A3879" s="6"/>
      <c r="B3879" s="6"/>
      <c r="C3879" s="16"/>
      <c r="D3879" s="6"/>
      <c r="E3879" s="16"/>
      <c r="F3879" s="16"/>
      <c r="G3879" s="16"/>
      <c r="H3879" s="16"/>
      <c r="I3879" s="2"/>
      <c r="J3879" s="2">
        <v>3</v>
      </c>
      <c r="K3879" s="2"/>
    </row>
    <row r="3880" spans="1:11">
      <c r="A3880" s="6"/>
      <c r="B3880" s="6"/>
      <c r="C3880" s="16"/>
      <c r="D3880" s="6"/>
      <c r="E3880" s="16"/>
      <c r="F3880" s="16"/>
      <c r="G3880" s="16"/>
      <c r="H3880" s="16"/>
      <c r="I3880" s="2"/>
      <c r="J3880" s="2">
        <v>0</v>
      </c>
      <c r="K3880" s="2"/>
    </row>
    <row r="3881" spans="1:11">
      <c r="A3881" s="6"/>
      <c r="B3881" s="6"/>
      <c r="C3881" s="16"/>
      <c r="D3881" s="6"/>
      <c r="E3881" s="16"/>
      <c r="F3881" s="16"/>
      <c r="G3881" s="16"/>
      <c r="H3881" s="16"/>
      <c r="I3881" s="2"/>
      <c r="J3881" s="2">
        <v>0</v>
      </c>
      <c r="K3881" s="2"/>
    </row>
    <row r="3882" spans="1:11">
      <c r="A3882" s="6"/>
      <c r="B3882" s="6"/>
      <c r="C3882" s="16"/>
      <c r="D3882" s="6"/>
      <c r="E3882" s="16"/>
      <c r="F3882" s="16"/>
      <c r="G3882" s="16"/>
      <c r="H3882" s="16"/>
      <c r="I3882" s="2"/>
      <c r="J3882" s="2">
        <v>0</v>
      </c>
      <c r="K3882" s="2"/>
    </row>
    <row r="3883" spans="1:11">
      <c r="A3883" s="6"/>
      <c r="B3883" s="6"/>
      <c r="C3883" s="16"/>
      <c r="D3883" s="6"/>
      <c r="E3883" s="16"/>
      <c r="F3883" s="16"/>
      <c r="G3883" s="16"/>
      <c r="H3883" s="16"/>
      <c r="I3883" s="2"/>
      <c r="J3883" s="2">
        <v>0</v>
      </c>
      <c r="K3883" s="2"/>
    </row>
    <row r="3884" spans="1:11">
      <c r="A3884" s="6"/>
      <c r="B3884" s="6"/>
      <c r="C3884" s="16"/>
      <c r="D3884" s="6"/>
      <c r="E3884" s="16"/>
      <c r="F3884" s="16"/>
      <c r="G3884" s="16"/>
      <c r="H3884" s="16"/>
      <c r="I3884" s="2"/>
      <c r="J3884" s="2">
        <v>0</v>
      </c>
      <c r="K3884" s="2"/>
    </row>
    <row r="3885" spans="1:11">
      <c r="A3885" s="6"/>
      <c r="B3885" s="6"/>
      <c r="C3885" s="16"/>
      <c r="D3885" s="6"/>
      <c r="E3885" s="16"/>
      <c r="F3885" s="16"/>
      <c r="G3885" s="16"/>
      <c r="H3885" s="16"/>
      <c r="I3885" s="2"/>
      <c r="J3885" s="2">
        <v>0</v>
      </c>
      <c r="K3885" s="2"/>
    </row>
    <row r="3886" spans="1:11">
      <c r="A3886" s="6"/>
      <c r="B3886" s="6"/>
      <c r="C3886" s="16"/>
      <c r="D3886" s="6"/>
      <c r="E3886" s="16"/>
      <c r="F3886" s="16"/>
      <c r="G3886" s="16"/>
      <c r="H3886" s="16"/>
      <c r="I3886" s="2"/>
      <c r="J3886" s="2">
        <v>0</v>
      </c>
      <c r="K3886" s="2"/>
    </row>
    <row r="3887" spans="1:11">
      <c r="A3887" s="6"/>
      <c r="B3887" s="6"/>
      <c r="C3887" s="16"/>
      <c r="D3887" s="6"/>
      <c r="E3887" s="16"/>
      <c r="F3887" s="16"/>
      <c r="G3887" s="16"/>
      <c r="H3887" s="16"/>
      <c r="I3887" s="2"/>
      <c r="J3887" s="2">
        <v>0</v>
      </c>
      <c r="K3887" s="2"/>
    </row>
    <row r="3888" spans="1:11">
      <c r="A3888" s="6"/>
      <c r="B3888" s="6"/>
      <c r="C3888" s="16"/>
      <c r="D3888" s="6"/>
      <c r="E3888" s="16"/>
      <c r="F3888" s="16"/>
      <c r="G3888" s="16"/>
      <c r="H3888" s="16"/>
      <c r="I3888" s="2"/>
      <c r="J3888" s="2">
        <v>0</v>
      </c>
      <c r="K3888" s="2"/>
    </row>
    <row r="3889" spans="1:11">
      <c r="A3889" s="6"/>
      <c r="B3889" s="6"/>
      <c r="C3889" s="16"/>
      <c r="D3889" s="6"/>
      <c r="E3889" s="16"/>
      <c r="F3889" s="16"/>
      <c r="G3889" s="16"/>
      <c r="H3889" s="16"/>
      <c r="I3889" s="2"/>
      <c r="J3889" s="2">
        <v>0</v>
      </c>
      <c r="K3889" s="2"/>
    </row>
    <row r="3890" spans="1:11">
      <c r="A3890" s="6"/>
      <c r="B3890" s="6"/>
      <c r="C3890" s="16"/>
      <c r="D3890" s="6"/>
      <c r="E3890" s="16"/>
      <c r="F3890" s="16"/>
      <c r="G3890" s="16"/>
      <c r="H3890" s="16"/>
      <c r="I3890" s="2"/>
      <c r="J3890" s="2">
        <v>0</v>
      </c>
      <c r="K3890" s="2"/>
    </row>
    <row r="3891" spans="1:11">
      <c r="A3891" s="6"/>
      <c r="B3891" s="6"/>
      <c r="C3891" s="16"/>
      <c r="D3891" s="6"/>
      <c r="E3891" s="16"/>
      <c r="F3891" s="16"/>
      <c r="G3891" s="16"/>
      <c r="H3891" s="16"/>
      <c r="I3891" s="2"/>
      <c r="J3891" s="2">
        <v>0</v>
      </c>
      <c r="K3891" s="2"/>
    </row>
    <row r="3892" spans="1:11">
      <c r="A3892" s="6"/>
      <c r="B3892" s="6"/>
      <c r="C3892" s="16"/>
      <c r="D3892" s="6"/>
      <c r="E3892" s="16"/>
      <c r="F3892" s="16"/>
      <c r="G3892" s="16"/>
      <c r="H3892" s="16"/>
      <c r="I3892" s="2"/>
      <c r="J3892" s="2">
        <v>0</v>
      </c>
      <c r="K3892" s="2"/>
    </row>
    <row r="3893" spans="1:11">
      <c r="A3893" s="6"/>
      <c r="B3893" s="6"/>
      <c r="C3893" s="16"/>
      <c r="D3893" s="6"/>
      <c r="E3893" s="16"/>
      <c r="F3893" s="16"/>
      <c r="G3893" s="16"/>
      <c r="H3893" s="16"/>
      <c r="I3893" s="2"/>
      <c r="J3893" s="2">
        <v>0</v>
      </c>
      <c r="K3893" s="2"/>
    </row>
    <row r="3894" spans="1:11">
      <c r="A3894" s="6"/>
      <c r="B3894" s="6"/>
      <c r="C3894" s="16"/>
      <c r="D3894" s="6"/>
      <c r="E3894" s="16"/>
      <c r="F3894" s="16"/>
      <c r="G3894" s="16"/>
      <c r="H3894" s="16"/>
      <c r="I3894" s="2"/>
      <c r="J3894" s="2">
        <v>0</v>
      </c>
      <c r="K3894" s="2"/>
    </row>
    <row r="3895" spans="1:11">
      <c r="A3895" s="6"/>
      <c r="B3895" s="6"/>
      <c r="C3895" s="16"/>
      <c r="D3895" s="6"/>
      <c r="E3895" s="16"/>
      <c r="F3895" s="16"/>
      <c r="G3895" s="16"/>
      <c r="H3895" s="16"/>
      <c r="I3895" s="2"/>
      <c r="J3895" s="2">
        <v>0</v>
      </c>
      <c r="K3895" s="2"/>
    </row>
    <row r="3896" spans="1:11">
      <c r="A3896" s="6"/>
      <c r="B3896" s="6"/>
      <c r="C3896" s="16"/>
      <c r="D3896" s="6"/>
      <c r="E3896" s="16"/>
      <c r="F3896" s="16"/>
      <c r="G3896" s="16"/>
      <c r="H3896" s="16"/>
      <c r="I3896" s="2"/>
      <c r="J3896" s="2">
        <v>0</v>
      </c>
      <c r="K3896" s="2"/>
    </row>
    <row r="3897" spans="1:11">
      <c r="A3897" s="6"/>
      <c r="B3897" s="6"/>
      <c r="C3897" s="16"/>
      <c r="D3897" s="6"/>
      <c r="E3897" s="16"/>
      <c r="F3897" s="16"/>
      <c r="G3897" s="16"/>
      <c r="H3897" s="16"/>
      <c r="I3897" s="2"/>
      <c r="J3897" s="2">
        <v>0</v>
      </c>
      <c r="K3897" s="2"/>
    </row>
    <row r="3898" spans="1:11">
      <c r="A3898" s="6"/>
      <c r="B3898" s="6"/>
      <c r="C3898" s="16"/>
      <c r="D3898" s="6"/>
      <c r="E3898" s="16"/>
      <c r="F3898" s="16"/>
      <c r="G3898" s="16"/>
      <c r="H3898" s="16"/>
      <c r="I3898" s="2"/>
      <c r="J3898" s="2">
        <v>0</v>
      </c>
      <c r="K3898" s="2"/>
    </row>
    <row r="3899" spans="1:11">
      <c r="A3899" s="6"/>
      <c r="B3899" s="6"/>
      <c r="C3899" s="16"/>
      <c r="D3899" s="6"/>
      <c r="E3899" s="16"/>
      <c r="F3899" s="16"/>
      <c r="G3899" s="16"/>
      <c r="H3899" s="16"/>
      <c r="I3899" s="2"/>
      <c r="J3899" s="2">
        <v>0</v>
      </c>
      <c r="K3899" s="2"/>
    </row>
    <row r="3900" spans="1:11">
      <c r="A3900" s="6"/>
      <c r="B3900" s="6"/>
      <c r="C3900" s="16"/>
      <c r="D3900" s="6"/>
      <c r="E3900" s="16"/>
      <c r="F3900" s="16"/>
      <c r="G3900" s="16"/>
      <c r="H3900" s="16"/>
      <c r="I3900" s="2"/>
      <c r="J3900" s="2">
        <v>0</v>
      </c>
      <c r="K3900" s="2"/>
    </row>
    <row r="3901" spans="1:11">
      <c r="A3901" s="6"/>
      <c r="B3901" s="6"/>
      <c r="C3901" s="16"/>
      <c r="D3901" s="6"/>
      <c r="E3901" s="16"/>
      <c r="F3901" s="16"/>
      <c r="G3901" s="16"/>
      <c r="H3901" s="16"/>
      <c r="I3901" s="2"/>
      <c r="J3901" s="2">
        <v>0</v>
      </c>
      <c r="K3901" s="2"/>
    </row>
    <row r="3902" spans="1:11">
      <c r="A3902" s="6"/>
      <c r="B3902" s="6"/>
      <c r="C3902" s="16"/>
      <c r="D3902" s="6"/>
      <c r="E3902" s="16"/>
      <c r="F3902" s="16"/>
      <c r="G3902" s="16"/>
      <c r="H3902" s="16"/>
      <c r="I3902" s="2"/>
      <c r="J3902" s="2">
        <v>0</v>
      </c>
      <c r="K3902" s="2"/>
    </row>
    <row r="3903" spans="1:11">
      <c r="A3903" s="6"/>
      <c r="B3903" s="6"/>
      <c r="C3903" s="16"/>
      <c r="D3903" s="6"/>
      <c r="E3903" s="16"/>
      <c r="F3903" s="16"/>
      <c r="G3903" s="16"/>
      <c r="H3903" s="16"/>
      <c r="I3903" s="2"/>
      <c r="J3903" s="2">
        <v>0</v>
      </c>
      <c r="K3903" s="2"/>
    </row>
    <row r="3904" spans="1:11">
      <c r="A3904" s="6"/>
      <c r="B3904" s="6"/>
      <c r="C3904" s="16"/>
      <c r="D3904" s="6"/>
      <c r="E3904" s="16"/>
      <c r="F3904" s="16"/>
      <c r="G3904" s="16"/>
      <c r="H3904" s="16"/>
      <c r="I3904" s="2"/>
      <c r="J3904" s="2">
        <v>0</v>
      </c>
      <c r="K3904" s="2"/>
    </row>
    <row r="3905" spans="1:11">
      <c r="A3905" s="6"/>
      <c r="B3905" s="6"/>
      <c r="C3905" s="16"/>
      <c r="D3905" s="6"/>
      <c r="E3905" s="16"/>
      <c r="F3905" s="16"/>
      <c r="G3905" s="16"/>
      <c r="H3905" s="16"/>
      <c r="I3905" s="2"/>
      <c r="J3905" s="2">
        <v>0</v>
      </c>
      <c r="K3905" s="2"/>
    </row>
    <row r="3906" spans="1:11">
      <c r="A3906" s="6"/>
      <c r="B3906" s="6"/>
      <c r="C3906" s="16"/>
      <c r="D3906" s="6"/>
      <c r="E3906" s="16"/>
      <c r="F3906" s="16"/>
      <c r="G3906" s="16"/>
      <c r="H3906" s="16"/>
      <c r="I3906" s="2"/>
      <c r="J3906" s="2">
        <v>0</v>
      </c>
      <c r="K3906" s="2"/>
    </row>
    <row r="3907" spans="1:11">
      <c r="A3907" s="6"/>
      <c r="B3907" s="6"/>
      <c r="C3907" s="16"/>
      <c r="D3907" s="6"/>
      <c r="E3907" s="16"/>
      <c r="F3907" s="16"/>
      <c r="G3907" s="16"/>
      <c r="H3907" s="16"/>
      <c r="I3907" s="2"/>
      <c r="J3907" s="2">
        <v>0</v>
      </c>
      <c r="K3907" s="2"/>
    </row>
    <row r="3908" spans="1:11">
      <c r="A3908" s="6"/>
      <c r="B3908" s="6"/>
      <c r="C3908" s="16"/>
      <c r="D3908" s="6"/>
      <c r="E3908" s="16"/>
      <c r="F3908" s="16"/>
      <c r="G3908" s="16"/>
      <c r="H3908" s="16"/>
      <c r="I3908" s="2"/>
      <c r="J3908" s="2">
        <v>0</v>
      </c>
      <c r="K3908" s="2"/>
    </row>
    <row r="3909" spans="1:11">
      <c r="A3909" s="6"/>
      <c r="B3909" s="6"/>
      <c r="C3909" s="16"/>
      <c r="D3909" s="6"/>
      <c r="E3909" s="16"/>
      <c r="F3909" s="16"/>
      <c r="G3909" s="16"/>
      <c r="H3909" s="16"/>
      <c r="I3909" s="2"/>
      <c r="J3909" s="2">
        <v>0</v>
      </c>
      <c r="K3909" s="2"/>
    </row>
    <row r="3910" spans="1:11">
      <c r="A3910" s="6"/>
      <c r="B3910" s="6"/>
      <c r="C3910" s="16"/>
      <c r="D3910" s="6"/>
      <c r="E3910" s="16"/>
      <c r="F3910" s="16"/>
      <c r="G3910" s="16"/>
      <c r="H3910" s="16"/>
      <c r="I3910" s="2"/>
      <c r="J3910" s="2">
        <v>0</v>
      </c>
      <c r="K3910" s="2"/>
    </row>
    <row r="3911" spans="1:11">
      <c r="A3911" s="6"/>
      <c r="B3911" s="6"/>
      <c r="C3911" s="16"/>
      <c r="D3911" s="6"/>
      <c r="E3911" s="16"/>
      <c r="F3911" s="16"/>
      <c r="G3911" s="16"/>
      <c r="H3911" s="16"/>
      <c r="I3911" s="2"/>
      <c r="J3911" s="2">
        <v>0</v>
      </c>
      <c r="K3911" s="2"/>
    </row>
    <row r="3912" spans="1:11">
      <c r="A3912" s="6"/>
      <c r="B3912" s="6"/>
      <c r="C3912" s="16"/>
      <c r="D3912" s="6"/>
      <c r="E3912" s="16"/>
      <c r="F3912" s="16"/>
      <c r="G3912" s="16"/>
      <c r="H3912" s="16"/>
      <c r="I3912" s="2"/>
      <c r="J3912" s="2">
        <v>0</v>
      </c>
      <c r="K3912" s="2"/>
    </row>
    <row r="3913" spans="1:11">
      <c r="A3913" s="6"/>
      <c r="B3913" s="6"/>
      <c r="C3913" s="16"/>
      <c r="D3913" s="6"/>
      <c r="E3913" s="16"/>
      <c r="F3913" s="16"/>
      <c r="G3913" s="16"/>
      <c r="H3913" s="16"/>
      <c r="I3913" s="2"/>
      <c r="J3913" s="2">
        <v>0</v>
      </c>
      <c r="K3913" s="2"/>
    </row>
    <row r="3914" spans="1:11">
      <c r="A3914" s="6"/>
      <c r="B3914" s="6"/>
      <c r="C3914" s="16"/>
      <c r="D3914" s="6"/>
      <c r="E3914" s="16"/>
      <c r="F3914" s="16"/>
      <c r="G3914" s="16"/>
      <c r="H3914" s="16"/>
      <c r="I3914" s="2"/>
      <c r="J3914" s="2">
        <v>0</v>
      </c>
      <c r="K3914" s="2"/>
    </row>
    <row r="3915" spans="1:11">
      <c r="A3915" s="6"/>
      <c r="B3915" s="6"/>
      <c r="C3915" s="16"/>
      <c r="D3915" s="6"/>
      <c r="E3915" s="16"/>
      <c r="F3915" s="16"/>
      <c r="G3915" s="16"/>
      <c r="H3915" s="16"/>
      <c r="I3915" s="2"/>
      <c r="J3915" s="2">
        <v>0</v>
      </c>
      <c r="K3915" s="2"/>
    </row>
    <row r="3916" spans="1:11">
      <c r="A3916" s="6"/>
      <c r="B3916" s="6"/>
      <c r="C3916" s="16"/>
      <c r="D3916" s="6"/>
      <c r="E3916" s="16"/>
      <c r="F3916" s="16"/>
      <c r="G3916" s="16"/>
      <c r="H3916" s="16"/>
      <c r="I3916" s="2"/>
      <c r="J3916" s="2">
        <v>0</v>
      </c>
      <c r="K3916" s="2"/>
    </row>
    <row r="3917" spans="1:11">
      <c r="A3917" s="6"/>
      <c r="B3917" s="6"/>
      <c r="C3917" s="16"/>
      <c r="D3917" s="6"/>
      <c r="E3917" s="16"/>
      <c r="F3917" s="16"/>
      <c r="G3917" s="16"/>
      <c r="H3917" s="16"/>
      <c r="I3917" s="2"/>
      <c r="J3917" s="2">
        <v>0</v>
      </c>
      <c r="K3917" s="2"/>
    </row>
    <row r="3918" spans="1:11">
      <c r="A3918" s="6"/>
      <c r="B3918" s="6"/>
      <c r="C3918" s="16"/>
      <c r="D3918" s="6"/>
      <c r="E3918" s="16"/>
      <c r="F3918" s="16"/>
      <c r="G3918" s="16"/>
      <c r="H3918" s="16"/>
      <c r="I3918" s="2"/>
      <c r="J3918" s="2">
        <v>0</v>
      </c>
      <c r="K3918" s="2"/>
    </row>
    <row r="3919" spans="1:11">
      <c r="A3919" s="6"/>
      <c r="B3919" s="6"/>
      <c r="C3919" s="16"/>
      <c r="D3919" s="6"/>
      <c r="E3919" s="16"/>
      <c r="F3919" s="16"/>
      <c r="G3919" s="16"/>
      <c r="H3919" s="16"/>
      <c r="I3919" s="2"/>
      <c r="J3919" s="2">
        <v>0</v>
      </c>
      <c r="K3919" s="2"/>
    </row>
    <row r="3920" spans="1:11">
      <c r="A3920" s="6"/>
      <c r="B3920" s="6"/>
      <c r="C3920" s="16"/>
      <c r="D3920" s="6"/>
      <c r="E3920" s="16"/>
      <c r="F3920" s="16"/>
      <c r="G3920" s="16"/>
      <c r="H3920" s="16"/>
      <c r="I3920" s="2"/>
      <c r="J3920" s="2">
        <v>0</v>
      </c>
      <c r="K3920" s="2"/>
    </row>
    <row r="3921" spans="1:11">
      <c r="A3921" s="6"/>
      <c r="B3921" s="6"/>
      <c r="C3921" s="16"/>
      <c r="D3921" s="6"/>
      <c r="E3921" s="16"/>
      <c r="F3921" s="16"/>
      <c r="G3921" s="16"/>
      <c r="H3921" s="16"/>
      <c r="I3921" s="2"/>
      <c r="J3921" s="2">
        <v>0</v>
      </c>
      <c r="K3921" s="2"/>
    </row>
    <row r="3922" spans="1:11">
      <c r="A3922" s="6"/>
      <c r="B3922" s="6"/>
      <c r="C3922" s="16"/>
      <c r="D3922" s="6"/>
      <c r="E3922" s="16"/>
      <c r="F3922" s="16"/>
      <c r="G3922" s="16"/>
      <c r="H3922" s="16"/>
      <c r="I3922" s="2"/>
      <c r="J3922" s="2">
        <v>0</v>
      </c>
      <c r="K3922" s="2"/>
    </row>
    <row r="3923" spans="1:11">
      <c r="A3923" s="6"/>
      <c r="B3923" s="6"/>
      <c r="C3923" s="16"/>
      <c r="D3923" s="6"/>
      <c r="E3923" s="16"/>
      <c r="F3923" s="16"/>
      <c r="G3923" s="16"/>
      <c r="H3923" s="16"/>
      <c r="I3923" s="2"/>
      <c r="J3923" s="2">
        <v>0</v>
      </c>
      <c r="K3923" s="2"/>
    </row>
    <row r="3924" spans="1:11">
      <c r="A3924" s="6"/>
      <c r="B3924" s="6"/>
      <c r="C3924" s="16"/>
      <c r="D3924" s="6"/>
      <c r="E3924" s="16"/>
      <c r="F3924" s="16"/>
      <c r="G3924" s="16"/>
      <c r="H3924" s="16"/>
      <c r="I3924" s="2"/>
      <c r="J3924" s="2">
        <v>0</v>
      </c>
      <c r="K3924" s="2"/>
    </row>
    <row r="3925" spans="1:11">
      <c r="A3925" s="6"/>
      <c r="B3925" s="6"/>
      <c r="C3925" s="16"/>
      <c r="D3925" s="6"/>
      <c r="E3925" s="16"/>
      <c r="F3925" s="16"/>
      <c r="G3925" s="16"/>
      <c r="H3925" s="16"/>
      <c r="I3925" s="2"/>
      <c r="J3925" s="2">
        <v>0</v>
      </c>
      <c r="K3925" s="2"/>
    </row>
    <row r="3926" spans="1:11">
      <c r="A3926" s="6"/>
      <c r="B3926" s="6"/>
      <c r="C3926" s="16"/>
      <c r="D3926" s="6"/>
      <c r="E3926" s="16"/>
      <c r="F3926" s="16"/>
      <c r="G3926" s="16"/>
      <c r="H3926" s="16"/>
      <c r="I3926" s="2"/>
      <c r="J3926" s="2">
        <v>0</v>
      </c>
      <c r="K3926" s="2"/>
    </row>
    <row r="3927" spans="1:11">
      <c r="A3927" s="6"/>
      <c r="B3927" s="6"/>
      <c r="C3927" s="16"/>
      <c r="D3927" s="6"/>
      <c r="E3927" s="16"/>
      <c r="F3927" s="16"/>
      <c r="G3927" s="16"/>
      <c r="H3927" s="16"/>
      <c r="I3927" s="2"/>
      <c r="J3927" s="2">
        <v>0</v>
      </c>
      <c r="K3927" s="2"/>
    </row>
    <row r="3928" spans="1:11">
      <c r="A3928" s="6"/>
      <c r="B3928" s="6"/>
      <c r="C3928" s="16"/>
      <c r="D3928" s="6"/>
      <c r="E3928" s="16"/>
      <c r="F3928" s="16"/>
      <c r="G3928" s="16"/>
      <c r="H3928" s="16"/>
      <c r="I3928" s="2"/>
      <c r="J3928" s="2">
        <v>0</v>
      </c>
      <c r="K3928" s="2"/>
    </row>
    <row r="3929" spans="1:11">
      <c r="A3929" s="6"/>
      <c r="B3929" s="6"/>
      <c r="C3929" s="16"/>
      <c r="D3929" s="6"/>
      <c r="E3929" s="16"/>
      <c r="F3929" s="16"/>
      <c r="G3929" s="16"/>
      <c r="H3929" s="16"/>
      <c r="I3929" s="2"/>
      <c r="J3929" s="2">
        <v>0</v>
      </c>
      <c r="K3929" s="2"/>
    </row>
    <row r="3930" spans="1:11">
      <c r="A3930" s="6"/>
      <c r="B3930" s="6"/>
      <c r="C3930" s="16"/>
      <c r="D3930" s="6"/>
      <c r="E3930" s="16"/>
      <c r="F3930" s="16"/>
      <c r="G3930" s="16"/>
      <c r="H3930" s="16"/>
      <c r="I3930" s="2"/>
      <c r="J3930" s="2">
        <v>0</v>
      </c>
      <c r="K3930" s="2"/>
    </row>
    <row r="3931" spans="1:11">
      <c r="A3931" s="6"/>
      <c r="B3931" s="6"/>
      <c r="C3931" s="16"/>
      <c r="D3931" s="6"/>
      <c r="E3931" s="16"/>
      <c r="F3931" s="16"/>
      <c r="G3931" s="16"/>
      <c r="H3931" s="16"/>
      <c r="I3931" s="2"/>
      <c r="J3931" s="2">
        <v>0</v>
      </c>
      <c r="K3931" s="2"/>
    </row>
    <row r="3932" spans="1:11">
      <c r="A3932" s="6"/>
      <c r="B3932" s="6"/>
      <c r="C3932" s="16"/>
      <c r="D3932" s="6"/>
      <c r="E3932" s="16"/>
      <c r="F3932" s="16"/>
      <c r="G3932" s="16"/>
      <c r="H3932" s="16"/>
      <c r="I3932" s="2"/>
      <c r="J3932" s="2">
        <v>0</v>
      </c>
      <c r="K3932" s="2"/>
    </row>
    <row r="3933" spans="1:11">
      <c r="A3933" s="6"/>
      <c r="B3933" s="6"/>
      <c r="C3933" s="16"/>
      <c r="D3933" s="6"/>
      <c r="E3933" s="16"/>
      <c r="F3933" s="16"/>
      <c r="G3933" s="16"/>
      <c r="H3933" s="16"/>
      <c r="I3933" s="2"/>
      <c r="J3933" s="2">
        <v>0</v>
      </c>
      <c r="K3933" s="2"/>
    </row>
    <row r="3934" spans="1:11">
      <c r="A3934" s="6"/>
      <c r="B3934" s="6"/>
      <c r="C3934" s="16"/>
      <c r="D3934" s="6"/>
      <c r="E3934" s="16"/>
      <c r="F3934" s="16"/>
      <c r="G3934" s="16"/>
      <c r="H3934" s="16"/>
      <c r="I3934" s="2"/>
      <c r="J3934" s="2">
        <v>0</v>
      </c>
      <c r="K3934" s="2"/>
    </row>
    <row r="3935" spans="1:11">
      <c r="A3935" s="6"/>
      <c r="B3935" s="6"/>
      <c r="C3935" s="16"/>
      <c r="D3935" s="6"/>
      <c r="E3935" s="16"/>
      <c r="F3935" s="16"/>
      <c r="G3935" s="16"/>
      <c r="H3935" s="16"/>
      <c r="I3935" s="2"/>
      <c r="J3935" s="2">
        <v>0</v>
      </c>
      <c r="K3935" s="2"/>
    </row>
    <row r="3936" spans="1:11">
      <c r="A3936" s="6"/>
      <c r="B3936" s="6"/>
      <c r="C3936" s="16"/>
      <c r="D3936" s="6"/>
      <c r="E3936" s="16"/>
      <c r="F3936" s="16"/>
      <c r="G3936" s="16"/>
      <c r="H3936" s="16"/>
      <c r="I3936" s="2"/>
      <c r="J3936" s="2">
        <v>0</v>
      </c>
      <c r="K3936" s="2"/>
    </row>
    <row r="3937" spans="1:11">
      <c r="A3937" s="6"/>
      <c r="B3937" s="6"/>
      <c r="C3937" s="16"/>
      <c r="D3937" s="6"/>
      <c r="E3937" s="16"/>
      <c r="F3937" s="16"/>
      <c r="G3937" s="16"/>
      <c r="H3937" s="16"/>
      <c r="I3937" s="2"/>
      <c r="J3937" s="2">
        <v>0</v>
      </c>
      <c r="K3937" s="2"/>
    </row>
    <row r="3938" spans="1:11">
      <c r="A3938" s="6"/>
      <c r="B3938" s="6"/>
      <c r="C3938" s="16"/>
      <c r="D3938" s="6"/>
      <c r="E3938" s="16"/>
      <c r="F3938" s="16"/>
      <c r="G3938" s="16"/>
      <c r="H3938" s="16"/>
      <c r="I3938" s="2"/>
      <c r="J3938" s="2">
        <v>0</v>
      </c>
      <c r="K3938" s="2"/>
    </row>
    <row r="3939" spans="1:11">
      <c r="A3939" s="6"/>
      <c r="B3939" s="6"/>
      <c r="C3939" s="16"/>
      <c r="D3939" s="6"/>
      <c r="E3939" s="16"/>
      <c r="F3939" s="16"/>
      <c r="G3939" s="16"/>
      <c r="H3939" s="16"/>
      <c r="I3939" s="2"/>
      <c r="J3939" s="2">
        <v>0</v>
      </c>
      <c r="K3939" s="2"/>
    </row>
    <row r="3940" spans="1:11">
      <c r="A3940" s="6"/>
      <c r="B3940" s="6"/>
      <c r="C3940" s="16"/>
      <c r="D3940" s="6"/>
      <c r="E3940" s="16"/>
      <c r="F3940" s="16"/>
      <c r="G3940" s="16"/>
      <c r="H3940" s="16"/>
      <c r="I3940" s="2"/>
      <c r="J3940" s="2">
        <v>0</v>
      </c>
      <c r="K3940" s="2"/>
    </row>
    <row r="3941" spans="1:11">
      <c r="A3941" s="6"/>
      <c r="B3941" s="6"/>
      <c r="C3941" s="16"/>
      <c r="D3941" s="6"/>
      <c r="E3941" s="16"/>
      <c r="F3941" s="16"/>
      <c r="G3941" s="16"/>
      <c r="H3941" s="16"/>
      <c r="I3941" s="2"/>
      <c r="J3941" s="2">
        <v>0</v>
      </c>
      <c r="K3941" s="2"/>
    </row>
    <row r="3942" spans="1:11">
      <c r="A3942" s="6"/>
      <c r="B3942" s="6"/>
      <c r="C3942" s="16"/>
      <c r="D3942" s="6"/>
      <c r="E3942" s="16"/>
      <c r="F3942" s="16"/>
      <c r="G3942" s="16"/>
      <c r="H3942" s="16"/>
      <c r="I3942" s="2"/>
      <c r="J3942" s="2">
        <v>0</v>
      </c>
      <c r="K3942" s="2"/>
    </row>
    <row r="3943" spans="1:11">
      <c r="A3943" s="6"/>
      <c r="B3943" s="6"/>
      <c r="C3943" s="16"/>
      <c r="D3943" s="6"/>
      <c r="E3943" s="16"/>
      <c r="F3943" s="16"/>
      <c r="G3943" s="16"/>
      <c r="H3943" s="16"/>
      <c r="I3943" s="2"/>
      <c r="J3943" s="2">
        <v>0</v>
      </c>
      <c r="K3943" s="2"/>
    </row>
    <row r="3944" spans="1:11">
      <c r="A3944" s="6"/>
      <c r="B3944" s="6"/>
      <c r="C3944" s="16"/>
      <c r="D3944" s="6"/>
      <c r="E3944" s="16"/>
      <c r="F3944" s="16"/>
      <c r="G3944" s="16"/>
      <c r="H3944" s="16"/>
      <c r="I3944" s="2"/>
      <c r="J3944" s="2">
        <v>0</v>
      </c>
      <c r="K3944" s="2"/>
    </row>
    <row r="3945" spans="1:11">
      <c r="A3945" s="6"/>
      <c r="B3945" s="6"/>
      <c r="C3945" s="16"/>
      <c r="D3945" s="6"/>
      <c r="E3945" s="16"/>
      <c r="F3945" s="16"/>
      <c r="G3945" s="16"/>
      <c r="H3945" s="16"/>
      <c r="I3945" s="2"/>
      <c r="J3945" s="2">
        <v>3</v>
      </c>
      <c r="K3945" s="2"/>
    </row>
    <row r="3946" spans="1:11">
      <c r="A3946" s="6"/>
      <c r="B3946" s="6"/>
      <c r="C3946" s="16"/>
      <c r="D3946" s="6"/>
      <c r="E3946" s="16"/>
      <c r="F3946" s="16"/>
      <c r="G3946" s="16"/>
      <c r="H3946" s="16"/>
      <c r="I3946" s="2"/>
      <c r="J3946" s="2">
        <v>0</v>
      </c>
      <c r="K3946" s="2"/>
    </row>
    <row r="3947" spans="1:11">
      <c r="A3947" s="6"/>
      <c r="B3947" s="6"/>
      <c r="C3947" s="16"/>
      <c r="D3947" s="6"/>
      <c r="E3947" s="16"/>
      <c r="F3947" s="16"/>
      <c r="G3947" s="16"/>
      <c r="H3947" s="16"/>
      <c r="I3947" s="2"/>
      <c r="J3947" s="2">
        <v>0</v>
      </c>
      <c r="K3947" s="2"/>
    </row>
    <row r="3948" spans="1:11">
      <c r="A3948" s="6"/>
      <c r="B3948" s="6"/>
      <c r="C3948" s="16"/>
      <c r="D3948" s="6"/>
      <c r="E3948" s="16"/>
      <c r="F3948" s="16"/>
      <c r="G3948" s="16"/>
      <c r="H3948" s="16"/>
      <c r="I3948" s="2"/>
      <c r="J3948" s="2">
        <v>0</v>
      </c>
      <c r="K3948" s="2"/>
    </row>
    <row r="3949" spans="1:11">
      <c r="A3949" s="6"/>
      <c r="B3949" s="6"/>
      <c r="C3949" s="16"/>
      <c r="D3949" s="6"/>
      <c r="E3949" s="16"/>
      <c r="F3949" s="16"/>
      <c r="G3949" s="16"/>
      <c r="H3949" s="16"/>
      <c r="I3949" s="2"/>
      <c r="J3949" s="2">
        <v>0</v>
      </c>
      <c r="K3949" s="2"/>
    </row>
    <row r="3950" spans="1:11">
      <c r="A3950" s="6"/>
      <c r="B3950" s="6"/>
      <c r="C3950" s="16"/>
      <c r="D3950" s="6"/>
      <c r="E3950" s="16"/>
      <c r="F3950" s="16"/>
      <c r="G3950" s="16"/>
      <c r="H3950" s="16"/>
      <c r="I3950" s="2"/>
      <c r="J3950" s="2">
        <v>0</v>
      </c>
      <c r="K3950" s="2"/>
    </row>
    <row r="3951" spans="1:11">
      <c r="A3951" s="6"/>
      <c r="B3951" s="6"/>
      <c r="C3951" s="16"/>
      <c r="D3951" s="6"/>
      <c r="E3951" s="16"/>
      <c r="F3951" s="16"/>
      <c r="G3951" s="16"/>
      <c r="H3951" s="16"/>
      <c r="I3951" s="2"/>
      <c r="J3951" s="2">
        <v>0</v>
      </c>
      <c r="K3951" s="2"/>
    </row>
    <row r="3952" spans="1:11">
      <c r="A3952" s="6"/>
      <c r="B3952" s="6"/>
      <c r="C3952" s="16"/>
      <c r="D3952" s="6"/>
      <c r="E3952" s="16"/>
      <c r="F3952" s="16"/>
      <c r="G3952" s="16"/>
      <c r="H3952" s="16"/>
      <c r="I3952" s="2"/>
      <c r="J3952" s="2">
        <v>0</v>
      </c>
      <c r="K3952" s="2"/>
    </row>
    <row r="3953" spans="1:11">
      <c r="A3953" s="6"/>
      <c r="B3953" s="6"/>
      <c r="C3953" s="16"/>
      <c r="D3953" s="6"/>
      <c r="E3953" s="16"/>
      <c r="F3953" s="16"/>
      <c r="G3953" s="16"/>
      <c r="H3953" s="16"/>
      <c r="I3953" s="2"/>
      <c r="J3953" s="2">
        <v>0</v>
      </c>
      <c r="K3953" s="2"/>
    </row>
    <row r="3954" spans="1:11">
      <c r="A3954" s="6"/>
      <c r="B3954" s="6"/>
      <c r="C3954" s="16"/>
      <c r="D3954" s="6"/>
      <c r="E3954" s="16"/>
      <c r="F3954" s="16"/>
      <c r="G3954" s="16"/>
      <c r="H3954" s="16"/>
      <c r="I3954" s="2"/>
      <c r="J3954" s="2">
        <v>0</v>
      </c>
      <c r="K3954" s="2"/>
    </row>
    <row r="3955" spans="1:11">
      <c r="A3955" s="6"/>
      <c r="B3955" s="6"/>
      <c r="C3955" s="16"/>
      <c r="D3955" s="6"/>
      <c r="E3955" s="16"/>
      <c r="F3955" s="16"/>
      <c r="G3955" s="16"/>
      <c r="H3955" s="16"/>
      <c r="I3955" s="2"/>
      <c r="J3955" s="2">
        <v>0</v>
      </c>
      <c r="K3955" s="2"/>
    </row>
    <row r="3956" spans="1:11">
      <c r="A3956" s="6"/>
      <c r="B3956" s="6"/>
      <c r="C3956" s="16"/>
      <c r="D3956" s="6"/>
      <c r="E3956" s="16"/>
      <c r="F3956" s="16"/>
      <c r="G3956" s="16"/>
      <c r="H3956" s="16"/>
      <c r="I3956" s="2"/>
      <c r="J3956" s="2">
        <v>0</v>
      </c>
      <c r="K3956" s="2"/>
    </row>
    <row r="3957" spans="1:11">
      <c r="A3957" s="6"/>
      <c r="B3957" s="6"/>
      <c r="C3957" s="16"/>
      <c r="D3957" s="6"/>
      <c r="E3957" s="16"/>
      <c r="F3957" s="16"/>
      <c r="G3957" s="16"/>
      <c r="H3957" s="16"/>
      <c r="I3957" s="2"/>
      <c r="J3957" s="2">
        <v>0</v>
      </c>
      <c r="K3957" s="2"/>
    </row>
    <row r="3958" spans="1:11">
      <c r="A3958" s="6"/>
      <c r="B3958" s="6"/>
      <c r="C3958" s="16"/>
      <c r="D3958" s="6"/>
      <c r="E3958" s="16"/>
      <c r="F3958" s="16"/>
      <c r="G3958" s="16"/>
      <c r="H3958" s="16"/>
      <c r="I3958" s="2"/>
      <c r="J3958" s="2">
        <v>0</v>
      </c>
      <c r="K3958" s="2"/>
    </row>
    <row r="3959" spans="1:11">
      <c r="A3959" s="6"/>
      <c r="B3959" s="6"/>
      <c r="C3959" s="16"/>
      <c r="D3959" s="6"/>
      <c r="E3959" s="16"/>
      <c r="F3959" s="16"/>
      <c r="G3959" s="16"/>
      <c r="H3959" s="16"/>
      <c r="I3959" s="2"/>
      <c r="J3959" s="2">
        <v>0</v>
      </c>
      <c r="K3959" s="2"/>
    </row>
    <row r="3960" spans="1:11">
      <c r="A3960" s="6"/>
      <c r="B3960" s="6"/>
      <c r="C3960" s="16"/>
      <c r="D3960" s="6"/>
      <c r="E3960" s="16"/>
      <c r="F3960" s="16"/>
      <c r="G3960" s="16"/>
      <c r="H3960" s="16"/>
      <c r="I3960" s="2"/>
      <c r="J3960" s="2">
        <v>0</v>
      </c>
      <c r="K3960" s="2"/>
    </row>
    <row r="3961" spans="1:11">
      <c r="A3961" s="6"/>
      <c r="B3961" s="6"/>
      <c r="C3961" s="16"/>
      <c r="D3961" s="6"/>
      <c r="E3961" s="16"/>
      <c r="F3961" s="16"/>
      <c r="G3961" s="16"/>
      <c r="H3961" s="16"/>
      <c r="I3961" s="2"/>
      <c r="J3961" s="2">
        <v>0</v>
      </c>
      <c r="K3961" s="2"/>
    </row>
    <row r="3962" spans="1:11">
      <c r="A3962" s="6"/>
      <c r="B3962" s="6"/>
      <c r="C3962" s="16"/>
      <c r="D3962" s="6"/>
      <c r="E3962" s="16"/>
      <c r="F3962" s="16"/>
      <c r="G3962" s="16"/>
      <c r="H3962" s="16"/>
      <c r="I3962" s="2"/>
      <c r="J3962" s="2">
        <v>0</v>
      </c>
      <c r="K3962" s="2"/>
    </row>
    <row r="3963" spans="1:11">
      <c r="A3963" s="6"/>
      <c r="B3963" s="6"/>
      <c r="C3963" s="16"/>
      <c r="D3963" s="6"/>
      <c r="E3963" s="16"/>
      <c r="F3963" s="16"/>
      <c r="G3963" s="16"/>
      <c r="H3963" s="16"/>
      <c r="I3963" s="2"/>
      <c r="J3963" s="2">
        <v>0</v>
      </c>
      <c r="K3963" s="2"/>
    </row>
    <row r="3964" spans="1:11">
      <c r="A3964" s="6"/>
      <c r="B3964" s="6"/>
      <c r="C3964" s="16"/>
      <c r="D3964" s="6"/>
      <c r="E3964" s="16"/>
      <c r="F3964" s="16"/>
      <c r="G3964" s="16"/>
      <c r="H3964" s="16"/>
      <c r="I3964" s="2"/>
      <c r="J3964" s="2">
        <v>0</v>
      </c>
      <c r="K3964" s="2"/>
    </row>
    <row r="3965" spans="1:11">
      <c r="A3965" s="6"/>
      <c r="B3965" s="6"/>
      <c r="C3965" s="16"/>
      <c r="D3965" s="6"/>
      <c r="E3965" s="16"/>
      <c r="F3965" s="16"/>
      <c r="G3965" s="16"/>
      <c r="H3965" s="16"/>
      <c r="I3965" s="2"/>
      <c r="J3965" s="2">
        <v>0</v>
      </c>
      <c r="K3965" s="2"/>
    </row>
    <row r="3966" spans="1:11">
      <c r="A3966" s="6"/>
      <c r="B3966" s="6"/>
      <c r="C3966" s="16"/>
      <c r="D3966" s="6"/>
      <c r="E3966" s="16"/>
      <c r="F3966" s="16"/>
      <c r="G3966" s="16"/>
      <c r="H3966" s="16"/>
      <c r="I3966" s="2"/>
      <c r="J3966" s="2">
        <v>0</v>
      </c>
      <c r="K3966" s="2"/>
    </row>
    <row r="3967" spans="1:11">
      <c r="A3967" s="6"/>
      <c r="B3967" s="6"/>
      <c r="C3967" s="16"/>
      <c r="D3967" s="6"/>
      <c r="E3967" s="16"/>
      <c r="F3967" s="16"/>
      <c r="G3967" s="16"/>
      <c r="H3967" s="16"/>
      <c r="I3967" s="2"/>
      <c r="J3967" s="2">
        <v>0</v>
      </c>
      <c r="K3967" s="2"/>
    </row>
    <row r="3968" spans="1:11">
      <c r="A3968" s="6"/>
      <c r="B3968" s="6"/>
      <c r="C3968" s="16"/>
      <c r="D3968" s="6"/>
      <c r="E3968" s="16"/>
      <c r="F3968" s="16"/>
      <c r="G3968" s="16"/>
      <c r="H3968" s="16"/>
      <c r="I3968" s="2"/>
      <c r="J3968" s="2">
        <v>0</v>
      </c>
      <c r="K3968" s="2"/>
    </row>
    <row r="3969" spans="1:11">
      <c r="A3969" s="6"/>
      <c r="B3969" s="6"/>
      <c r="C3969" s="16"/>
      <c r="D3969" s="6"/>
      <c r="E3969" s="16"/>
      <c r="F3969" s="16"/>
      <c r="G3969" s="16"/>
      <c r="H3969" s="16"/>
      <c r="I3969" s="2"/>
      <c r="J3969" s="2">
        <v>0</v>
      </c>
      <c r="K3969" s="2"/>
    </row>
    <row r="3970" spans="1:11">
      <c r="A3970" s="6"/>
      <c r="B3970" s="6"/>
      <c r="C3970" s="16"/>
      <c r="D3970" s="6"/>
      <c r="E3970" s="16"/>
      <c r="F3970" s="16"/>
      <c r="G3970" s="16"/>
      <c r="H3970" s="16"/>
      <c r="I3970" s="2"/>
      <c r="J3970" s="2">
        <v>2</v>
      </c>
      <c r="K3970" s="2"/>
    </row>
    <row r="3971" spans="1:11">
      <c r="A3971" s="6"/>
      <c r="B3971" s="6"/>
      <c r="C3971" s="16"/>
      <c r="D3971" s="6"/>
      <c r="E3971" s="16"/>
      <c r="F3971" s="16"/>
      <c r="G3971" s="16"/>
      <c r="H3971" s="16"/>
      <c r="I3971" s="2"/>
      <c r="J3971" s="2">
        <v>0</v>
      </c>
      <c r="K3971" s="2"/>
    </row>
    <row r="3972" spans="1:11">
      <c r="A3972" s="6"/>
      <c r="B3972" s="6"/>
      <c r="C3972" s="16"/>
      <c r="D3972" s="6"/>
      <c r="E3972" s="16"/>
      <c r="F3972" s="16"/>
      <c r="G3972" s="16"/>
      <c r="H3972" s="16"/>
      <c r="I3972" s="2"/>
      <c r="J3972" s="2">
        <v>0</v>
      </c>
      <c r="K3972" s="2"/>
    </row>
    <row r="3973" spans="1:11">
      <c r="A3973" s="6"/>
      <c r="B3973" s="6"/>
      <c r="C3973" s="16"/>
      <c r="D3973" s="6"/>
      <c r="E3973" s="16"/>
      <c r="F3973" s="16"/>
      <c r="G3973" s="16"/>
      <c r="H3973" s="16"/>
      <c r="I3973" s="2"/>
      <c r="J3973" s="2">
        <v>0</v>
      </c>
      <c r="K3973" s="2"/>
    </row>
    <row r="3974" spans="1:11">
      <c r="A3974" s="6"/>
      <c r="B3974" s="6"/>
      <c r="C3974" s="16"/>
      <c r="D3974" s="6"/>
      <c r="E3974" s="16"/>
      <c r="F3974" s="16"/>
      <c r="G3974" s="16"/>
      <c r="H3974" s="16"/>
      <c r="I3974" s="2"/>
      <c r="J3974" s="2">
        <v>0</v>
      </c>
      <c r="K3974" s="2"/>
    </row>
    <row r="3975" spans="1:11">
      <c r="A3975" s="6"/>
      <c r="B3975" s="6"/>
      <c r="C3975" s="16"/>
      <c r="D3975" s="6"/>
      <c r="E3975" s="16"/>
      <c r="F3975" s="16"/>
      <c r="G3975" s="16"/>
      <c r="H3975" s="16"/>
      <c r="I3975" s="2"/>
      <c r="J3975" s="2">
        <v>0</v>
      </c>
      <c r="K3975" s="2"/>
    </row>
    <row r="3976" spans="1:11">
      <c r="A3976" s="6"/>
      <c r="B3976" s="6"/>
      <c r="C3976" s="16"/>
      <c r="D3976" s="6"/>
      <c r="E3976" s="16"/>
      <c r="F3976" s="16"/>
      <c r="G3976" s="16"/>
      <c r="H3976" s="16"/>
      <c r="I3976" s="2"/>
      <c r="J3976" s="2">
        <v>0</v>
      </c>
      <c r="K3976" s="2"/>
    </row>
    <row r="3977" spans="1:11">
      <c r="A3977" s="6"/>
      <c r="B3977" s="6"/>
      <c r="C3977" s="16"/>
      <c r="D3977" s="6"/>
      <c r="E3977" s="16"/>
      <c r="F3977" s="16"/>
      <c r="G3977" s="16"/>
      <c r="H3977" s="16"/>
      <c r="I3977" s="2"/>
      <c r="J3977" s="2">
        <v>0</v>
      </c>
      <c r="K3977" s="2"/>
    </row>
    <row r="3978" spans="1:11">
      <c r="A3978" s="6"/>
      <c r="B3978" s="6"/>
      <c r="C3978" s="16"/>
      <c r="D3978" s="6"/>
      <c r="E3978" s="16"/>
      <c r="F3978" s="16"/>
      <c r="G3978" s="16"/>
      <c r="H3978" s="16"/>
      <c r="I3978" s="2"/>
      <c r="J3978" s="2">
        <v>0</v>
      </c>
      <c r="K3978" s="2"/>
    </row>
    <row r="3979" spans="1:11">
      <c r="A3979" s="6"/>
      <c r="B3979" s="6"/>
      <c r="C3979" s="16"/>
      <c r="D3979" s="6"/>
      <c r="E3979" s="16"/>
      <c r="F3979" s="16"/>
      <c r="G3979" s="16"/>
      <c r="H3979" s="16"/>
      <c r="I3979" s="2"/>
      <c r="J3979" s="2">
        <v>0</v>
      </c>
      <c r="K3979" s="2"/>
    </row>
    <row r="3980" spans="1:11">
      <c r="A3980" s="6"/>
      <c r="B3980" s="6"/>
      <c r="C3980" s="16"/>
      <c r="D3980" s="6"/>
      <c r="E3980" s="16"/>
      <c r="F3980" s="16"/>
      <c r="G3980" s="16"/>
      <c r="H3980" s="16"/>
      <c r="I3980" s="2"/>
      <c r="J3980" s="2">
        <v>0</v>
      </c>
      <c r="K3980" s="2"/>
    </row>
    <row r="3981" spans="1:11">
      <c r="A3981" s="6"/>
      <c r="B3981" s="6"/>
      <c r="C3981" s="16"/>
      <c r="D3981" s="6"/>
      <c r="E3981" s="16"/>
      <c r="F3981" s="16"/>
      <c r="G3981" s="16"/>
      <c r="H3981" s="16"/>
      <c r="I3981" s="2"/>
      <c r="J3981" s="2">
        <v>0</v>
      </c>
      <c r="K3981" s="2"/>
    </row>
    <row r="3982" spans="1:11">
      <c r="A3982" s="6"/>
      <c r="B3982" s="6"/>
      <c r="C3982" s="16"/>
      <c r="D3982" s="6"/>
      <c r="E3982" s="16"/>
      <c r="F3982" s="16"/>
      <c r="G3982" s="16"/>
      <c r="H3982" s="16"/>
      <c r="I3982" s="2"/>
      <c r="J3982" s="2">
        <v>0</v>
      </c>
      <c r="K3982" s="2"/>
    </row>
    <row r="3983" spans="1:11">
      <c r="A3983" s="6"/>
      <c r="B3983" s="6"/>
      <c r="C3983" s="16"/>
      <c r="D3983" s="6"/>
      <c r="E3983" s="16"/>
      <c r="F3983" s="16"/>
      <c r="G3983" s="16"/>
      <c r="H3983" s="16"/>
      <c r="I3983" s="2"/>
      <c r="J3983" s="2">
        <v>0</v>
      </c>
      <c r="K3983" s="2"/>
    </row>
    <row r="3984" spans="1:11">
      <c r="A3984" s="6"/>
      <c r="B3984" s="6"/>
      <c r="C3984" s="16"/>
      <c r="D3984" s="6"/>
      <c r="E3984" s="16"/>
      <c r="F3984" s="16"/>
      <c r="G3984" s="16"/>
      <c r="H3984" s="16"/>
      <c r="I3984" s="2"/>
      <c r="J3984" s="2">
        <v>0</v>
      </c>
      <c r="K3984" s="2"/>
    </row>
    <row r="3985" spans="1:11">
      <c r="A3985" s="6"/>
      <c r="B3985" s="6"/>
      <c r="C3985" s="16"/>
      <c r="D3985" s="6"/>
      <c r="E3985" s="16"/>
      <c r="F3985" s="16"/>
      <c r="G3985" s="16"/>
      <c r="H3985" s="16"/>
      <c r="I3985" s="2"/>
      <c r="J3985" s="2">
        <v>0</v>
      </c>
      <c r="K3985" s="2"/>
    </row>
    <row r="3986" spans="1:11">
      <c r="A3986" s="6"/>
      <c r="B3986" s="6"/>
      <c r="C3986" s="16"/>
      <c r="D3986" s="6"/>
      <c r="E3986" s="16"/>
      <c r="F3986" s="16"/>
      <c r="G3986" s="16"/>
      <c r="H3986" s="16"/>
      <c r="I3986" s="2"/>
      <c r="J3986" s="2">
        <v>0</v>
      </c>
      <c r="K3986" s="2"/>
    </row>
    <row r="3987" spans="1:11">
      <c r="A3987" s="6"/>
      <c r="B3987" s="6"/>
      <c r="C3987" s="16"/>
      <c r="D3987" s="6"/>
      <c r="E3987" s="16"/>
      <c r="F3987" s="16"/>
      <c r="G3987" s="16"/>
      <c r="H3987" s="16"/>
      <c r="I3987" s="2"/>
      <c r="J3987" s="2">
        <v>0</v>
      </c>
      <c r="K3987" s="2"/>
    </row>
    <row r="3988" spans="1:11">
      <c r="A3988" s="6"/>
      <c r="B3988" s="6"/>
      <c r="C3988" s="16"/>
      <c r="D3988" s="6"/>
      <c r="E3988" s="16"/>
      <c r="F3988" s="16"/>
      <c r="G3988" s="16"/>
      <c r="H3988" s="16"/>
      <c r="I3988" s="2"/>
      <c r="J3988" s="2">
        <v>0</v>
      </c>
      <c r="K3988" s="2"/>
    </row>
    <row r="3989" spans="1:11">
      <c r="A3989" s="6"/>
      <c r="B3989" s="6"/>
      <c r="C3989" s="16"/>
      <c r="D3989" s="6"/>
      <c r="E3989" s="16"/>
      <c r="F3989" s="16"/>
      <c r="G3989" s="16"/>
      <c r="H3989" s="16"/>
      <c r="I3989" s="2"/>
      <c r="J3989" s="2">
        <v>0</v>
      </c>
      <c r="K3989" s="2"/>
    </row>
    <row r="3990" spans="1:11">
      <c r="A3990" s="6"/>
      <c r="B3990" s="6"/>
      <c r="C3990" s="16"/>
      <c r="D3990" s="6"/>
      <c r="E3990" s="16"/>
      <c r="F3990" s="16"/>
      <c r="G3990" s="16"/>
      <c r="H3990" s="16"/>
      <c r="I3990" s="2"/>
      <c r="J3990" s="2">
        <v>0</v>
      </c>
      <c r="K3990" s="2"/>
    </row>
    <row r="3991" spans="1:11">
      <c r="A3991" s="6"/>
      <c r="B3991" s="6"/>
      <c r="C3991" s="16"/>
      <c r="D3991" s="6"/>
      <c r="E3991" s="16"/>
      <c r="F3991" s="16"/>
      <c r="G3991" s="16"/>
      <c r="H3991" s="16"/>
      <c r="I3991" s="2"/>
      <c r="J3991" s="2">
        <v>0</v>
      </c>
      <c r="K3991" s="2"/>
    </row>
    <row r="3992" spans="1:11">
      <c r="A3992" s="6"/>
      <c r="B3992" s="6"/>
      <c r="C3992" s="16"/>
      <c r="D3992" s="6"/>
      <c r="E3992" s="16"/>
      <c r="F3992" s="16"/>
      <c r="G3992" s="16"/>
      <c r="H3992" s="16"/>
      <c r="I3992" s="2"/>
      <c r="J3992" s="2">
        <v>0</v>
      </c>
      <c r="K3992" s="2"/>
    </row>
    <row r="3993" spans="1:11">
      <c r="A3993" s="6"/>
      <c r="B3993" s="6"/>
      <c r="C3993" s="16"/>
      <c r="D3993" s="6"/>
      <c r="E3993" s="16"/>
      <c r="F3993" s="16"/>
      <c r="G3993" s="16"/>
      <c r="H3993" s="16"/>
      <c r="I3993" s="2"/>
      <c r="J3993" s="2">
        <v>0</v>
      </c>
      <c r="K3993" s="2"/>
    </row>
    <row r="3994" spans="1:11">
      <c r="A3994" s="6"/>
      <c r="B3994" s="6"/>
      <c r="C3994" s="16"/>
      <c r="D3994" s="6"/>
      <c r="E3994" s="16"/>
      <c r="F3994" s="16"/>
      <c r="G3994" s="16"/>
      <c r="H3994" s="16"/>
      <c r="I3994" s="2"/>
      <c r="J3994" s="2">
        <v>0</v>
      </c>
      <c r="K3994" s="2"/>
    </row>
    <row r="3995" spans="1:11">
      <c r="A3995" s="6"/>
      <c r="B3995" s="6"/>
      <c r="C3995" s="16"/>
      <c r="D3995" s="6"/>
      <c r="E3995" s="16"/>
      <c r="F3995" s="16"/>
      <c r="G3995" s="16"/>
      <c r="H3995" s="16"/>
      <c r="I3995" s="2"/>
      <c r="J3995" s="2">
        <v>3</v>
      </c>
      <c r="K3995" s="2"/>
    </row>
    <row r="3996" spans="1:11">
      <c r="A3996" s="6"/>
      <c r="B3996" s="6"/>
      <c r="C3996" s="16"/>
      <c r="D3996" s="6"/>
      <c r="E3996" s="16"/>
      <c r="F3996" s="16"/>
      <c r="G3996" s="16"/>
      <c r="H3996" s="16"/>
      <c r="I3996" s="2"/>
      <c r="J3996" s="2">
        <v>0</v>
      </c>
      <c r="K3996" s="2"/>
    </row>
    <row r="3997" spans="1:11">
      <c r="A3997" s="6"/>
      <c r="B3997" s="6"/>
      <c r="C3997" s="16"/>
      <c r="D3997" s="6"/>
      <c r="E3997" s="16"/>
      <c r="F3997" s="16"/>
      <c r="G3997" s="16"/>
      <c r="H3997" s="16"/>
      <c r="I3997" s="2"/>
      <c r="J3997" s="2">
        <v>0</v>
      </c>
      <c r="K3997" s="2"/>
    </row>
    <row r="3998" spans="1:11">
      <c r="A3998" s="6"/>
      <c r="B3998" s="6"/>
      <c r="C3998" s="16"/>
      <c r="D3998" s="6"/>
      <c r="E3998" s="16"/>
      <c r="F3998" s="16"/>
      <c r="G3998" s="16"/>
      <c r="H3998" s="16"/>
      <c r="I3998" s="2"/>
      <c r="J3998" s="2">
        <v>0</v>
      </c>
      <c r="K3998" s="2"/>
    </row>
    <row r="3999" spans="1:11">
      <c r="A3999" s="6"/>
      <c r="B3999" s="6"/>
      <c r="C3999" s="16"/>
      <c r="D3999" s="6"/>
      <c r="E3999" s="16"/>
      <c r="F3999" s="16"/>
      <c r="G3999" s="16"/>
      <c r="H3999" s="16"/>
      <c r="I3999" s="2"/>
      <c r="J3999" s="2">
        <v>0</v>
      </c>
      <c r="K3999" s="2"/>
    </row>
    <row r="4000" spans="1:11">
      <c r="A4000" s="6"/>
      <c r="B4000" s="6"/>
      <c r="C4000" s="16"/>
      <c r="D4000" s="6"/>
      <c r="E4000" s="16"/>
      <c r="F4000" s="16"/>
      <c r="G4000" s="16"/>
      <c r="H4000" s="16"/>
      <c r="I4000" s="2"/>
      <c r="J4000" s="2">
        <v>0</v>
      </c>
      <c r="K4000" s="2"/>
    </row>
    <row r="4001" spans="1:11">
      <c r="A4001" s="6"/>
      <c r="B4001" s="6"/>
      <c r="C4001" s="16"/>
      <c r="D4001" s="6"/>
      <c r="E4001" s="16"/>
      <c r="F4001" s="16"/>
      <c r="G4001" s="16"/>
      <c r="H4001" s="16"/>
      <c r="I4001" s="2"/>
      <c r="J4001" s="2">
        <v>0</v>
      </c>
      <c r="K4001" s="2"/>
    </row>
    <row r="4002" spans="1:11">
      <c r="A4002" s="6"/>
      <c r="B4002" s="6"/>
      <c r="C4002" s="16"/>
      <c r="D4002" s="6"/>
      <c r="E4002" s="16"/>
      <c r="F4002" s="16"/>
      <c r="G4002" s="16"/>
      <c r="H4002" s="16"/>
      <c r="I4002" s="2"/>
      <c r="J4002" s="2">
        <v>0</v>
      </c>
      <c r="K4002" s="2"/>
    </row>
    <row r="4003" spans="1:11">
      <c r="A4003" s="6"/>
      <c r="B4003" s="6"/>
      <c r="C4003" s="16"/>
      <c r="D4003" s="6"/>
      <c r="E4003" s="16"/>
      <c r="F4003" s="16"/>
      <c r="G4003" s="16"/>
      <c r="H4003" s="16"/>
      <c r="I4003" s="2"/>
      <c r="J4003" s="2">
        <v>0</v>
      </c>
      <c r="K4003" s="2"/>
    </row>
    <row r="4004" spans="1:11">
      <c r="A4004" s="6"/>
      <c r="B4004" s="6"/>
      <c r="C4004" s="16"/>
      <c r="D4004" s="6"/>
      <c r="E4004" s="16"/>
      <c r="F4004" s="16"/>
      <c r="G4004" s="16"/>
      <c r="H4004" s="16"/>
      <c r="I4004" s="2"/>
      <c r="J4004" s="2">
        <v>0</v>
      </c>
      <c r="K4004" s="2"/>
    </row>
    <row r="4005" spans="1:11">
      <c r="A4005" s="6"/>
      <c r="B4005" s="6"/>
      <c r="C4005" s="16"/>
      <c r="D4005" s="6"/>
      <c r="E4005" s="16"/>
      <c r="F4005" s="16"/>
      <c r="G4005" s="16"/>
      <c r="H4005" s="16"/>
      <c r="I4005" s="2"/>
      <c r="J4005" s="2">
        <v>0</v>
      </c>
      <c r="K4005" s="2"/>
    </row>
    <row r="4006" spans="1:11">
      <c r="A4006" s="6"/>
      <c r="B4006" s="6"/>
      <c r="C4006" s="16"/>
      <c r="D4006" s="6"/>
      <c r="E4006" s="16"/>
      <c r="F4006" s="16"/>
      <c r="G4006" s="16"/>
      <c r="H4006" s="16"/>
      <c r="I4006" s="2"/>
      <c r="J4006" s="2">
        <v>0</v>
      </c>
      <c r="K4006" s="2"/>
    </row>
    <row r="4007" spans="1:11">
      <c r="A4007" s="6"/>
      <c r="B4007" s="6"/>
      <c r="C4007" s="16"/>
      <c r="D4007" s="6"/>
      <c r="E4007" s="16"/>
      <c r="F4007" s="16"/>
      <c r="G4007" s="16"/>
      <c r="H4007" s="16"/>
      <c r="I4007" s="2"/>
      <c r="J4007" s="2">
        <v>0</v>
      </c>
      <c r="K4007" s="2"/>
    </row>
    <row r="4008" spans="1:11">
      <c r="A4008" s="6"/>
      <c r="B4008" s="6"/>
      <c r="C4008" s="16"/>
      <c r="D4008" s="6"/>
      <c r="E4008" s="16"/>
      <c r="F4008" s="16"/>
      <c r="G4008" s="16"/>
      <c r="H4008" s="16"/>
      <c r="I4008" s="2"/>
      <c r="J4008" s="2">
        <v>0</v>
      </c>
      <c r="K4008" s="2"/>
    </row>
    <row r="4009" spans="1:11">
      <c r="A4009" s="6"/>
      <c r="B4009" s="6"/>
      <c r="C4009" s="16"/>
      <c r="D4009" s="6"/>
      <c r="E4009" s="16"/>
      <c r="F4009" s="16"/>
      <c r="G4009" s="16"/>
      <c r="H4009" s="16"/>
      <c r="I4009" s="2"/>
      <c r="J4009" s="2">
        <v>0</v>
      </c>
      <c r="K4009" s="2"/>
    </row>
    <row r="4010" spans="1:11">
      <c r="A4010" s="6"/>
      <c r="B4010" s="6"/>
      <c r="C4010" s="16"/>
      <c r="D4010" s="6"/>
      <c r="E4010" s="16"/>
      <c r="F4010" s="16"/>
      <c r="G4010" s="16"/>
      <c r="H4010" s="16"/>
      <c r="I4010" s="2"/>
      <c r="J4010" s="2">
        <v>0</v>
      </c>
      <c r="K4010" s="2"/>
    </row>
    <row r="4011" spans="1:11">
      <c r="A4011" s="6"/>
      <c r="B4011" s="6"/>
      <c r="C4011" s="16"/>
      <c r="D4011" s="6"/>
      <c r="E4011" s="16"/>
      <c r="F4011" s="16"/>
      <c r="G4011" s="16"/>
      <c r="H4011" s="16"/>
      <c r="I4011" s="2"/>
      <c r="J4011" s="2">
        <v>0</v>
      </c>
      <c r="K4011" s="2"/>
    </row>
    <row r="4012" spans="1:11">
      <c r="A4012" s="6"/>
      <c r="B4012" s="6"/>
      <c r="C4012" s="16"/>
      <c r="D4012" s="6"/>
      <c r="E4012" s="16"/>
      <c r="F4012" s="16"/>
      <c r="G4012" s="16"/>
      <c r="H4012" s="16"/>
      <c r="I4012" s="2"/>
      <c r="J4012" s="2">
        <v>0</v>
      </c>
      <c r="K4012" s="2"/>
    </row>
    <row r="4013" spans="1:11">
      <c r="A4013" s="6"/>
      <c r="B4013" s="6"/>
      <c r="C4013" s="16"/>
      <c r="D4013" s="6"/>
      <c r="E4013" s="16"/>
      <c r="F4013" s="16"/>
      <c r="G4013" s="16"/>
      <c r="H4013" s="16"/>
      <c r="I4013" s="2"/>
      <c r="J4013" s="2">
        <v>0</v>
      </c>
      <c r="K4013" s="2"/>
    </row>
    <row r="4014" spans="1:11">
      <c r="A4014" s="6"/>
      <c r="B4014" s="6"/>
      <c r="C4014" s="16"/>
      <c r="D4014" s="6"/>
      <c r="E4014" s="16"/>
      <c r="F4014" s="16"/>
      <c r="G4014" s="16"/>
      <c r="H4014" s="16"/>
      <c r="I4014" s="2"/>
      <c r="J4014" s="2">
        <v>0</v>
      </c>
      <c r="K4014" s="2"/>
    </row>
    <row r="4015" spans="1:11">
      <c r="A4015" s="6"/>
      <c r="B4015" s="6"/>
      <c r="C4015" s="16"/>
      <c r="D4015" s="6"/>
      <c r="E4015" s="16"/>
      <c r="F4015" s="16"/>
      <c r="G4015" s="16"/>
      <c r="H4015" s="16"/>
      <c r="I4015" s="2"/>
      <c r="J4015" s="2">
        <v>0</v>
      </c>
      <c r="K4015" s="2"/>
    </row>
    <row r="4016" spans="1:11">
      <c r="A4016" s="6"/>
      <c r="B4016" s="6"/>
      <c r="C4016" s="16"/>
      <c r="D4016" s="6"/>
      <c r="E4016" s="16"/>
      <c r="F4016" s="16"/>
      <c r="G4016" s="16"/>
      <c r="H4016" s="16"/>
      <c r="I4016" s="2"/>
      <c r="J4016" s="2">
        <v>0</v>
      </c>
      <c r="K4016" s="2"/>
    </row>
    <row r="4017" spans="1:11">
      <c r="A4017" s="6"/>
      <c r="B4017" s="6"/>
      <c r="C4017" s="16"/>
      <c r="D4017" s="6"/>
      <c r="E4017" s="16"/>
      <c r="F4017" s="16"/>
      <c r="G4017" s="16"/>
      <c r="H4017" s="16"/>
      <c r="I4017" s="2"/>
      <c r="J4017" s="2">
        <v>0</v>
      </c>
      <c r="K4017" s="2"/>
    </row>
    <row r="4018" spans="1:11">
      <c r="A4018" s="6"/>
      <c r="B4018" s="6"/>
      <c r="C4018" s="16"/>
      <c r="D4018" s="6"/>
      <c r="E4018" s="16"/>
      <c r="F4018" s="16"/>
      <c r="G4018" s="16"/>
      <c r="H4018" s="16"/>
      <c r="I4018" s="2"/>
      <c r="J4018" s="2">
        <v>0</v>
      </c>
      <c r="K4018" s="2"/>
    </row>
    <row r="4019" spans="1:11">
      <c r="A4019" s="6"/>
      <c r="B4019" s="6"/>
      <c r="C4019" s="16"/>
      <c r="D4019" s="6"/>
      <c r="E4019" s="16"/>
      <c r="F4019" s="16"/>
      <c r="G4019" s="16"/>
      <c r="H4019" s="16"/>
      <c r="I4019" s="2"/>
      <c r="J4019" s="2">
        <v>0</v>
      </c>
      <c r="K4019" s="2"/>
    </row>
    <row r="4020" spans="1:11">
      <c r="A4020" s="6"/>
      <c r="B4020" s="6"/>
      <c r="C4020" s="16"/>
      <c r="D4020" s="6"/>
      <c r="E4020" s="16"/>
      <c r="F4020" s="16"/>
      <c r="G4020" s="16"/>
      <c r="H4020" s="16"/>
      <c r="I4020" s="2"/>
      <c r="J4020" s="2">
        <v>0</v>
      </c>
      <c r="K4020" s="2"/>
    </row>
    <row r="4021" spans="1:11">
      <c r="A4021" s="6"/>
      <c r="B4021" s="6"/>
      <c r="C4021" s="16"/>
      <c r="D4021" s="6"/>
      <c r="E4021" s="16"/>
      <c r="F4021" s="16"/>
      <c r="G4021" s="16"/>
      <c r="H4021" s="16"/>
      <c r="I4021" s="2"/>
      <c r="J4021" s="2">
        <v>0</v>
      </c>
      <c r="K4021" s="2"/>
    </row>
    <row r="4022" spans="1:11">
      <c r="A4022" s="6"/>
      <c r="B4022" s="6"/>
      <c r="C4022" s="16"/>
      <c r="D4022" s="6"/>
      <c r="E4022" s="16"/>
      <c r="F4022" s="16"/>
      <c r="G4022" s="16"/>
      <c r="H4022" s="16"/>
      <c r="I4022" s="2"/>
      <c r="J4022" s="2">
        <v>0</v>
      </c>
      <c r="K4022" s="2"/>
    </row>
    <row r="4023" spans="1:11">
      <c r="A4023" s="6"/>
      <c r="B4023" s="6"/>
      <c r="C4023" s="16"/>
      <c r="D4023" s="6"/>
      <c r="E4023" s="16"/>
      <c r="F4023" s="16"/>
      <c r="G4023" s="16"/>
      <c r="H4023" s="16"/>
      <c r="I4023" s="2"/>
      <c r="J4023" s="2">
        <v>0</v>
      </c>
      <c r="K4023" s="2"/>
    </row>
    <row r="4024" spans="1:11">
      <c r="A4024" s="6"/>
      <c r="B4024" s="6"/>
      <c r="C4024" s="16"/>
      <c r="D4024" s="6"/>
      <c r="E4024" s="16"/>
      <c r="F4024" s="16"/>
      <c r="G4024" s="16"/>
      <c r="H4024" s="16"/>
      <c r="I4024" s="2"/>
      <c r="J4024" s="2">
        <v>0</v>
      </c>
      <c r="K4024" s="2"/>
    </row>
    <row r="4025" spans="1:11">
      <c r="A4025" s="6"/>
      <c r="B4025" s="6"/>
      <c r="C4025" s="16"/>
      <c r="D4025" s="6"/>
      <c r="E4025" s="16"/>
      <c r="F4025" s="16"/>
      <c r="G4025" s="16"/>
      <c r="H4025" s="16"/>
      <c r="I4025" s="2"/>
      <c r="J4025" s="2">
        <v>0</v>
      </c>
      <c r="K4025" s="2"/>
    </row>
    <row r="4026" spans="1:11">
      <c r="A4026" s="6"/>
      <c r="B4026" s="6"/>
      <c r="C4026" s="16"/>
      <c r="D4026" s="6"/>
      <c r="E4026" s="16"/>
      <c r="F4026" s="16"/>
      <c r="G4026" s="16"/>
      <c r="H4026" s="16"/>
      <c r="I4026" s="2"/>
      <c r="J4026" s="2">
        <v>0</v>
      </c>
      <c r="K4026" s="2"/>
    </row>
    <row r="4027" spans="1:11">
      <c r="A4027" s="6"/>
      <c r="B4027" s="6"/>
      <c r="C4027" s="16"/>
      <c r="D4027" s="6"/>
      <c r="E4027" s="16"/>
      <c r="F4027" s="16"/>
      <c r="G4027" s="16"/>
      <c r="H4027" s="16"/>
      <c r="I4027" s="2"/>
      <c r="J4027" s="2">
        <v>0</v>
      </c>
      <c r="K4027" s="2"/>
    </row>
    <row r="4028" spans="1:11">
      <c r="A4028" s="6"/>
      <c r="B4028" s="6"/>
      <c r="C4028" s="16"/>
      <c r="D4028" s="6"/>
      <c r="E4028" s="16"/>
      <c r="F4028" s="16"/>
      <c r="G4028" s="16"/>
      <c r="H4028" s="16"/>
      <c r="I4028" s="2"/>
      <c r="J4028" s="2">
        <v>0</v>
      </c>
      <c r="K4028" s="2"/>
    </row>
    <row r="4029" spans="1:11">
      <c r="A4029" s="6"/>
      <c r="B4029" s="6"/>
      <c r="C4029" s="16"/>
      <c r="D4029" s="6"/>
      <c r="E4029" s="16"/>
      <c r="F4029" s="16"/>
      <c r="G4029" s="16"/>
      <c r="H4029" s="16"/>
      <c r="I4029" s="2"/>
      <c r="J4029" s="2">
        <v>0</v>
      </c>
      <c r="K4029" s="2"/>
    </row>
    <row r="4030" spans="1:11">
      <c r="A4030" s="6"/>
      <c r="B4030" s="6"/>
      <c r="C4030" s="16"/>
      <c r="D4030" s="6"/>
      <c r="E4030" s="16"/>
      <c r="F4030" s="16"/>
      <c r="G4030" s="16"/>
      <c r="H4030" s="16"/>
      <c r="I4030" s="2"/>
      <c r="J4030" s="2">
        <v>0</v>
      </c>
      <c r="K4030" s="2"/>
    </row>
    <row r="4031" spans="1:11">
      <c r="A4031" s="6"/>
      <c r="B4031" s="6"/>
      <c r="C4031" s="16"/>
      <c r="D4031" s="6"/>
      <c r="E4031" s="16"/>
      <c r="F4031" s="16"/>
      <c r="G4031" s="16"/>
      <c r="H4031" s="16"/>
      <c r="I4031" s="2"/>
      <c r="J4031" s="2">
        <v>0</v>
      </c>
      <c r="K4031" s="2"/>
    </row>
    <row r="4032" spans="1:11">
      <c r="A4032" s="6"/>
      <c r="B4032" s="6"/>
      <c r="C4032" s="16"/>
      <c r="D4032" s="6"/>
      <c r="E4032" s="16"/>
      <c r="F4032" s="16"/>
      <c r="G4032" s="16"/>
      <c r="H4032" s="16"/>
      <c r="I4032" s="2"/>
      <c r="J4032" s="2">
        <v>0</v>
      </c>
      <c r="K4032" s="2"/>
    </row>
    <row r="4033" spans="1:11">
      <c r="A4033" s="6"/>
      <c r="B4033" s="6"/>
      <c r="C4033" s="16"/>
      <c r="D4033" s="6"/>
      <c r="E4033" s="16"/>
      <c r="F4033" s="16"/>
      <c r="G4033" s="16"/>
      <c r="H4033" s="16"/>
      <c r="I4033" s="2"/>
      <c r="J4033" s="2">
        <v>0</v>
      </c>
      <c r="K4033" s="2"/>
    </row>
    <row r="4034" spans="1:11">
      <c r="A4034" s="6"/>
      <c r="B4034" s="6"/>
      <c r="C4034" s="16"/>
      <c r="D4034" s="6"/>
      <c r="E4034" s="16"/>
      <c r="F4034" s="16"/>
      <c r="G4034" s="16"/>
      <c r="H4034" s="16"/>
      <c r="I4034" s="2"/>
      <c r="J4034" s="2">
        <v>0</v>
      </c>
      <c r="K4034" s="2"/>
    </row>
    <row r="4035" spans="1:11">
      <c r="A4035" s="6"/>
      <c r="B4035" s="6"/>
      <c r="C4035" s="16"/>
      <c r="D4035" s="6"/>
      <c r="E4035" s="16"/>
      <c r="F4035" s="16"/>
      <c r="G4035" s="16"/>
      <c r="H4035" s="16"/>
      <c r="I4035" s="2"/>
      <c r="J4035" s="2">
        <v>0</v>
      </c>
      <c r="K4035" s="2"/>
    </row>
    <row r="4036" spans="1:11">
      <c r="A4036" s="6"/>
      <c r="B4036" s="6"/>
      <c r="C4036" s="16"/>
      <c r="D4036" s="6"/>
      <c r="E4036" s="16"/>
      <c r="F4036" s="16"/>
      <c r="G4036" s="16"/>
      <c r="H4036" s="16"/>
      <c r="I4036" s="2"/>
      <c r="J4036" s="2">
        <v>0</v>
      </c>
      <c r="K4036" s="2"/>
    </row>
    <row r="4037" spans="1:11">
      <c r="A4037" s="6"/>
      <c r="B4037" s="6"/>
      <c r="C4037" s="16"/>
      <c r="D4037" s="6"/>
      <c r="E4037" s="16"/>
      <c r="F4037" s="16"/>
      <c r="G4037" s="16"/>
      <c r="H4037" s="16"/>
      <c r="I4037" s="2"/>
      <c r="J4037" s="2">
        <v>0</v>
      </c>
      <c r="K4037" s="2"/>
    </row>
    <row r="4038" spans="1:11">
      <c r="A4038" s="6"/>
      <c r="B4038" s="6"/>
      <c r="C4038" s="16"/>
      <c r="D4038" s="6"/>
      <c r="E4038" s="16"/>
      <c r="F4038" s="16"/>
      <c r="G4038" s="16"/>
      <c r="H4038" s="16"/>
      <c r="I4038" s="2"/>
      <c r="J4038" s="2">
        <v>0</v>
      </c>
      <c r="K4038" s="2"/>
    </row>
    <row r="4039" spans="1:11">
      <c r="A4039" s="6"/>
      <c r="B4039" s="6"/>
      <c r="C4039" s="16"/>
      <c r="D4039" s="6"/>
      <c r="E4039" s="16"/>
      <c r="F4039" s="16"/>
      <c r="G4039" s="16"/>
      <c r="H4039" s="16"/>
      <c r="I4039" s="2"/>
      <c r="J4039" s="2">
        <v>0</v>
      </c>
      <c r="K4039" s="2"/>
    </row>
    <row r="4040" spans="1:11">
      <c r="A4040" s="6"/>
      <c r="B4040" s="6"/>
      <c r="C4040" s="16"/>
      <c r="D4040" s="6"/>
      <c r="E4040" s="16"/>
      <c r="F4040" s="16"/>
      <c r="G4040" s="16"/>
      <c r="H4040" s="16"/>
      <c r="I4040" s="2"/>
      <c r="J4040" s="2">
        <v>0</v>
      </c>
      <c r="K4040" s="2"/>
    </row>
    <row r="4041" spans="1:11">
      <c r="A4041" s="6"/>
      <c r="B4041" s="6"/>
      <c r="C4041" s="16"/>
      <c r="D4041" s="6"/>
      <c r="E4041" s="16"/>
      <c r="F4041" s="16"/>
      <c r="G4041" s="16"/>
      <c r="H4041" s="16"/>
      <c r="I4041" s="2"/>
      <c r="J4041" s="2">
        <v>0</v>
      </c>
      <c r="K4041" s="2"/>
    </row>
    <row r="4042" spans="1:11">
      <c r="A4042" s="6"/>
      <c r="B4042" s="6"/>
      <c r="C4042" s="16"/>
      <c r="D4042" s="6"/>
      <c r="E4042" s="16"/>
      <c r="F4042" s="16"/>
      <c r="G4042" s="16"/>
      <c r="H4042" s="16"/>
      <c r="I4042" s="2"/>
      <c r="J4042" s="2">
        <v>1</v>
      </c>
      <c r="K4042" s="2">
        <v>2</v>
      </c>
    </row>
    <row r="4043" spans="1:11">
      <c r="A4043" s="6"/>
      <c r="B4043" s="6"/>
      <c r="C4043" s="16"/>
      <c r="D4043" s="6"/>
      <c r="E4043" s="16"/>
      <c r="F4043" s="16"/>
      <c r="G4043" s="16"/>
      <c r="H4043" s="16"/>
      <c r="I4043" s="2"/>
      <c r="J4043" s="2">
        <v>0</v>
      </c>
      <c r="K4043" s="2"/>
    </row>
    <row r="4044" spans="1:11">
      <c r="A4044" s="6"/>
      <c r="B4044" s="6"/>
      <c r="C4044" s="16"/>
      <c r="D4044" s="6"/>
      <c r="E4044" s="16"/>
      <c r="F4044" s="16"/>
      <c r="G4044" s="16"/>
      <c r="H4044" s="16"/>
      <c r="I4044" s="2"/>
      <c r="J4044" s="2">
        <v>0</v>
      </c>
      <c r="K4044" s="2"/>
    </row>
    <row r="4045" spans="1:11">
      <c r="A4045" s="6"/>
      <c r="B4045" s="6"/>
      <c r="C4045" s="16"/>
      <c r="D4045" s="6"/>
      <c r="E4045" s="16"/>
      <c r="F4045" s="16"/>
      <c r="G4045" s="16"/>
      <c r="H4045" s="16"/>
      <c r="I4045" s="2"/>
      <c r="J4045" s="2">
        <v>0</v>
      </c>
      <c r="K4045" s="2"/>
    </row>
    <row r="4046" spans="1:11">
      <c r="A4046" s="6"/>
      <c r="B4046" s="6"/>
      <c r="C4046" s="16"/>
      <c r="D4046" s="6"/>
      <c r="E4046" s="16"/>
      <c r="F4046" s="16"/>
      <c r="G4046" s="16"/>
      <c r="H4046" s="16"/>
      <c r="I4046" s="2"/>
      <c r="J4046" s="2">
        <v>0</v>
      </c>
      <c r="K4046" s="2"/>
    </row>
    <row r="4047" spans="1:11">
      <c r="A4047" s="6"/>
      <c r="B4047" s="6"/>
      <c r="C4047" s="16"/>
      <c r="D4047" s="6"/>
      <c r="E4047" s="16"/>
      <c r="F4047" s="16"/>
      <c r="G4047" s="16"/>
      <c r="H4047" s="16"/>
      <c r="I4047" s="2"/>
      <c r="J4047" s="2">
        <v>0</v>
      </c>
      <c r="K4047" s="2"/>
    </row>
    <row r="4048" spans="1:11">
      <c r="A4048" s="6"/>
      <c r="B4048" s="6"/>
      <c r="C4048" s="16"/>
      <c r="D4048" s="6"/>
      <c r="E4048" s="16"/>
      <c r="F4048" s="16"/>
      <c r="G4048" s="16"/>
      <c r="H4048" s="16"/>
      <c r="I4048" s="2"/>
      <c r="J4048" s="2">
        <v>0</v>
      </c>
      <c r="K4048" s="2"/>
    </row>
    <row r="4049" spans="1:11">
      <c r="A4049" s="6"/>
      <c r="B4049" s="6"/>
      <c r="C4049" s="16"/>
      <c r="D4049" s="6"/>
      <c r="E4049" s="16"/>
      <c r="F4049" s="16"/>
      <c r="G4049" s="16"/>
      <c r="H4049" s="16"/>
      <c r="I4049" s="2"/>
      <c r="J4049" s="2">
        <v>0</v>
      </c>
      <c r="K4049" s="2"/>
    </row>
    <row r="4050" spans="1:11">
      <c r="A4050" s="6"/>
      <c r="B4050" s="6"/>
      <c r="C4050" s="16"/>
      <c r="D4050" s="6"/>
      <c r="E4050" s="16"/>
      <c r="F4050" s="16"/>
      <c r="G4050" s="16"/>
      <c r="H4050" s="16"/>
      <c r="I4050" s="2"/>
      <c r="J4050" s="2">
        <v>0</v>
      </c>
      <c r="K4050" s="2"/>
    </row>
    <row r="4051" spans="1:11">
      <c r="A4051" s="6"/>
      <c r="B4051" s="6"/>
      <c r="C4051" s="16"/>
      <c r="D4051" s="6"/>
      <c r="E4051" s="16"/>
      <c r="F4051" s="16"/>
      <c r="G4051" s="16"/>
      <c r="H4051" s="16"/>
      <c r="I4051" s="2"/>
      <c r="J4051" s="2">
        <v>0</v>
      </c>
      <c r="K4051" s="2"/>
    </row>
    <row r="4052" spans="1:11">
      <c r="A4052" s="6"/>
      <c r="B4052" s="6"/>
      <c r="C4052" s="16"/>
      <c r="D4052" s="6"/>
      <c r="E4052" s="16"/>
      <c r="F4052" s="16"/>
      <c r="G4052" s="16"/>
      <c r="H4052" s="16"/>
      <c r="I4052" s="2"/>
      <c r="J4052" s="2">
        <v>0</v>
      </c>
      <c r="K4052" s="2"/>
    </row>
    <row r="4053" spans="1:11">
      <c r="A4053" s="6"/>
      <c r="B4053" s="6"/>
      <c r="C4053" s="16"/>
      <c r="D4053" s="6"/>
      <c r="E4053" s="16"/>
      <c r="F4053" s="16"/>
      <c r="G4053" s="16"/>
      <c r="H4053" s="16"/>
      <c r="I4053" s="2"/>
      <c r="J4053" s="2">
        <v>0</v>
      </c>
      <c r="K4053" s="2"/>
    </row>
    <row r="4054" spans="1:11">
      <c r="A4054" s="6"/>
      <c r="B4054" s="6"/>
      <c r="C4054" s="16"/>
      <c r="D4054" s="6"/>
      <c r="E4054" s="16"/>
      <c r="F4054" s="16"/>
      <c r="G4054" s="16"/>
      <c r="H4054" s="16"/>
      <c r="I4054" s="2"/>
      <c r="J4054" s="2">
        <v>0</v>
      </c>
      <c r="K4054" s="2"/>
    </row>
    <row r="4055" spans="1:11">
      <c r="A4055" s="6"/>
      <c r="B4055" s="6"/>
      <c r="C4055" s="16"/>
      <c r="D4055" s="6"/>
      <c r="E4055" s="16"/>
      <c r="F4055" s="16"/>
      <c r="G4055" s="16"/>
      <c r="H4055" s="16"/>
      <c r="I4055" s="2"/>
      <c r="J4055" s="2">
        <v>0</v>
      </c>
      <c r="K4055" s="2"/>
    </row>
    <row r="4056" spans="1:11">
      <c r="A4056" s="6"/>
      <c r="B4056" s="6"/>
      <c r="C4056" s="16"/>
      <c r="D4056" s="6"/>
      <c r="E4056" s="16"/>
      <c r="F4056" s="16"/>
      <c r="G4056" s="16"/>
      <c r="H4056" s="16"/>
      <c r="I4056" s="2"/>
      <c r="J4056" s="2">
        <v>0</v>
      </c>
      <c r="K4056" s="2"/>
    </row>
    <row r="4057" spans="1:11">
      <c r="A4057" s="6"/>
      <c r="B4057" s="6"/>
      <c r="C4057" s="16"/>
      <c r="D4057" s="6"/>
      <c r="E4057" s="16"/>
      <c r="F4057" s="16"/>
      <c r="G4057" s="16"/>
      <c r="H4057" s="16"/>
      <c r="I4057" s="2"/>
      <c r="J4057" s="2">
        <v>0</v>
      </c>
      <c r="K4057" s="2"/>
    </row>
    <row r="4058" spans="1:11">
      <c r="A4058" s="6"/>
      <c r="B4058" s="6"/>
      <c r="C4058" s="16"/>
      <c r="D4058" s="6"/>
      <c r="E4058" s="16"/>
      <c r="F4058" s="16"/>
      <c r="G4058" s="16"/>
      <c r="H4058" s="16"/>
      <c r="I4058" s="2"/>
      <c r="J4058" s="2">
        <v>0</v>
      </c>
      <c r="K4058" s="2"/>
    </row>
    <row r="4059" spans="1:11">
      <c r="A4059" s="6"/>
      <c r="B4059" s="6"/>
      <c r="C4059" s="16"/>
      <c r="D4059" s="6"/>
      <c r="E4059" s="16"/>
      <c r="F4059" s="16"/>
      <c r="G4059" s="16"/>
      <c r="H4059" s="16"/>
      <c r="I4059" s="2"/>
      <c r="J4059" s="2">
        <v>0</v>
      </c>
      <c r="K4059" s="2"/>
    </row>
    <row r="4060" spans="1:11">
      <c r="A4060" s="6"/>
      <c r="B4060" s="6"/>
      <c r="C4060" s="16"/>
      <c r="D4060" s="6"/>
      <c r="E4060" s="16"/>
      <c r="F4060" s="16"/>
      <c r="G4060" s="16"/>
      <c r="H4060" s="16"/>
      <c r="I4060" s="2"/>
      <c r="J4060" s="2">
        <v>0</v>
      </c>
      <c r="K4060" s="2"/>
    </row>
    <row r="4061" spans="1:11">
      <c r="A4061" s="6"/>
      <c r="B4061" s="6"/>
      <c r="C4061" s="16"/>
      <c r="D4061" s="6"/>
      <c r="E4061" s="16"/>
      <c r="F4061" s="16"/>
      <c r="G4061" s="16"/>
      <c r="H4061" s="16"/>
      <c r="I4061" s="2"/>
      <c r="J4061" s="2">
        <v>0</v>
      </c>
      <c r="K4061" s="2"/>
    </row>
    <row r="4062" spans="1:11">
      <c r="A4062" s="2"/>
      <c r="B4062" s="2"/>
      <c r="C4062" s="16"/>
      <c r="D4062" s="2"/>
      <c r="E4062" s="16"/>
      <c r="F4062" s="16"/>
      <c r="G4062" s="16"/>
      <c r="H4062" s="16"/>
      <c r="I4062" s="2"/>
      <c r="J4062" s="2"/>
      <c r="K4062" s="2"/>
    </row>
    <row r="4063" spans="1:11">
      <c r="A4063" s="2"/>
      <c r="B4063" s="2"/>
      <c r="C4063" s="16"/>
      <c r="D4063" s="2"/>
      <c r="E4063" s="16"/>
      <c r="F4063" s="16"/>
      <c r="G4063" s="16"/>
      <c r="H4063" s="16"/>
      <c r="I4063" s="2"/>
      <c r="J4063" s="2"/>
      <c r="K4063" s="2"/>
    </row>
    <row r="4064" spans="1:11">
      <c r="A4064" s="2"/>
      <c r="B4064" s="2"/>
      <c r="C4064" s="16"/>
      <c r="D4064" s="2"/>
      <c r="E4064" s="16"/>
      <c r="F4064" s="16"/>
      <c r="G4064" s="16"/>
      <c r="H4064" s="16"/>
      <c r="I4064" s="2"/>
      <c r="J4064" s="2"/>
      <c r="K4064" s="2"/>
    </row>
    <row r="4065" spans="1:11">
      <c r="A4065" s="2"/>
      <c r="B4065" s="2"/>
      <c r="C4065" s="16"/>
      <c r="D4065" s="2"/>
      <c r="E4065" s="16"/>
      <c r="F4065" s="16"/>
      <c r="G4065" s="16"/>
      <c r="H4065" s="16"/>
      <c r="I4065" s="2"/>
      <c r="J4065" s="2"/>
      <c r="K4065" s="2"/>
    </row>
    <row r="4066" spans="1:11">
      <c r="A4066" s="2"/>
      <c r="B4066" s="2"/>
      <c r="C4066" s="16"/>
      <c r="D4066" s="2"/>
      <c r="E4066" s="16"/>
      <c r="F4066" s="16"/>
      <c r="G4066" s="16"/>
      <c r="H4066" s="16"/>
      <c r="I4066" s="2"/>
      <c r="J4066" s="2"/>
      <c r="K4066" s="2"/>
    </row>
    <row r="4067" spans="1:11">
      <c r="A4067" s="2"/>
      <c r="B4067" s="2"/>
      <c r="C4067" s="16"/>
      <c r="D4067" s="2"/>
      <c r="E4067" s="16"/>
      <c r="F4067" s="16"/>
      <c r="G4067" s="16"/>
      <c r="H4067" s="16"/>
      <c r="I4067" s="2"/>
      <c r="J4067" s="2"/>
      <c r="K4067" s="2"/>
    </row>
    <row r="4068" spans="1:11">
      <c r="A4068" s="2"/>
      <c r="B4068" s="2"/>
      <c r="C4068" s="16"/>
      <c r="D4068" s="2"/>
      <c r="E4068" s="16"/>
      <c r="F4068" s="16"/>
      <c r="G4068" s="16"/>
      <c r="H4068" s="16"/>
      <c r="I4068" s="2"/>
      <c r="J4068" s="2"/>
      <c r="K4068" s="2"/>
    </row>
    <row r="4069" spans="1:11">
      <c r="A4069" s="2"/>
      <c r="B4069" s="2"/>
      <c r="C4069" s="16"/>
      <c r="D4069" s="2"/>
      <c r="E4069" s="16"/>
      <c r="F4069" s="16"/>
      <c r="G4069" s="16"/>
      <c r="H4069" s="16"/>
      <c r="I4069" s="2"/>
      <c r="J4069" s="2"/>
      <c r="K4069" s="2"/>
    </row>
    <row r="4070" spans="1:11">
      <c r="A4070" s="2"/>
      <c r="B4070" s="2"/>
      <c r="C4070" s="16"/>
      <c r="D4070" s="2"/>
      <c r="E4070" s="16"/>
      <c r="F4070" s="16"/>
      <c r="G4070" s="16"/>
      <c r="H4070" s="16"/>
      <c r="I4070" s="2"/>
      <c r="J4070" s="2"/>
      <c r="K4070" s="2"/>
    </row>
    <row r="4071" spans="1:11">
      <c r="A4071" s="2"/>
      <c r="B4071" s="2"/>
      <c r="C4071" s="16"/>
      <c r="D4071" s="2"/>
      <c r="E4071" s="16"/>
      <c r="F4071" s="16"/>
      <c r="G4071" s="16"/>
      <c r="H4071" s="16"/>
      <c r="I4071" s="2"/>
      <c r="J4071" s="2"/>
      <c r="K4071" s="2"/>
    </row>
    <row r="4072" spans="1:11">
      <c r="A4072" s="2"/>
      <c r="B4072" s="2"/>
      <c r="C4072" s="16"/>
      <c r="D4072" s="2"/>
      <c r="E4072" s="16"/>
      <c r="F4072" s="16"/>
      <c r="G4072" s="16"/>
      <c r="H4072" s="16"/>
      <c r="I4072" s="2"/>
      <c r="J4072" s="2"/>
      <c r="K4072" s="2"/>
    </row>
    <row r="4073" spans="1:11">
      <c r="A4073" s="2"/>
      <c r="B4073" s="2"/>
      <c r="C4073" s="16"/>
      <c r="D4073" s="2"/>
      <c r="E4073" s="16"/>
      <c r="F4073" s="16"/>
      <c r="G4073" s="16"/>
      <c r="H4073" s="16"/>
      <c r="I4073" s="2"/>
      <c r="J4073" s="2"/>
      <c r="K4073" s="2"/>
    </row>
    <row r="4074" spans="1:11">
      <c r="A4074" s="2"/>
      <c r="B4074" s="2"/>
      <c r="C4074" s="16"/>
      <c r="D4074" s="2"/>
      <c r="E4074" s="16"/>
      <c r="F4074" s="16"/>
      <c r="G4074" s="16"/>
      <c r="H4074" s="16"/>
      <c r="I4074" s="2"/>
      <c r="J4074" s="2"/>
      <c r="K4074" s="2"/>
    </row>
    <row r="4075" spans="1:11">
      <c r="A4075" s="2"/>
      <c r="B4075" s="2"/>
      <c r="C4075" s="16"/>
      <c r="D4075" s="2"/>
      <c r="E4075" s="16"/>
      <c r="F4075" s="16"/>
      <c r="G4075" s="16"/>
      <c r="H4075" s="16"/>
      <c r="I4075" s="2"/>
      <c r="J4075" s="2"/>
      <c r="K4075" s="2"/>
    </row>
    <row r="4076" spans="1:11">
      <c r="A4076" s="2"/>
      <c r="B4076" s="2"/>
      <c r="C4076" s="16"/>
      <c r="D4076" s="2"/>
      <c r="E4076" s="16"/>
      <c r="F4076" s="16"/>
      <c r="G4076" s="16"/>
      <c r="H4076" s="16"/>
      <c r="I4076" s="2"/>
      <c r="J4076" s="2"/>
      <c r="K4076" s="2"/>
    </row>
    <row r="4077" spans="1:11">
      <c r="A4077" s="2"/>
      <c r="B4077" s="2"/>
      <c r="C4077" s="16"/>
      <c r="D4077" s="2"/>
      <c r="E4077" s="16"/>
      <c r="F4077" s="16"/>
      <c r="G4077" s="16"/>
      <c r="H4077" s="16"/>
      <c r="I4077" s="2"/>
      <c r="J4077" s="2"/>
      <c r="K4077" s="2"/>
    </row>
    <row r="4078" spans="1:11">
      <c r="A4078" s="2"/>
      <c r="B4078" s="2"/>
      <c r="C4078" s="16"/>
      <c r="D4078" s="2"/>
      <c r="E4078" s="16"/>
      <c r="F4078" s="16"/>
      <c r="G4078" s="16"/>
      <c r="H4078" s="16"/>
      <c r="I4078" s="2"/>
      <c r="J4078" s="2"/>
      <c r="K4078" s="2"/>
    </row>
    <row r="4079" spans="1:11">
      <c r="A4079" s="2"/>
      <c r="B4079" s="2"/>
      <c r="C4079" s="16"/>
      <c r="D4079" s="2"/>
      <c r="E4079" s="16"/>
      <c r="F4079" s="16"/>
      <c r="G4079" s="16"/>
      <c r="H4079" s="16"/>
      <c r="I4079" s="2"/>
      <c r="J4079" s="2"/>
      <c r="K4079" s="2"/>
    </row>
    <row r="4080" spans="1:11">
      <c r="A4080" s="2"/>
      <c r="B4080" s="2"/>
      <c r="C4080" s="16"/>
      <c r="D4080" s="2"/>
      <c r="E4080" s="16"/>
      <c r="F4080" s="16"/>
      <c r="G4080" s="16"/>
      <c r="H4080" s="16"/>
      <c r="I4080" s="2"/>
      <c r="J4080" s="2"/>
      <c r="K4080" s="2"/>
    </row>
    <row r="4081" spans="1:11">
      <c r="A4081" s="2"/>
      <c r="B4081" s="2"/>
      <c r="C4081" s="16"/>
      <c r="D4081" s="2"/>
      <c r="E4081" s="16"/>
      <c r="F4081" s="16"/>
      <c r="G4081" s="16"/>
      <c r="H4081" s="16"/>
      <c r="I4081" s="2"/>
      <c r="J4081" s="2"/>
      <c r="K4081" s="2"/>
    </row>
    <row r="4082" spans="1:11">
      <c r="A4082" s="2"/>
      <c r="B4082" s="2"/>
      <c r="C4082" s="16"/>
      <c r="D4082" s="2"/>
      <c r="E4082" s="16"/>
      <c r="F4082" s="16"/>
      <c r="G4082" s="16"/>
      <c r="H4082" s="16"/>
      <c r="I4082" s="2"/>
      <c r="J4082" s="2"/>
      <c r="K4082" s="2"/>
    </row>
    <row r="4083" spans="1:11">
      <c r="A4083" s="2"/>
      <c r="B4083" s="2"/>
      <c r="C4083" s="16"/>
      <c r="D4083" s="2"/>
      <c r="E4083" s="16"/>
      <c r="F4083" s="16"/>
      <c r="G4083" s="16"/>
      <c r="H4083" s="16"/>
      <c r="I4083" s="2"/>
      <c r="J4083" s="2"/>
      <c r="K4083" s="2"/>
    </row>
    <row r="4084" spans="1:11">
      <c r="A4084" s="2"/>
      <c r="B4084" s="2"/>
      <c r="C4084" s="16"/>
      <c r="D4084" s="2"/>
      <c r="E4084" s="16"/>
      <c r="F4084" s="16"/>
      <c r="G4084" s="16"/>
      <c r="H4084" s="16"/>
      <c r="I4084" s="2"/>
      <c r="J4084" s="2"/>
      <c r="K4084" s="2"/>
    </row>
    <row r="4085" spans="1:11">
      <c r="A4085" s="2"/>
      <c r="B4085" s="2"/>
      <c r="C4085" s="16"/>
      <c r="D4085" s="2"/>
      <c r="E4085" s="16"/>
      <c r="F4085" s="16"/>
      <c r="G4085" s="16"/>
      <c r="H4085" s="16"/>
      <c r="I4085" s="2"/>
      <c r="J4085" s="2"/>
      <c r="K4085" s="2"/>
    </row>
    <row r="4086" spans="1:11">
      <c r="A4086" s="2"/>
      <c r="B4086" s="2"/>
      <c r="C4086" s="16"/>
      <c r="D4086" s="2"/>
      <c r="E4086" s="16"/>
      <c r="F4086" s="16"/>
      <c r="G4086" s="16"/>
      <c r="H4086" s="16"/>
      <c r="I4086" s="2"/>
      <c r="J4086" s="2"/>
      <c r="K4086" s="2"/>
    </row>
    <row r="4087" spans="1:11">
      <c r="A4087" s="2"/>
      <c r="B4087" s="2"/>
      <c r="C4087" s="16"/>
      <c r="D4087" s="2"/>
      <c r="E4087" s="16"/>
      <c r="F4087" s="16"/>
      <c r="G4087" s="16"/>
      <c r="H4087" s="16"/>
      <c r="I4087" s="2"/>
      <c r="J4087" s="2"/>
      <c r="K4087" s="2"/>
    </row>
    <row r="4088" spans="1:11">
      <c r="A4088" s="2"/>
      <c r="B4088" s="2"/>
      <c r="C4088" s="16"/>
      <c r="D4088" s="2"/>
      <c r="E4088" s="16"/>
      <c r="F4088" s="16"/>
      <c r="G4088" s="16"/>
      <c r="H4088" s="16"/>
      <c r="I4088" s="2"/>
      <c r="J4088" s="2"/>
      <c r="K4088" s="2"/>
    </row>
    <row r="4089" spans="1:11">
      <c r="A4089" s="2"/>
      <c r="B4089" s="2"/>
      <c r="C4089" s="16"/>
      <c r="D4089" s="2"/>
      <c r="E4089" s="16"/>
      <c r="F4089" s="16"/>
      <c r="G4089" s="16"/>
      <c r="H4089" s="16"/>
      <c r="I4089" s="2"/>
      <c r="J4089" s="2"/>
      <c r="K4089" s="2"/>
    </row>
    <row r="4090" spans="1:11">
      <c r="A4090" s="2"/>
      <c r="B4090" s="2"/>
      <c r="C4090" s="16"/>
      <c r="D4090" s="2"/>
      <c r="E4090" s="16"/>
      <c r="F4090" s="16"/>
      <c r="G4090" s="16"/>
      <c r="H4090" s="16"/>
      <c r="I4090" s="2"/>
      <c r="J4090" s="2"/>
      <c r="K4090" s="2"/>
    </row>
    <row r="4091" spans="1:11">
      <c r="A4091" s="2"/>
      <c r="B4091" s="2"/>
      <c r="C4091" s="16"/>
      <c r="D4091" s="2"/>
      <c r="E4091" s="16"/>
      <c r="F4091" s="16"/>
      <c r="G4091" s="16"/>
      <c r="H4091" s="16"/>
      <c r="I4091" s="2"/>
      <c r="J4091" s="2"/>
      <c r="K4091" s="2"/>
    </row>
    <row r="4092" spans="1:11">
      <c r="A4092" s="2"/>
      <c r="B4092" s="2"/>
      <c r="C4092" s="16"/>
      <c r="D4092" s="2"/>
      <c r="E4092" s="16"/>
      <c r="F4092" s="16"/>
      <c r="G4092" s="16"/>
      <c r="H4092" s="16"/>
      <c r="I4092" s="2"/>
      <c r="J4092" s="2"/>
      <c r="K4092" s="2"/>
    </row>
    <row r="4093" spans="1:11">
      <c r="A4093" s="2"/>
      <c r="B4093" s="2"/>
      <c r="C4093" s="16"/>
      <c r="D4093" s="2"/>
      <c r="E4093" s="16"/>
      <c r="F4093" s="16"/>
      <c r="G4093" s="16"/>
      <c r="H4093" s="16"/>
      <c r="I4093" s="2"/>
      <c r="J4093" s="2"/>
      <c r="K4093" s="2"/>
    </row>
    <row r="4094" spans="1:11">
      <c r="A4094" s="2"/>
      <c r="B4094" s="2"/>
      <c r="C4094" s="16"/>
      <c r="D4094" s="2"/>
      <c r="E4094" s="16"/>
      <c r="F4094" s="16"/>
      <c r="G4094" s="16"/>
      <c r="H4094" s="16"/>
      <c r="I4094" s="2"/>
      <c r="J4094" s="2"/>
      <c r="K4094" s="2"/>
    </row>
    <row r="4095" spans="1:11">
      <c r="A4095" s="2"/>
      <c r="B4095" s="2"/>
      <c r="C4095" s="16"/>
      <c r="D4095" s="2"/>
      <c r="E4095" s="16"/>
      <c r="F4095" s="16"/>
      <c r="G4095" s="16"/>
      <c r="H4095" s="16"/>
      <c r="I4095" s="2"/>
      <c r="J4095" s="2"/>
      <c r="K4095" s="2"/>
    </row>
    <row r="4096" spans="1:11">
      <c r="A4096" s="2"/>
      <c r="B4096" s="2"/>
      <c r="C4096" s="16"/>
      <c r="D4096" s="2"/>
      <c r="E4096" s="16"/>
      <c r="F4096" s="16"/>
      <c r="G4096" s="16"/>
      <c r="H4096" s="16"/>
      <c r="I4096" s="2"/>
      <c r="J4096" s="2"/>
      <c r="K4096" s="2"/>
    </row>
    <row r="4097" spans="1:11">
      <c r="A4097" s="2"/>
      <c r="B4097" s="2"/>
      <c r="C4097" s="16"/>
      <c r="D4097" s="2"/>
      <c r="E4097" s="16"/>
      <c r="F4097" s="16"/>
      <c r="G4097" s="16"/>
      <c r="H4097" s="16"/>
      <c r="I4097" s="2"/>
      <c r="J4097" s="2"/>
      <c r="K4097" s="2"/>
    </row>
    <row r="4098" spans="1:11">
      <c r="A4098" s="2"/>
      <c r="B4098" s="2"/>
      <c r="C4098" s="16"/>
      <c r="D4098" s="2"/>
      <c r="E4098" s="16"/>
      <c r="F4098" s="16"/>
      <c r="G4098" s="16"/>
      <c r="H4098" s="16"/>
      <c r="I4098" s="2"/>
      <c r="J4098" s="2"/>
      <c r="K4098" s="2"/>
    </row>
    <row r="4099" spans="1:11">
      <c r="A4099" s="2"/>
      <c r="B4099" s="2"/>
      <c r="C4099" s="16"/>
      <c r="D4099" s="2"/>
      <c r="E4099" s="16"/>
      <c r="F4099" s="16"/>
      <c r="G4099" s="16"/>
      <c r="H4099" s="16"/>
      <c r="I4099" s="2"/>
      <c r="J4099" s="2"/>
      <c r="K4099" s="2"/>
    </row>
    <row r="4100" spans="1:11">
      <c r="A4100" s="2"/>
      <c r="B4100" s="2"/>
      <c r="C4100" s="16"/>
      <c r="D4100" s="2"/>
      <c r="E4100" s="16"/>
      <c r="F4100" s="16"/>
      <c r="G4100" s="16"/>
      <c r="H4100" s="16"/>
      <c r="I4100" s="2"/>
      <c r="J4100" s="2"/>
      <c r="K4100" s="2"/>
    </row>
    <row r="4101" spans="1:11">
      <c r="A4101" s="2"/>
      <c r="B4101" s="2"/>
      <c r="C4101" s="16"/>
      <c r="D4101" s="2"/>
      <c r="E4101" s="16"/>
      <c r="F4101" s="16"/>
      <c r="G4101" s="16"/>
      <c r="H4101" s="16"/>
      <c r="I4101" s="2"/>
      <c r="J4101" s="2"/>
      <c r="K4101" s="2"/>
    </row>
    <row r="4102" spans="1:11">
      <c r="A4102" s="2"/>
      <c r="B4102" s="2"/>
      <c r="C4102" s="16"/>
      <c r="D4102" s="2"/>
      <c r="E4102" s="16"/>
      <c r="F4102" s="16"/>
      <c r="G4102" s="16"/>
      <c r="H4102" s="16"/>
      <c r="I4102" s="2"/>
      <c r="J4102" s="2"/>
      <c r="K4102" s="2"/>
    </row>
    <row r="4103" spans="1:11">
      <c r="A4103" s="2"/>
      <c r="B4103" s="2"/>
      <c r="C4103" s="16"/>
      <c r="D4103" s="2"/>
      <c r="E4103" s="16"/>
      <c r="F4103" s="16"/>
      <c r="G4103" s="16"/>
      <c r="H4103" s="16"/>
      <c r="I4103" s="2"/>
      <c r="J4103" s="2"/>
      <c r="K4103" s="2"/>
    </row>
    <row r="4104" spans="1:11">
      <c r="A4104" s="2"/>
      <c r="B4104" s="2"/>
      <c r="C4104" s="16"/>
      <c r="D4104" s="2"/>
      <c r="E4104" s="16"/>
      <c r="F4104" s="16"/>
      <c r="G4104" s="16"/>
      <c r="H4104" s="16"/>
      <c r="I4104" s="2"/>
      <c r="J4104" s="2"/>
      <c r="K4104" s="2"/>
    </row>
    <row r="4105" spans="1:11">
      <c r="A4105" s="2"/>
      <c r="B4105" s="2"/>
      <c r="C4105" s="16"/>
      <c r="D4105" s="2"/>
      <c r="E4105" s="16"/>
      <c r="F4105" s="16"/>
      <c r="G4105" s="16"/>
      <c r="H4105" s="16"/>
      <c r="I4105" s="2"/>
      <c r="J4105" s="2"/>
      <c r="K4105" s="2"/>
    </row>
    <row r="4106" spans="1:11">
      <c r="A4106" s="2"/>
      <c r="B4106" s="2"/>
      <c r="C4106" s="16"/>
      <c r="D4106" s="2"/>
      <c r="E4106" s="16"/>
      <c r="F4106" s="16"/>
      <c r="G4106" s="16"/>
      <c r="H4106" s="16"/>
      <c r="I4106" s="2"/>
      <c r="J4106" s="2"/>
      <c r="K4106" s="2"/>
    </row>
    <row r="4107" spans="1:11">
      <c r="A4107" s="2"/>
      <c r="B4107" s="2"/>
      <c r="C4107" s="16"/>
      <c r="D4107" s="2"/>
      <c r="E4107" s="16"/>
      <c r="F4107" s="16"/>
      <c r="G4107" s="16"/>
      <c r="H4107" s="16"/>
      <c r="I4107" s="2"/>
      <c r="J4107" s="2"/>
      <c r="K4107" s="2"/>
    </row>
    <row r="4108" spans="1:11">
      <c r="A4108" s="2"/>
      <c r="B4108" s="2"/>
      <c r="C4108" s="16"/>
      <c r="D4108" s="2"/>
      <c r="E4108" s="16"/>
      <c r="F4108" s="16"/>
      <c r="G4108" s="16"/>
      <c r="H4108" s="16"/>
      <c r="I4108" s="2"/>
      <c r="J4108" s="2"/>
      <c r="K4108" s="2"/>
    </row>
    <row r="4109" spans="1:11">
      <c r="A4109" s="2"/>
      <c r="B4109" s="2"/>
      <c r="C4109" s="16"/>
      <c r="D4109" s="2"/>
      <c r="E4109" s="16"/>
      <c r="F4109" s="16"/>
      <c r="G4109" s="16"/>
      <c r="H4109" s="16"/>
      <c r="I4109" s="2"/>
      <c r="J4109" s="2"/>
      <c r="K4109" s="2"/>
    </row>
    <row r="4110" spans="1:11">
      <c r="A4110" s="2"/>
      <c r="B4110" s="2"/>
      <c r="C4110" s="16"/>
      <c r="D4110" s="2"/>
      <c r="E4110" s="16"/>
      <c r="F4110" s="16"/>
      <c r="G4110" s="16"/>
      <c r="H4110" s="16"/>
      <c r="I4110" s="2"/>
      <c r="J4110" s="2"/>
      <c r="K4110" s="2"/>
    </row>
    <row r="4111" spans="1:11">
      <c r="A4111" s="2"/>
      <c r="B4111" s="2"/>
      <c r="C4111" s="16"/>
      <c r="D4111" s="2"/>
      <c r="E4111" s="16"/>
      <c r="F4111" s="16"/>
      <c r="G4111" s="16"/>
      <c r="H4111" s="16"/>
      <c r="I4111" s="2"/>
      <c r="J4111" s="2"/>
      <c r="K4111" s="2"/>
    </row>
    <row r="4112" spans="1:11">
      <c r="A4112" s="2"/>
      <c r="B4112" s="2"/>
      <c r="C4112" s="16"/>
      <c r="D4112" s="2"/>
      <c r="E4112" s="16"/>
      <c r="F4112" s="16"/>
      <c r="G4112" s="16"/>
      <c r="H4112" s="16"/>
      <c r="I4112" s="2"/>
      <c r="J4112" s="2"/>
      <c r="K4112" s="2"/>
    </row>
    <row r="4113" spans="1:11">
      <c r="A4113" s="2"/>
      <c r="B4113" s="2"/>
      <c r="C4113" s="16"/>
      <c r="D4113" s="2"/>
      <c r="E4113" s="16"/>
      <c r="F4113" s="16"/>
      <c r="G4113" s="16"/>
      <c r="H4113" s="16"/>
      <c r="I4113" s="2"/>
      <c r="J4113" s="2"/>
      <c r="K4113" s="2"/>
    </row>
    <row r="4114" spans="1:11">
      <c r="A4114" s="2"/>
      <c r="B4114" s="2"/>
      <c r="C4114" s="16"/>
      <c r="D4114" s="2"/>
      <c r="E4114" s="16"/>
      <c r="F4114" s="16"/>
      <c r="G4114" s="16"/>
      <c r="H4114" s="16"/>
      <c r="I4114" s="2"/>
      <c r="J4114" s="2"/>
      <c r="K4114" s="2"/>
    </row>
    <row r="4115" spans="1:11">
      <c r="A4115" s="2"/>
      <c r="B4115" s="2"/>
      <c r="C4115" s="16"/>
      <c r="D4115" s="2"/>
      <c r="E4115" s="16"/>
      <c r="F4115" s="16"/>
      <c r="G4115" s="16"/>
      <c r="H4115" s="16"/>
      <c r="I4115" s="2"/>
      <c r="J4115" s="2"/>
      <c r="K4115" s="2"/>
    </row>
    <row r="4116" spans="1:11">
      <c r="A4116" s="2"/>
      <c r="B4116" s="2"/>
      <c r="C4116" s="16"/>
      <c r="D4116" s="2"/>
      <c r="E4116" s="16"/>
      <c r="F4116" s="16"/>
      <c r="G4116" s="16"/>
      <c r="H4116" s="16"/>
      <c r="I4116" s="2"/>
      <c r="J4116" s="2"/>
      <c r="K4116" s="2"/>
    </row>
    <row r="4117" spans="1:11">
      <c r="A4117" s="2"/>
      <c r="B4117" s="2"/>
      <c r="C4117" s="16"/>
      <c r="D4117" s="2"/>
      <c r="E4117" s="16"/>
      <c r="F4117" s="16"/>
      <c r="G4117" s="16"/>
      <c r="H4117" s="16"/>
      <c r="I4117" s="2"/>
      <c r="J4117" s="2"/>
      <c r="K4117" s="2"/>
    </row>
    <row r="4118" spans="1:11">
      <c r="A4118" s="2"/>
      <c r="B4118" s="2"/>
      <c r="C4118" s="16"/>
      <c r="D4118" s="2"/>
      <c r="E4118" s="16"/>
      <c r="F4118" s="16"/>
      <c r="G4118" s="16"/>
      <c r="H4118" s="16"/>
      <c r="I4118" s="2"/>
      <c r="J4118" s="2"/>
      <c r="K4118" s="2"/>
    </row>
    <row r="4119" spans="1:11">
      <c r="A4119" s="2"/>
      <c r="B4119" s="2"/>
      <c r="C4119" s="16"/>
      <c r="D4119" s="2"/>
      <c r="E4119" s="16"/>
      <c r="F4119" s="16"/>
      <c r="G4119" s="16"/>
      <c r="H4119" s="16"/>
      <c r="I4119" s="2"/>
      <c r="J4119" s="2"/>
      <c r="K4119" s="2"/>
    </row>
    <row r="4120" spans="1:11">
      <c r="A4120" s="2"/>
      <c r="B4120" s="2"/>
      <c r="C4120" s="16"/>
      <c r="D4120" s="2"/>
      <c r="E4120" s="16"/>
      <c r="F4120" s="16"/>
      <c r="G4120" s="16"/>
      <c r="H4120" s="16"/>
      <c r="I4120" s="2"/>
      <c r="J4120" s="2"/>
      <c r="K4120" s="2"/>
    </row>
    <row r="4121" spans="1:11">
      <c r="A4121" s="2"/>
      <c r="B4121" s="2"/>
      <c r="C4121" s="16"/>
      <c r="D4121" s="2"/>
      <c r="E4121" s="16"/>
      <c r="F4121" s="16"/>
      <c r="G4121" s="16"/>
      <c r="H4121" s="16"/>
      <c r="I4121" s="2"/>
      <c r="J4121" s="2"/>
      <c r="K4121" s="2"/>
    </row>
    <row r="4122" spans="1:11">
      <c r="A4122" s="2"/>
      <c r="B4122" s="2"/>
      <c r="C4122" s="16"/>
      <c r="D4122" s="2"/>
      <c r="E4122" s="16"/>
      <c r="F4122" s="16"/>
      <c r="G4122" s="16"/>
      <c r="H4122" s="16"/>
      <c r="I4122" s="2"/>
      <c r="J4122" s="2"/>
      <c r="K4122" s="2"/>
    </row>
    <row r="4123" spans="1:11">
      <c r="A4123" s="2"/>
      <c r="B4123" s="2"/>
      <c r="C4123" s="16"/>
      <c r="D4123" s="2"/>
      <c r="E4123" s="16"/>
      <c r="F4123" s="16"/>
      <c r="G4123" s="16"/>
      <c r="H4123" s="16"/>
      <c r="I4123" s="2"/>
      <c r="J4123" s="2"/>
      <c r="K4123" s="2">
        <v>3</v>
      </c>
    </row>
    <row r="4124" spans="1:11">
      <c r="A4124" s="2"/>
      <c r="B4124" s="2"/>
      <c r="C4124" s="16"/>
      <c r="D4124" s="2"/>
      <c r="E4124" s="16"/>
      <c r="F4124" s="16"/>
      <c r="G4124" s="16"/>
      <c r="H4124" s="16"/>
      <c r="I4124" s="2"/>
      <c r="J4124" s="2"/>
      <c r="K4124" s="2"/>
    </row>
    <row r="4125" spans="1:11">
      <c r="A4125" s="2"/>
      <c r="B4125" s="2"/>
      <c r="C4125" s="16"/>
      <c r="D4125" s="2"/>
      <c r="E4125" s="16"/>
      <c r="F4125" s="16"/>
      <c r="G4125" s="16"/>
      <c r="H4125" s="16"/>
      <c r="I4125" s="2"/>
      <c r="J4125" s="2"/>
      <c r="K4125" s="2"/>
    </row>
    <row r="4126" spans="1:11">
      <c r="A4126" s="2"/>
      <c r="B4126" s="2"/>
      <c r="C4126" s="16"/>
      <c r="D4126" s="2"/>
      <c r="E4126" s="16"/>
      <c r="F4126" s="16"/>
      <c r="G4126" s="16"/>
      <c r="H4126" s="16"/>
      <c r="I4126" s="2"/>
      <c r="J4126" s="2"/>
      <c r="K4126" s="2"/>
    </row>
    <row r="4127" spans="1:11">
      <c r="A4127" s="2"/>
      <c r="B4127" s="2"/>
      <c r="C4127" s="16"/>
      <c r="D4127" s="2"/>
      <c r="E4127" s="16"/>
      <c r="F4127" s="16"/>
      <c r="G4127" s="16"/>
      <c r="H4127" s="16"/>
      <c r="I4127" s="2"/>
      <c r="J4127" s="2"/>
      <c r="K4127" s="2"/>
    </row>
    <row r="4128" spans="1:11">
      <c r="A4128" s="2"/>
      <c r="B4128" s="2"/>
      <c r="C4128" s="16"/>
      <c r="D4128" s="2"/>
      <c r="E4128" s="16"/>
      <c r="F4128" s="16"/>
      <c r="G4128" s="16"/>
      <c r="H4128" s="16"/>
      <c r="I4128" s="2"/>
      <c r="J4128" s="2"/>
      <c r="K4128" s="2"/>
    </row>
    <row r="4129" spans="1:11">
      <c r="A4129" s="2"/>
      <c r="B4129" s="2"/>
      <c r="C4129" s="16"/>
      <c r="D4129" s="2"/>
      <c r="E4129" s="16"/>
      <c r="F4129" s="16"/>
      <c r="G4129" s="16"/>
      <c r="H4129" s="16"/>
      <c r="I4129" s="2"/>
      <c r="J4129" s="2"/>
      <c r="K4129" s="2"/>
    </row>
    <row r="4130" spans="1:11">
      <c r="A4130" s="2"/>
      <c r="B4130" s="2"/>
      <c r="C4130" s="16"/>
      <c r="D4130" s="2"/>
      <c r="E4130" s="16"/>
      <c r="F4130" s="16"/>
      <c r="G4130" s="16"/>
      <c r="H4130" s="16"/>
      <c r="I4130" s="2"/>
      <c r="J4130" s="2"/>
      <c r="K4130" s="2"/>
    </row>
    <row r="4131" spans="1:11">
      <c r="A4131" s="2"/>
      <c r="B4131" s="2"/>
      <c r="C4131" s="16"/>
      <c r="D4131" s="2"/>
      <c r="E4131" s="16"/>
      <c r="F4131" s="16"/>
      <c r="G4131" s="16"/>
      <c r="H4131" s="16"/>
      <c r="I4131" s="2"/>
      <c r="J4131" s="2"/>
      <c r="K4131" s="2"/>
    </row>
    <row r="4132" spans="1:11">
      <c r="A4132" s="2"/>
      <c r="B4132" s="2"/>
      <c r="C4132" s="16"/>
      <c r="D4132" s="2"/>
      <c r="E4132" s="16"/>
      <c r="F4132" s="16"/>
      <c r="G4132" s="16"/>
      <c r="H4132" s="16"/>
      <c r="I4132" s="2"/>
      <c r="J4132" s="2"/>
      <c r="K4132" s="2"/>
    </row>
    <row r="4133" spans="1:11">
      <c r="A4133" s="2"/>
      <c r="B4133" s="2"/>
      <c r="C4133" s="16"/>
      <c r="D4133" s="2"/>
      <c r="E4133" s="16"/>
      <c r="F4133" s="16"/>
      <c r="G4133" s="16"/>
      <c r="H4133" s="16"/>
      <c r="I4133" s="2"/>
      <c r="J4133" s="2"/>
      <c r="K4133" s="2"/>
    </row>
    <row r="4134" spans="1:11">
      <c r="A4134" s="2"/>
      <c r="B4134" s="2"/>
      <c r="C4134" s="16"/>
      <c r="D4134" s="2"/>
      <c r="E4134" s="16"/>
      <c r="F4134" s="16"/>
      <c r="G4134" s="16"/>
      <c r="H4134" s="16"/>
      <c r="I4134" s="2"/>
      <c r="J4134" s="2"/>
      <c r="K4134" s="2"/>
    </row>
    <row r="4135" spans="1:11">
      <c r="A4135" s="2"/>
      <c r="B4135" s="2"/>
      <c r="C4135" s="16"/>
      <c r="D4135" s="2"/>
      <c r="E4135" s="16"/>
      <c r="F4135" s="16"/>
      <c r="G4135" s="16"/>
      <c r="H4135" s="16"/>
      <c r="I4135" s="2"/>
      <c r="J4135" s="2"/>
      <c r="K4135" s="2"/>
    </row>
    <row r="4136" spans="1:11">
      <c r="A4136" s="2"/>
      <c r="B4136" s="2"/>
      <c r="C4136" s="16"/>
      <c r="D4136" s="2"/>
      <c r="E4136" s="16"/>
      <c r="F4136" s="16"/>
      <c r="G4136" s="16"/>
      <c r="H4136" s="16"/>
      <c r="I4136" s="2"/>
      <c r="J4136" s="2"/>
      <c r="K4136" s="2"/>
    </row>
    <row r="4137" spans="1:11">
      <c r="A4137" s="2"/>
      <c r="B4137" s="2"/>
      <c r="C4137" s="16"/>
      <c r="D4137" s="2"/>
      <c r="E4137" s="16"/>
      <c r="F4137" s="16"/>
      <c r="G4137" s="16"/>
      <c r="H4137" s="16"/>
      <c r="I4137" s="2"/>
      <c r="J4137" s="2"/>
      <c r="K4137" s="2"/>
    </row>
    <row r="4138" spans="1:11">
      <c r="A4138" s="2"/>
      <c r="B4138" s="2"/>
      <c r="C4138" s="16"/>
      <c r="D4138" s="2"/>
      <c r="E4138" s="16"/>
      <c r="F4138" s="16"/>
      <c r="G4138" s="16"/>
      <c r="H4138" s="16"/>
      <c r="I4138" s="2"/>
      <c r="J4138" s="2"/>
      <c r="K4138" s="2"/>
    </row>
    <row r="4139" spans="1:11">
      <c r="A4139" s="2"/>
      <c r="B4139" s="2"/>
      <c r="C4139" s="16"/>
      <c r="D4139" s="2"/>
      <c r="E4139" s="16"/>
      <c r="F4139" s="16"/>
      <c r="G4139" s="16"/>
      <c r="H4139" s="16"/>
      <c r="I4139" s="2"/>
      <c r="J4139" s="2"/>
      <c r="K4139" s="2"/>
    </row>
    <row r="4140" spans="1:11">
      <c r="A4140" s="2"/>
      <c r="B4140" s="2"/>
      <c r="C4140" s="16"/>
      <c r="D4140" s="2"/>
      <c r="E4140" s="16"/>
      <c r="F4140" s="16"/>
      <c r="G4140" s="16"/>
      <c r="H4140" s="16"/>
      <c r="I4140" s="2"/>
      <c r="J4140" s="2"/>
      <c r="K4140" s="2"/>
    </row>
    <row r="4141" spans="1:11">
      <c r="A4141" s="2"/>
      <c r="B4141" s="2"/>
      <c r="C4141" s="16"/>
      <c r="D4141" s="2"/>
      <c r="E4141" s="16"/>
      <c r="F4141" s="16"/>
      <c r="G4141" s="16"/>
      <c r="H4141" s="16"/>
      <c r="I4141" s="2"/>
      <c r="J4141" s="2"/>
      <c r="K4141" s="2"/>
    </row>
    <row r="4142" spans="1:11">
      <c r="A4142" s="2"/>
      <c r="B4142" s="2"/>
      <c r="C4142" s="16"/>
      <c r="D4142" s="2"/>
      <c r="E4142" s="16"/>
      <c r="F4142" s="16"/>
      <c r="G4142" s="16"/>
      <c r="H4142" s="16"/>
      <c r="I4142" s="2"/>
      <c r="J4142" s="2"/>
      <c r="K4142" s="2"/>
    </row>
    <row r="4143" spans="1:11">
      <c r="A4143" s="2"/>
      <c r="B4143" s="2"/>
      <c r="C4143" s="16"/>
      <c r="D4143" s="2"/>
      <c r="E4143" s="16"/>
      <c r="F4143" s="16"/>
      <c r="G4143" s="16"/>
      <c r="H4143" s="16"/>
      <c r="I4143" s="2"/>
      <c r="J4143" s="2"/>
      <c r="K4143" s="2"/>
    </row>
    <row r="4144" spans="1:11">
      <c r="A4144" s="2"/>
      <c r="B4144" s="2"/>
      <c r="C4144" s="16"/>
      <c r="D4144" s="2"/>
      <c r="E4144" s="16"/>
      <c r="F4144" s="16"/>
      <c r="G4144" s="16"/>
      <c r="H4144" s="16"/>
      <c r="I4144" s="2"/>
      <c r="J4144" s="2"/>
      <c r="K4144" s="2"/>
    </row>
    <row r="4145" spans="1:11">
      <c r="A4145" s="2"/>
      <c r="B4145" s="2"/>
      <c r="C4145" s="16"/>
      <c r="D4145" s="2"/>
      <c r="E4145" s="16"/>
      <c r="F4145" s="16"/>
      <c r="G4145" s="16"/>
      <c r="H4145" s="16"/>
      <c r="I4145" s="2"/>
      <c r="J4145" s="2"/>
      <c r="K4145" s="2"/>
    </row>
    <row r="4146" spans="1:11">
      <c r="A4146" s="2"/>
      <c r="B4146" s="2"/>
      <c r="C4146" s="16"/>
      <c r="D4146" s="2"/>
      <c r="E4146" s="16"/>
      <c r="F4146" s="16"/>
      <c r="G4146" s="16"/>
      <c r="H4146" s="16"/>
      <c r="I4146" s="2"/>
      <c r="J4146" s="2"/>
      <c r="K4146" s="2"/>
    </row>
    <row r="4147" spans="1:11">
      <c r="A4147" s="2"/>
      <c r="B4147" s="2"/>
      <c r="C4147" s="16"/>
      <c r="D4147" s="2"/>
      <c r="E4147" s="16"/>
      <c r="F4147" s="16"/>
      <c r="G4147" s="16"/>
      <c r="H4147" s="16"/>
      <c r="I4147" s="2"/>
      <c r="J4147" s="2"/>
      <c r="K4147" s="2"/>
    </row>
    <row r="4148" spans="1:11">
      <c r="A4148" s="2"/>
      <c r="B4148" s="2"/>
      <c r="C4148" s="16"/>
      <c r="D4148" s="2"/>
      <c r="E4148" s="16"/>
      <c r="F4148" s="16"/>
      <c r="G4148" s="16"/>
      <c r="H4148" s="16"/>
      <c r="I4148" s="2"/>
      <c r="J4148" s="2"/>
      <c r="K4148" s="2"/>
    </row>
    <row r="4149" spans="1:11">
      <c r="A4149" s="2"/>
      <c r="B4149" s="2"/>
      <c r="C4149" s="16"/>
      <c r="D4149" s="2"/>
      <c r="E4149" s="16"/>
      <c r="F4149" s="16"/>
      <c r="G4149" s="16"/>
      <c r="H4149" s="16"/>
      <c r="I4149" s="2"/>
      <c r="J4149" s="2"/>
      <c r="K4149" s="2"/>
    </row>
    <row r="4150" spans="1:11">
      <c r="A4150" s="2"/>
      <c r="B4150" s="2"/>
      <c r="C4150" s="16"/>
      <c r="D4150" s="2"/>
      <c r="E4150" s="16"/>
      <c r="F4150" s="16"/>
      <c r="G4150" s="16"/>
      <c r="H4150" s="16"/>
      <c r="I4150" s="2"/>
      <c r="J4150" s="2"/>
      <c r="K4150" s="2"/>
    </row>
    <row r="4151" spans="1:11">
      <c r="A4151" s="2"/>
      <c r="B4151" s="2"/>
      <c r="C4151" s="16"/>
      <c r="D4151" s="2"/>
      <c r="E4151" s="16"/>
      <c r="F4151" s="16"/>
      <c r="G4151" s="16"/>
      <c r="H4151" s="16"/>
      <c r="I4151" s="2"/>
      <c r="J4151" s="2"/>
      <c r="K4151" s="2"/>
    </row>
    <row r="4152" spans="1:11">
      <c r="A4152" s="2"/>
      <c r="B4152" s="2"/>
      <c r="C4152" s="16"/>
      <c r="D4152" s="2"/>
      <c r="E4152" s="16"/>
      <c r="F4152" s="16"/>
      <c r="G4152" s="16"/>
      <c r="H4152" s="16"/>
      <c r="I4152" s="2"/>
      <c r="J4152" s="2"/>
      <c r="K4152" s="2"/>
    </row>
    <row r="4153" spans="1:11">
      <c r="A4153" s="2"/>
      <c r="B4153" s="2"/>
      <c r="C4153" s="16"/>
      <c r="D4153" s="2"/>
      <c r="E4153" s="16"/>
      <c r="F4153" s="16"/>
      <c r="G4153" s="16"/>
      <c r="H4153" s="16"/>
      <c r="I4153" s="2"/>
      <c r="J4153" s="2"/>
      <c r="K4153" s="2"/>
    </row>
    <row r="4154" spans="1:11">
      <c r="A4154" s="2"/>
      <c r="B4154" s="2"/>
      <c r="C4154" s="16"/>
      <c r="D4154" s="2"/>
      <c r="E4154" s="16"/>
      <c r="F4154" s="16"/>
      <c r="G4154" s="16"/>
      <c r="H4154" s="16"/>
      <c r="I4154" s="2"/>
      <c r="J4154" s="2"/>
      <c r="K4154" s="2"/>
    </row>
    <row r="4155" spans="1:11">
      <c r="A4155" s="2"/>
      <c r="B4155" s="2"/>
      <c r="C4155" s="16"/>
      <c r="D4155" s="2"/>
      <c r="E4155" s="16"/>
      <c r="F4155" s="16"/>
      <c r="G4155" s="16"/>
      <c r="H4155" s="16"/>
      <c r="I4155" s="2"/>
      <c r="J4155" s="2"/>
      <c r="K4155" s="2"/>
    </row>
    <row r="4156" spans="1:11">
      <c r="A4156" s="2"/>
      <c r="B4156" s="2"/>
      <c r="C4156" s="16"/>
      <c r="D4156" s="2"/>
      <c r="E4156" s="16"/>
      <c r="F4156" s="16"/>
      <c r="G4156" s="16"/>
      <c r="H4156" s="16"/>
      <c r="I4156" s="2"/>
      <c r="J4156" s="2"/>
      <c r="K4156" s="2"/>
    </row>
    <row r="4157" spans="1:11">
      <c r="A4157" s="2"/>
      <c r="B4157" s="2"/>
      <c r="C4157" s="16"/>
      <c r="D4157" s="2"/>
      <c r="E4157" s="16"/>
      <c r="F4157" s="16"/>
      <c r="G4157" s="16"/>
      <c r="H4157" s="16"/>
      <c r="I4157" s="2"/>
      <c r="J4157" s="2"/>
      <c r="K4157" s="2"/>
    </row>
    <row r="4158" spans="1:11">
      <c r="A4158" s="2"/>
      <c r="B4158" s="2"/>
      <c r="C4158" s="16"/>
      <c r="D4158" s="2"/>
      <c r="E4158" s="16"/>
      <c r="F4158" s="16"/>
      <c r="G4158" s="16"/>
      <c r="H4158" s="16"/>
      <c r="I4158" s="2"/>
      <c r="J4158" s="2"/>
      <c r="K4158" s="2"/>
    </row>
    <row r="4159" spans="1:11">
      <c r="A4159" s="2"/>
      <c r="B4159" s="2"/>
      <c r="C4159" s="16"/>
      <c r="D4159" s="2"/>
      <c r="E4159" s="16"/>
      <c r="F4159" s="16"/>
      <c r="G4159" s="16"/>
      <c r="H4159" s="16"/>
      <c r="I4159" s="2"/>
      <c r="J4159" s="2"/>
      <c r="K4159" s="2"/>
    </row>
    <row r="4160" spans="1:11">
      <c r="A4160" s="2"/>
      <c r="B4160" s="2"/>
      <c r="C4160" s="16"/>
      <c r="D4160" s="2"/>
      <c r="E4160" s="16"/>
      <c r="F4160" s="16"/>
      <c r="G4160" s="16"/>
      <c r="H4160" s="16"/>
      <c r="I4160" s="2"/>
      <c r="J4160" s="2"/>
      <c r="K4160" s="2"/>
    </row>
    <row r="4161" spans="1:11">
      <c r="A4161" s="2"/>
      <c r="B4161" s="2"/>
      <c r="C4161" s="16"/>
      <c r="D4161" s="2"/>
      <c r="E4161" s="16"/>
      <c r="F4161" s="16"/>
      <c r="G4161" s="16"/>
      <c r="H4161" s="16"/>
      <c r="I4161" s="2"/>
      <c r="J4161" s="2"/>
      <c r="K4161" s="2"/>
    </row>
    <row r="4162" spans="1:11">
      <c r="A4162" s="2"/>
      <c r="B4162" s="2"/>
      <c r="C4162" s="16"/>
      <c r="D4162" s="2"/>
      <c r="E4162" s="16"/>
      <c r="F4162" s="16"/>
      <c r="G4162" s="16"/>
      <c r="H4162" s="16"/>
      <c r="I4162" s="2"/>
      <c r="J4162" s="2"/>
      <c r="K4162" s="2"/>
    </row>
    <row r="4163" spans="1:11">
      <c r="A4163" s="2"/>
      <c r="B4163" s="2"/>
      <c r="C4163" s="16"/>
      <c r="D4163" s="2"/>
      <c r="E4163" s="16"/>
      <c r="F4163" s="16"/>
      <c r="G4163" s="16"/>
      <c r="H4163" s="16"/>
      <c r="I4163" s="2"/>
      <c r="J4163" s="2"/>
      <c r="K4163" s="2"/>
    </row>
    <row r="4164" spans="1:11">
      <c r="A4164" s="2"/>
      <c r="B4164" s="2"/>
      <c r="C4164" s="16"/>
      <c r="D4164" s="2"/>
      <c r="E4164" s="16"/>
      <c r="F4164" s="16"/>
      <c r="G4164" s="16"/>
      <c r="H4164" s="16"/>
      <c r="I4164" s="2"/>
      <c r="J4164" s="2"/>
      <c r="K4164" s="2"/>
    </row>
    <row r="4165" spans="1:11">
      <c r="A4165" s="2"/>
      <c r="B4165" s="2"/>
      <c r="C4165" s="16"/>
      <c r="D4165" s="2"/>
      <c r="E4165" s="16"/>
      <c r="F4165" s="16"/>
      <c r="G4165" s="16"/>
      <c r="H4165" s="16"/>
      <c r="I4165" s="2"/>
      <c r="J4165" s="2"/>
      <c r="K4165" s="2"/>
    </row>
    <row r="4166" spans="1:11">
      <c r="A4166" s="2"/>
      <c r="B4166" s="2"/>
      <c r="C4166" s="16"/>
      <c r="D4166" s="2"/>
      <c r="E4166" s="16"/>
      <c r="F4166" s="16"/>
      <c r="G4166" s="16"/>
      <c r="H4166" s="16"/>
      <c r="I4166" s="2"/>
      <c r="J4166" s="2"/>
      <c r="K4166" s="2"/>
    </row>
    <row r="4167" spans="1:11">
      <c r="A4167" s="2"/>
      <c r="B4167" s="2"/>
      <c r="C4167" s="16"/>
      <c r="D4167" s="2"/>
      <c r="E4167" s="16"/>
      <c r="F4167" s="16"/>
      <c r="G4167" s="16"/>
      <c r="H4167" s="16"/>
      <c r="I4167" s="2"/>
      <c r="J4167" s="2"/>
      <c r="K4167" s="2"/>
    </row>
    <row r="4168" spans="1:11">
      <c r="A4168" s="2"/>
      <c r="B4168" s="2"/>
      <c r="C4168" s="16"/>
      <c r="D4168" s="2"/>
      <c r="E4168" s="16"/>
      <c r="F4168" s="16"/>
      <c r="G4168" s="16"/>
      <c r="H4168" s="16"/>
      <c r="I4168" s="2"/>
      <c r="J4168" s="2"/>
      <c r="K4168" s="2"/>
    </row>
    <row r="4169" spans="1:11">
      <c r="A4169" s="2"/>
      <c r="B4169" s="2"/>
      <c r="C4169" s="16"/>
      <c r="D4169" s="2"/>
      <c r="E4169" s="16"/>
      <c r="F4169" s="16"/>
      <c r="G4169" s="16"/>
      <c r="H4169" s="16"/>
      <c r="I4169" s="2"/>
      <c r="J4169" s="2"/>
      <c r="K4169" s="2"/>
    </row>
    <row r="4170" spans="1:11">
      <c r="A4170" s="2"/>
      <c r="B4170" s="2"/>
      <c r="C4170" s="16"/>
      <c r="D4170" s="2"/>
      <c r="E4170" s="16"/>
      <c r="F4170" s="16"/>
      <c r="G4170" s="16"/>
      <c r="H4170" s="16"/>
      <c r="I4170" s="2"/>
      <c r="J4170" s="2"/>
      <c r="K4170" s="2"/>
    </row>
    <row r="4171" spans="1:11">
      <c r="A4171" s="2"/>
      <c r="B4171" s="2"/>
      <c r="C4171" s="16"/>
      <c r="D4171" s="2"/>
      <c r="E4171" s="16"/>
      <c r="F4171" s="16"/>
      <c r="G4171" s="16"/>
      <c r="H4171" s="16"/>
      <c r="I4171" s="2"/>
      <c r="J4171" s="2"/>
      <c r="K4171" s="2"/>
    </row>
    <row r="4172" spans="1:11">
      <c r="A4172" s="2"/>
      <c r="B4172" s="2"/>
      <c r="C4172" s="16"/>
      <c r="D4172" s="2"/>
      <c r="E4172" s="16"/>
      <c r="F4172" s="16"/>
      <c r="G4172" s="16"/>
      <c r="H4172" s="16"/>
      <c r="I4172" s="2"/>
      <c r="J4172" s="2"/>
      <c r="K4172" s="2"/>
    </row>
    <row r="4173" spans="1:11">
      <c r="A4173" s="2"/>
      <c r="B4173" s="2"/>
      <c r="C4173" s="16"/>
      <c r="D4173" s="2"/>
      <c r="E4173" s="16"/>
      <c r="F4173" s="16"/>
      <c r="G4173" s="16"/>
      <c r="H4173" s="16"/>
      <c r="I4173" s="2"/>
      <c r="J4173" s="2"/>
      <c r="K4173" s="2"/>
    </row>
    <row r="4174" spans="1:11">
      <c r="A4174" s="2"/>
      <c r="B4174" s="2"/>
      <c r="C4174" s="16"/>
      <c r="D4174" s="2"/>
      <c r="E4174" s="16"/>
      <c r="F4174" s="16"/>
      <c r="G4174" s="16"/>
      <c r="H4174" s="16"/>
      <c r="I4174" s="2"/>
      <c r="J4174" s="2"/>
      <c r="K4174" s="2"/>
    </row>
    <row r="4175" spans="1:11">
      <c r="A4175" s="2"/>
      <c r="B4175" s="2"/>
      <c r="C4175" s="16"/>
      <c r="D4175" s="2"/>
      <c r="E4175" s="16"/>
      <c r="F4175" s="16"/>
      <c r="G4175" s="16"/>
      <c r="H4175" s="16"/>
      <c r="I4175" s="2"/>
      <c r="J4175" s="2"/>
      <c r="K4175" s="2"/>
    </row>
    <row r="4176" spans="1:11">
      <c r="A4176" s="2"/>
      <c r="B4176" s="2"/>
      <c r="C4176" s="16"/>
      <c r="D4176" s="2"/>
      <c r="E4176" s="16"/>
      <c r="F4176" s="16"/>
      <c r="G4176" s="16"/>
      <c r="H4176" s="16"/>
      <c r="I4176" s="2"/>
      <c r="J4176" s="2"/>
      <c r="K4176" s="2"/>
    </row>
    <row r="4177" spans="1:11">
      <c r="A4177" s="2"/>
      <c r="B4177" s="2"/>
      <c r="C4177" s="16"/>
      <c r="D4177" s="2"/>
      <c r="E4177" s="16"/>
      <c r="F4177" s="16"/>
      <c r="G4177" s="16"/>
      <c r="H4177" s="16"/>
      <c r="I4177" s="2"/>
      <c r="J4177" s="2"/>
      <c r="K4177" s="2"/>
    </row>
    <row r="4178" spans="1:11">
      <c r="A4178" s="2"/>
      <c r="B4178" s="2"/>
      <c r="C4178" s="16"/>
      <c r="D4178" s="2"/>
      <c r="E4178" s="16"/>
      <c r="F4178" s="16"/>
      <c r="G4178" s="16"/>
      <c r="H4178" s="16"/>
      <c r="I4178" s="2"/>
      <c r="J4178" s="2"/>
      <c r="K4178" s="2"/>
    </row>
    <row r="4179" spans="1:11">
      <c r="A4179" s="2"/>
      <c r="B4179" s="2"/>
      <c r="C4179" s="16"/>
      <c r="D4179" s="2"/>
      <c r="E4179" s="16"/>
      <c r="F4179" s="16"/>
      <c r="G4179" s="16"/>
      <c r="H4179" s="16"/>
      <c r="I4179" s="2"/>
      <c r="J4179" s="2"/>
      <c r="K4179" s="2"/>
    </row>
    <row r="4180" spans="1:11">
      <c r="A4180" s="2"/>
      <c r="B4180" s="2"/>
      <c r="C4180" s="16"/>
      <c r="D4180" s="2"/>
      <c r="E4180" s="16"/>
      <c r="F4180" s="16"/>
      <c r="G4180" s="16"/>
      <c r="H4180" s="16"/>
      <c r="I4180" s="2"/>
      <c r="J4180" s="2"/>
      <c r="K4180" s="2"/>
    </row>
    <row r="4181" spans="1:11">
      <c r="A4181" s="2"/>
      <c r="B4181" s="2"/>
      <c r="C4181" s="16"/>
      <c r="D4181" s="2"/>
      <c r="E4181" s="16"/>
      <c r="F4181" s="16"/>
      <c r="G4181" s="16"/>
      <c r="H4181" s="16"/>
      <c r="I4181" s="2"/>
      <c r="J4181" s="2"/>
      <c r="K4181" s="2"/>
    </row>
    <row r="4182" spans="1:11">
      <c r="A4182" s="2"/>
      <c r="B4182" s="2"/>
      <c r="C4182" s="16"/>
      <c r="D4182" s="2"/>
      <c r="E4182" s="16"/>
      <c r="F4182" s="16"/>
      <c r="G4182" s="16"/>
      <c r="H4182" s="16"/>
      <c r="I4182" s="2"/>
      <c r="J4182" s="2"/>
      <c r="K4182" s="2"/>
    </row>
    <row r="4183" spans="1:11">
      <c r="A4183" s="2"/>
      <c r="B4183" s="2"/>
      <c r="C4183" s="16"/>
      <c r="D4183" s="2"/>
      <c r="E4183" s="16"/>
      <c r="F4183" s="16"/>
      <c r="G4183" s="16"/>
      <c r="H4183" s="16"/>
      <c r="I4183" s="2"/>
      <c r="J4183" s="2"/>
      <c r="K4183" s="2"/>
    </row>
    <row r="4184" spans="1:11">
      <c r="A4184" s="2"/>
      <c r="B4184" s="2"/>
      <c r="C4184" s="16"/>
      <c r="D4184" s="2"/>
      <c r="E4184" s="16"/>
      <c r="F4184" s="16"/>
      <c r="G4184" s="16"/>
      <c r="H4184" s="16"/>
      <c r="I4184" s="2"/>
      <c r="J4184" s="2"/>
      <c r="K4184" s="2"/>
    </row>
    <row r="4185" spans="1:11">
      <c r="A4185" s="2"/>
      <c r="B4185" s="2"/>
      <c r="C4185" s="16"/>
      <c r="D4185" s="2"/>
      <c r="E4185" s="16"/>
      <c r="F4185" s="16"/>
      <c r="G4185" s="16"/>
      <c r="H4185" s="16"/>
      <c r="I4185" s="2"/>
      <c r="J4185" s="2"/>
      <c r="K4185" s="2"/>
    </row>
    <row r="4186" spans="1:11">
      <c r="A4186" s="2"/>
      <c r="B4186" s="2"/>
      <c r="C4186" s="16"/>
      <c r="D4186" s="2"/>
      <c r="E4186" s="16"/>
      <c r="F4186" s="16"/>
      <c r="G4186" s="16"/>
      <c r="H4186" s="16"/>
      <c r="I4186" s="2"/>
      <c r="J4186" s="2"/>
      <c r="K4186" s="2"/>
    </row>
    <row r="4187" spans="1:11">
      <c r="A4187" s="2"/>
      <c r="B4187" s="2"/>
      <c r="C4187" s="16"/>
      <c r="D4187" s="2"/>
      <c r="E4187" s="16"/>
      <c r="F4187" s="16"/>
      <c r="G4187" s="16"/>
      <c r="H4187" s="16"/>
      <c r="I4187" s="2"/>
      <c r="J4187" s="2"/>
      <c r="K4187" s="2"/>
    </row>
    <row r="4188" spans="1:11">
      <c r="A4188" s="2"/>
      <c r="B4188" s="2"/>
      <c r="C4188" s="16"/>
      <c r="D4188" s="2"/>
      <c r="E4188" s="16"/>
      <c r="F4188" s="16"/>
      <c r="G4188" s="16"/>
      <c r="H4188" s="16"/>
      <c r="I4188" s="2"/>
      <c r="J4188" s="2"/>
      <c r="K4188" s="2"/>
    </row>
    <row r="4189" spans="1:11">
      <c r="A4189" s="2"/>
      <c r="B4189" s="2"/>
      <c r="C4189" s="16"/>
      <c r="D4189" s="2"/>
      <c r="E4189" s="16"/>
      <c r="F4189" s="16"/>
      <c r="G4189" s="16"/>
      <c r="H4189" s="16"/>
      <c r="I4189" s="2"/>
      <c r="J4189" s="2"/>
      <c r="K4189" s="2"/>
    </row>
    <row r="4190" spans="1:11">
      <c r="A4190" s="2"/>
      <c r="B4190" s="2"/>
      <c r="C4190" s="16"/>
      <c r="D4190" s="2"/>
      <c r="E4190" s="16"/>
      <c r="F4190" s="16"/>
      <c r="G4190" s="16"/>
      <c r="H4190" s="16"/>
      <c r="I4190" s="2"/>
      <c r="J4190" s="2"/>
      <c r="K4190" s="2"/>
    </row>
    <row r="4191" spans="1:11">
      <c r="A4191" s="2"/>
      <c r="B4191" s="2"/>
      <c r="C4191" s="16"/>
      <c r="D4191" s="2"/>
      <c r="E4191" s="16"/>
      <c r="F4191" s="16"/>
      <c r="G4191" s="16"/>
      <c r="H4191" s="16"/>
      <c r="I4191" s="2"/>
      <c r="J4191" s="2"/>
      <c r="K4191" s="2"/>
    </row>
    <row r="4192" spans="1:11">
      <c r="A4192" s="2"/>
      <c r="B4192" s="2"/>
      <c r="C4192" s="16"/>
      <c r="D4192" s="2"/>
      <c r="E4192" s="16"/>
      <c r="F4192" s="16"/>
      <c r="G4192" s="16"/>
      <c r="H4192" s="16"/>
      <c r="I4192" s="2"/>
      <c r="J4192" s="2"/>
      <c r="K4192" s="2"/>
    </row>
    <row r="4193" spans="1:11">
      <c r="A4193" s="2"/>
      <c r="B4193" s="2"/>
      <c r="C4193" s="16"/>
      <c r="D4193" s="2"/>
      <c r="E4193" s="16"/>
      <c r="F4193" s="16"/>
      <c r="G4193" s="16"/>
      <c r="H4193" s="16"/>
      <c r="I4193" s="2"/>
      <c r="J4193" s="2"/>
      <c r="K4193" s="2"/>
    </row>
    <row r="4194" spans="1:11">
      <c r="A4194" s="2"/>
      <c r="B4194" s="2"/>
      <c r="C4194" s="16"/>
      <c r="D4194" s="2"/>
      <c r="E4194" s="16"/>
      <c r="F4194" s="16"/>
      <c r="G4194" s="16"/>
      <c r="H4194" s="16"/>
      <c r="I4194" s="2"/>
      <c r="J4194" s="2"/>
      <c r="K4194" s="2"/>
    </row>
    <row r="4195" spans="1:11">
      <c r="A4195" s="2"/>
      <c r="B4195" s="2"/>
      <c r="C4195" s="16"/>
      <c r="D4195" s="2"/>
      <c r="E4195" s="16"/>
      <c r="F4195" s="16"/>
      <c r="G4195" s="16"/>
      <c r="H4195" s="16"/>
      <c r="I4195" s="2"/>
      <c r="J4195" s="2"/>
      <c r="K4195" s="2"/>
    </row>
    <row r="4196" spans="1:11">
      <c r="A4196" s="2"/>
      <c r="B4196" s="2"/>
      <c r="C4196" s="16"/>
      <c r="D4196" s="2"/>
      <c r="E4196" s="16"/>
      <c r="F4196" s="16"/>
      <c r="G4196" s="16"/>
      <c r="H4196" s="16"/>
      <c r="I4196" s="2"/>
      <c r="J4196" s="2"/>
      <c r="K4196" s="2"/>
    </row>
    <row r="4197" spans="1:11">
      <c r="A4197" s="2"/>
      <c r="B4197" s="2"/>
      <c r="C4197" s="16"/>
      <c r="D4197" s="2"/>
      <c r="E4197" s="16"/>
      <c r="F4197" s="16"/>
      <c r="G4197" s="16"/>
      <c r="H4197" s="16"/>
      <c r="I4197" s="2"/>
      <c r="J4197" s="2"/>
      <c r="K4197" s="2"/>
    </row>
    <row r="4198" spans="1:11">
      <c r="A4198" s="2"/>
      <c r="B4198" s="2"/>
      <c r="C4198" s="16"/>
      <c r="D4198" s="2"/>
      <c r="E4198" s="16"/>
      <c r="F4198" s="16"/>
      <c r="G4198" s="16"/>
      <c r="H4198" s="16"/>
      <c r="I4198" s="2"/>
      <c r="J4198" s="2"/>
      <c r="K4198" s="2"/>
    </row>
    <row r="4199" spans="1:11">
      <c r="A4199" s="2"/>
      <c r="B4199" s="2"/>
      <c r="C4199" s="16"/>
      <c r="D4199" s="2"/>
      <c r="E4199" s="16"/>
      <c r="F4199" s="16"/>
      <c r="G4199" s="16"/>
      <c r="H4199" s="16"/>
      <c r="I4199" s="2"/>
      <c r="J4199" s="2"/>
      <c r="K4199" s="2"/>
    </row>
    <row r="4200" spans="1:11">
      <c r="A4200" s="2"/>
      <c r="B4200" s="2"/>
      <c r="C4200" s="16"/>
      <c r="D4200" s="2"/>
      <c r="E4200" s="16"/>
      <c r="F4200" s="16"/>
      <c r="G4200" s="16"/>
      <c r="H4200" s="16"/>
      <c r="I4200" s="2"/>
      <c r="J4200" s="2"/>
      <c r="K4200" s="2"/>
    </row>
    <row r="4201" spans="1:11">
      <c r="A4201" s="2"/>
      <c r="B4201" s="2"/>
      <c r="C4201" s="16"/>
      <c r="D4201" s="2"/>
      <c r="E4201" s="16"/>
      <c r="F4201" s="16"/>
      <c r="G4201" s="16"/>
      <c r="H4201" s="16"/>
      <c r="I4201" s="2"/>
      <c r="J4201" s="2"/>
      <c r="K4201" s="2"/>
    </row>
    <row r="4202" spans="1:11">
      <c r="A4202" s="2"/>
      <c r="B4202" s="2"/>
      <c r="C4202" s="16"/>
      <c r="D4202" s="2"/>
      <c r="E4202" s="16"/>
      <c r="F4202" s="16"/>
      <c r="G4202" s="16"/>
      <c r="H4202" s="16"/>
      <c r="I4202" s="2"/>
      <c r="J4202" s="2"/>
      <c r="K4202" s="2"/>
    </row>
    <row r="4203" spans="1:11">
      <c r="A4203" s="2"/>
      <c r="B4203" s="2"/>
      <c r="C4203" s="16"/>
      <c r="D4203" s="2"/>
      <c r="E4203" s="16"/>
      <c r="F4203" s="16"/>
      <c r="G4203" s="16"/>
      <c r="H4203" s="16"/>
      <c r="I4203" s="2"/>
      <c r="J4203" s="2"/>
      <c r="K4203" s="2"/>
    </row>
    <row r="4204" spans="1:11">
      <c r="A4204" s="2"/>
      <c r="B4204" s="2"/>
      <c r="C4204" s="16"/>
      <c r="D4204" s="2"/>
      <c r="E4204" s="16"/>
      <c r="F4204" s="16"/>
      <c r="G4204" s="16"/>
      <c r="H4204" s="16"/>
      <c r="I4204" s="2"/>
      <c r="J4204" s="2"/>
      <c r="K4204" s="2"/>
    </row>
    <row r="4205" spans="1:11">
      <c r="A4205" s="2"/>
      <c r="B4205" s="2"/>
      <c r="C4205" s="16"/>
      <c r="D4205" s="2"/>
      <c r="E4205" s="16"/>
      <c r="F4205" s="16"/>
      <c r="G4205" s="16"/>
      <c r="H4205" s="16"/>
      <c r="I4205" s="2"/>
      <c r="J4205" s="2"/>
      <c r="K4205" s="2"/>
    </row>
    <row r="4206" spans="1:11">
      <c r="A4206" s="2"/>
      <c r="B4206" s="2"/>
      <c r="C4206" s="16"/>
      <c r="D4206" s="2"/>
      <c r="E4206" s="16"/>
      <c r="F4206" s="16"/>
      <c r="G4206" s="16"/>
      <c r="H4206" s="16"/>
      <c r="I4206" s="2"/>
      <c r="J4206" s="2"/>
      <c r="K4206" s="2"/>
    </row>
    <row r="4207" spans="1:11">
      <c r="A4207" s="2"/>
      <c r="B4207" s="2"/>
      <c r="C4207" s="16"/>
      <c r="D4207" s="2"/>
      <c r="E4207" s="16"/>
      <c r="F4207" s="16"/>
      <c r="G4207" s="16"/>
      <c r="H4207" s="16"/>
      <c r="I4207" s="2"/>
      <c r="J4207" s="2"/>
      <c r="K4207" s="2"/>
    </row>
    <row r="4208" spans="1:11">
      <c r="A4208" s="2"/>
      <c r="B4208" s="2"/>
      <c r="C4208" s="16"/>
      <c r="D4208" s="2"/>
      <c r="E4208" s="16"/>
      <c r="F4208" s="16"/>
      <c r="G4208" s="16"/>
      <c r="H4208" s="16"/>
      <c r="I4208" s="2"/>
      <c r="J4208" s="2"/>
      <c r="K4208" s="2"/>
    </row>
    <row r="4209" spans="1:11">
      <c r="A4209" s="2"/>
      <c r="B4209" s="2"/>
      <c r="C4209" s="16"/>
      <c r="D4209" s="2"/>
      <c r="E4209" s="16"/>
      <c r="F4209" s="16"/>
      <c r="G4209" s="16"/>
      <c r="H4209" s="16"/>
      <c r="I4209" s="2"/>
      <c r="J4209" s="2"/>
      <c r="K4209" s="2"/>
    </row>
    <row r="4210" spans="1:11">
      <c r="A4210" s="2"/>
      <c r="B4210" s="2"/>
      <c r="C4210" s="16"/>
      <c r="D4210" s="2"/>
      <c r="E4210" s="16"/>
      <c r="F4210" s="16"/>
      <c r="G4210" s="16"/>
      <c r="H4210" s="16"/>
      <c r="I4210" s="2"/>
      <c r="J4210" s="2"/>
      <c r="K4210" s="2"/>
    </row>
    <row r="4211" spans="1:11">
      <c r="A4211" s="2"/>
      <c r="B4211" s="2"/>
      <c r="C4211" s="16"/>
      <c r="D4211" s="2"/>
      <c r="E4211" s="16"/>
      <c r="F4211" s="16"/>
      <c r="G4211" s="16"/>
      <c r="H4211" s="16"/>
      <c r="I4211" s="2"/>
      <c r="J4211" s="2"/>
      <c r="K4211" s="2"/>
    </row>
    <row r="4212" spans="1:11">
      <c r="A4212" s="2"/>
      <c r="B4212" s="2"/>
      <c r="C4212" s="16"/>
      <c r="D4212" s="2"/>
      <c r="E4212" s="16"/>
      <c r="F4212" s="16"/>
      <c r="G4212" s="16"/>
      <c r="H4212" s="16"/>
      <c r="I4212" s="2"/>
      <c r="J4212" s="2"/>
      <c r="K4212" s="2"/>
    </row>
    <row r="4213" spans="1:11">
      <c r="A4213" s="2"/>
      <c r="B4213" s="2"/>
      <c r="C4213" s="16"/>
      <c r="D4213" s="2"/>
      <c r="E4213" s="16"/>
      <c r="F4213" s="16"/>
      <c r="G4213" s="16"/>
      <c r="H4213" s="16"/>
      <c r="I4213" s="2"/>
      <c r="J4213" s="2"/>
      <c r="K4213" s="2">
        <v>2</v>
      </c>
    </row>
    <row r="4214" spans="1:11">
      <c r="A4214" s="2"/>
      <c r="B4214" s="2"/>
      <c r="C4214" s="16"/>
      <c r="D4214" s="2"/>
      <c r="E4214" s="16"/>
      <c r="F4214" s="16"/>
      <c r="G4214" s="16"/>
      <c r="H4214" s="16"/>
      <c r="I4214" s="2"/>
      <c r="J4214" s="2"/>
      <c r="K4214" s="2"/>
    </row>
    <row r="4215" spans="1:11">
      <c r="A4215" s="2"/>
      <c r="B4215" s="2"/>
      <c r="C4215" s="16"/>
      <c r="D4215" s="2"/>
      <c r="E4215" s="16"/>
      <c r="F4215" s="16"/>
      <c r="G4215" s="16"/>
      <c r="H4215" s="16"/>
      <c r="I4215" s="2"/>
      <c r="J4215" s="2"/>
      <c r="K4215" s="2"/>
    </row>
    <row r="4216" spans="1:11">
      <c r="A4216" s="2"/>
      <c r="B4216" s="2"/>
      <c r="C4216" s="16"/>
      <c r="D4216" s="2"/>
      <c r="E4216" s="16"/>
      <c r="F4216" s="16"/>
      <c r="G4216" s="16"/>
      <c r="H4216" s="16"/>
      <c r="I4216" s="2"/>
      <c r="J4216" s="2"/>
      <c r="K4216" s="2"/>
    </row>
    <row r="4217" spans="1:11">
      <c r="A4217" s="2"/>
      <c r="B4217" s="2"/>
      <c r="C4217" s="16"/>
      <c r="D4217" s="2"/>
      <c r="E4217" s="16"/>
      <c r="F4217" s="16"/>
      <c r="G4217" s="16"/>
      <c r="H4217" s="16"/>
      <c r="I4217" s="2"/>
      <c r="J4217" s="2"/>
      <c r="K4217" s="2"/>
    </row>
    <row r="4218" spans="1:11">
      <c r="A4218" s="2"/>
      <c r="B4218" s="2"/>
      <c r="C4218" s="16"/>
      <c r="D4218" s="2"/>
      <c r="E4218" s="16"/>
      <c r="F4218" s="16"/>
      <c r="G4218" s="16"/>
      <c r="H4218" s="16"/>
      <c r="I4218" s="2"/>
      <c r="J4218" s="2"/>
      <c r="K4218" s="2"/>
    </row>
    <row r="4219" spans="1:11">
      <c r="A4219" s="2"/>
      <c r="B4219" s="2"/>
      <c r="C4219" s="16"/>
      <c r="D4219" s="2"/>
      <c r="E4219" s="16"/>
      <c r="F4219" s="16"/>
      <c r="G4219" s="16"/>
      <c r="H4219" s="16"/>
      <c r="I4219" s="2"/>
      <c r="J4219" s="2"/>
      <c r="K4219" s="2"/>
    </row>
    <row r="4220" spans="1:11">
      <c r="A4220" s="2"/>
      <c r="B4220" s="2"/>
      <c r="C4220" s="16"/>
      <c r="D4220" s="2"/>
      <c r="E4220" s="16"/>
      <c r="F4220" s="16"/>
      <c r="G4220" s="16"/>
      <c r="H4220" s="16"/>
      <c r="I4220" s="2"/>
      <c r="J4220" s="2"/>
      <c r="K4220" s="2"/>
    </row>
    <row r="4221" spans="1:11">
      <c r="A4221" s="2"/>
      <c r="B4221" s="2"/>
      <c r="C4221" s="16"/>
      <c r="D4221" s="2"/>
      <c r="E4221" s="16"/>
      <c r="F4221" s="16"/>
      <c r="G4221" s="16"/>
      <c r="H4221" s="16"/>
      <c r="I4221" s="2"/>
      <c r="J4221" s="2"/>
      <c r="K4221" s="2"/>
    </row>
    <row r="4222" spans="1:11">
      <c r="A4222" s="2"/>
      <c r="B4222" s="2"/>
      <c r="C4222" s="16"/>
      <c r="D4222" s="2"/>
      <c r="E4222" s="16"/>
      <c r="F4222" s="16"/>
      <c r="G4222" s="16"/>
      <c r="H4222" s="16"/>
      <c r="I4222" s="2"/>
      <c r="J4222" s="2"/>
      <c r="K4222" s="2"/>
    </row>
    <row r="4223" spans="1:11">
      <c r="A4223" s="2"/>
      <c r="B4223" s="2"/>
      <c r="C4223" s="16"/>
      <c r="D4223" s="2"/>
      <c r="E4223" s="16"/>
      <c r="F4223" s="16"/>
      <c r="G4223" s="16"/>
      <c r="H4223" s="16"/>
      <c r="I4223" s="2"/>
      <c r="J4223" s="2"/>
      <c r="K4223" s="2"/>
    </row>
    <row r="4224" spans="1:11">
      <c r="A4224" s="2"/>
      <c r="B4224" s="2"/>
      <c r="C4224" s="16"/>
      <c r="D4224" s="2"/>
      <c r="E4224" s="16"/>
      <c r="F4224" s="16"/>
      <c r="G4224" s="16"/>
      <c r="H4224" s="16"/>
      <c r="I4224" s="2"/>
      <c r="J4224" s="2"/>
      <c r="K4224" s="2"/>
    </row>
    <row r="4225" spans="1:11">
      <c r="A4225" s="2"/>
      <c r="B4225" s="2"/>
      <c r="C4225" s="16"/>
      <c r="D4225" s="2"/>
      <c r="E4225" s="16"/>
      <c r="F4225" s="16"/>
      <c r="G4225" s="16"/>
      <c r="H4225" s="16"/>
      <c r="I4225" s="2"/>
      <c r="J4225" s="2"/>
      <c r="K4225" s="2"/>
    </row>
    <row r="4226" spans="1:11">
      <c r="A4226" s="2"/>
      <c r="B4226" s="2"/>
      <c r="C4226" s="16"/>
      <c r="D4226" s="2"/>
      <c r="E4226" s="16"/>
      <c r="F4226" s="16"/>
      <c r="G4226" s="16"/>
      <c r="H4226" s="16"/>
      <c r="I4226" s="2"/>
      <c r="J4226" s="2"/>
      <c r="K4226" s="2"/>
    </row>
    <row r="4227" spans="1:11">
      <c r="A4227" s="2"/>
      <c r="B4227" s="2"/>
      <c r="C4227" s="16"/>
      <c r="D4227" s="2"/>
      <c r="E4227" s="16"/>
      <c r="F4227" s="16"/>
      <c r="G4227" s="16"/>
      <c r="H4227" s="16"/>
      <c r="I4227" s="2"/>
      <c r="J4227" s="2"/>
      <c r="K4227" s="2"/>
    </row>
    <row r="4228" spans="1:11">
      <c r="A4228" s="2"/>
      <c r="B4228" s="2"/>
      <c r="C4228" s="16"/>
      <c r="D4228" s="2"/>
      <c r="E4228" s="16"/>
      <c r="F4228" s="16"/>
      <c r="G4228" s="16"/>
      <c r="H4228" s="16"/>
      <c r="I4228" s="2"/>
      <c r="J4228" s="2"/>
      <c r="K4228" s="2"/>
    </row>
    <row r="4229" spans="1:11">
      <c r="A4229" s="2"/>
      <c r="B4229" s="2"/>
      <c r="C4229" s="16"/>
      <c r="D4229" s="2"/>
      <c r="E4229" s="16"/>
      <c r="F4229" s="16"/>
      <c r="G4229" s="16"/>
      <c r="H4229" s="16"/>
      <c r="I4229" s="2"/>
      <c r="J4229" s="2"/>
      <c r="K4229" s="2"/>
    </row>
    <row r="4230" spans="1:11">
      <c r="A4230" s="2"/>
      <c r="B4230" s="2"/>
      <c r="C4230" s="16"/>
      <c r="D4230" s="2"/>
      <c r="E4230" s="16"/>
      <c r="F4230" s="16"/>
      <c r="G4230" s="16"/>
      <c r="H4230" s="16"/>
      <c r="I4230" s="2"/>
      <c r="J4230" s="2"/>
      <c r="K4230" s="2"/>
    </row>
    <row r="4231" spans="1:11">
      <c r="A4231" s="2"/>
      <c r="B4231" s="2"/>
      <c r="C4231" s="16"/>
      <c r="D4231" s="2"/>
      <c r="E4231" s="16"/>
      <c r="F4231" s="16"/>
      <c r="G4231" s="16"/>
      <c r="H4231" s="16"/>
      <c r="I4231" s="2"/>
      <c r="J4231" s="2"/>
      <c r="K4231" s="2"/>
    </row>
    <row r="4232" spans="1:11">
      <c r="A4232" s="2"/>
      <c r="B4232" s="2"/>
      <c r="C4232" s="16"/>
      <c r="D4232" s="2"/>
      <c r="E4232" s="16"/>
      <c r="F4232" s="16"/>
      <c r="G4232" s="16"/>
      <c r="H4232" s="16"/>
      <c r="I4232" s="2"/>
      <c r="J4232" s="2"/>
      <c r="K4232" s="2"/>
    </row>
    <row r="4233" spans="1:11">
      <c r="A4233" s="2"/>
      <c r="B4233" s="2"/>
      <c r="C4233" s="16"/>
      <c r="D4233" s="2"/>
      <c r="E4233" s="16"/>
      <c r="F4233" s="16"/>
      <c r="G4233" s="16"/>
      <c r="H4233" s="16"/>
      <c r="I4233" s="2"/>
      <c r="J4233" s="2"/>
      <c r="K4233" s="2"/>
    </row>
    <row r="4234" spans="1:11">
      <c r="A4234" s="2"/>
      <c r="B4234" s="2"/>
      <c r="C4234" s="16"/>
      <c r="D4234" s="2"/>
      <c r="E4234" s="16"/>
      <c r="F4234" s="16"/>
      <c r="G4234" s="16"/>
      <c r="H4234" s="16"/>
      <c r="I4234" s="2"/>
      <c r="J4234" s="2"/>
      <c r="K4234" s="2"/>
    </row>
    <row r="4235" spans="1:11">
      <c r="A4235" s="2"/>
      <c r="B4235" s="2"/>
      <c r="C4235" s="16"/>
      <c r="D4235" s="2"/>
      <c r="E4235" s="16"/>
      <c r="F4235" s="16"/>
      <c r="G4235" s="16"/>
      <c r="H4235" s="16"/>
      <c r="I4235" s="2"/>
      <c r="J4235" s="2"/>
      <c r="K4235" s="2"/>
    </row>
    <row r="4236" spans="1:11">
      <c r="A4236" s="2"/>
      <c r="B4236" s="2"/>
      <c r="C4236" s="16"/>
      <c r="D4236" s="2"/>
      <c r="E4236" s="16"/>
      <c r="F4236" s="16"/>
      <c r="G4236" s="16"/>
      <c r="H4236" s="16"/>
      <c r="I4236" s="2"/>
      <c r="J4236" s="2"/>
      <c r="K4236" s="2"/>
    </row>
    <row r="4237" spans="1:11">
      <c r="A4237" s="2"/>
      <c r="B4237" s="2"/>
      <c r="C4237" s="16"/>
      <c r="D4237" s="2"/>
      <c r="E4237" s="16"/>
      <c r="F4237" s="16"/>
      <c r="G4237" s="16"/>
      <c r="H4237" s="16"/>
      <c r="I4237" s="2"/>
      <c r="J4237" s="2"/>
      <c r="K4237" s="2"/>
    </row>
    <row r="4238" spans="1:11">
      <c r="A4238" s="2"/>
      <c r="B4238" s="2"/>
      <c r="C4238" s="16"/>
      <c r="D4238" s="2"/>
      <c r="E4238" s="16"/>
      <c r="F4238" s="16"/>
      <c r="G4238" s="16"/>
      <c r="H4238" s="16"/>
      <c r="I4238" s="2"/>
      <c r="J4238" s="2"/>
      <c r="K4238" s="2"/>
    </row>
    <row r="4239" spans="1:11">
      <c r="A4239" s="2"/>
      <c r="B4239" s="2"/>
      <c r="C4239" s="16"/>
      <c r="D4239" s="2"/>
      <c r="E4239" s="16"/>
      <c r="F4239" s="16"/>
      <c r="G4239" s="16"/>
      <c r="H4239" s="16"/>
      <c r="I4239" s="2"/>
      <c r="J4239" s="2"/>
      <c r="K4239" s="2"/>
    </row>
    <row r="4240" spans="1:11">
      <c r="A4240" s="2"/>
      <c r="B4240" s="2"/>
      <c r="C4240" s="16"/>
      <c r="D4240" s="2"/>
      <c r="E4240" s="16"/>
      <c r="F4240" s="16"/>
      <c r="G4240" s="16"/>
      <c r="H4240" s="16"/>
      <c r="I4240" s="2"/>
      <c r="J4240" s="2"/>
      <c r="K4240" s="2"/>
    </row>
    <row r="4241" spans="1:11">
      <c r="A4241" s="2"/>
      <c r="B4241" s="2"/>
      <c r="C4241" s="16"/>
      <c r="D4241" s="2"/>
      <c r="E4241" s="16"/>
      <c r="F4241" s="16"/>
      <c r="G4241" s="16"/>
      <c r="H4241" s="16"/>
      <c r="I4241" s="2"/>
      <c r="J4241" s="2"/>
      <c r="K4241" s="2"/>
    </row>
    <row r="4242" spans="1:11">
      <c r="A4242" s="2"/>
      <c r="B4242" s="2"/>
      <c r="C4242" s="16"/>
      <c r="D4242" s="2"/>
      <c r="E4242" s="16"/>
      <c r="F4242" s="16"/>
      <c r="G4242" s="16"/>
      <c r="H4242" s="16"/>
      <c r="I4242" s="2"/>
      <c r="J4242" s="2"/>
      <c r="K4242" s="2"/>
    </row>
    <row r="4243" spans="1:11">
      <c r="A4243" s="2"/>
      <c r="B4243" s="2"/>
      <c r="C4243" s="16"/>
      <c r="D4243" s="2"/>
      <c r="E4243" s="16"/>
      <c r="F4243" s="16"/>
      <c r="G4243" s="16"/>
      <c r="H4243" s="16"/>
      <c r="I4243" s="2"/>
      <c r="J4243" s="2"/>
      <c r="K4243" s="2"/>
    </row>
    <row r="4244" spans="1:11">
      <c r="A4244" s="2"/>
      <c r="B4244" s="2"/>
      <c r="C4244" s="16"/>
      <c r="D4244" s="2"/>
      <c r="E4244" s="16"/>
      <c r="F4244" s="16"/>
      <c r="G4244" s="16"/>
      <c r="H4244" s="16"/>
      <c r="I4244" s="2"/>
      <c r="J4244" s="2"/>
      <c r="K4244" s="2"/>
    </row>
    <row r="4245" spans="1:11">
      <c r="A4245" s="2"/>
      <c r="B4245" s="2"/>
      <c r="C4245" s="16"/>
      <c r="D4245" s="2"/>
      <c r="E4245" s="16"/>
      <c r="F4245" s="16"/>
      <c r="G4245" s="16"/>
      <c r="H4245" s="16"/>
      <c r="I4245" s="2"/>
      <c r="J4245" s="2"/>
      <c r="K4245" s="2"/>
    </row>
    <row r="4246" spans="1:11">
      <c r="A4246" s="2"/>
      <c r="B4246" s="2"/>
      <c r="C4246" s="16"/>
      <c r="D4246" s="2"/>
      <c r="E4246" s="16"/>
      <c r="F4246" s="16"/>
      <c r="G4246" s="16"/>
      <c r="H4246" s="16"/>
      <c r="I4246" s="2"/>
      <c r="J4246" s="2"/>
      <c r="K4246" s="2"/>
    </row>
    <row r="4247" spans="1:11">
      <c r="A4247" s="2"/>
      <c r="B4247" s="2"/>
      <c r="C4247" s="16"/>
      <c r="D4247" s="2"/>
      <c r="E4247" s="16"/>
      <c r="F4247" s="16"/>
      <c r="G4247" s="16"/>
      <c r="H4247" s="16"/>
      <c r="I4247" s="2"/>
      <c r="J4247" s="2"/>
      <c r="K4247" s="2"/>
    </row>
    <row r="4248" spans="1:11">
      <c r="A4248" s="2"/>
      <c r="B4248" s="2"/>
      <c r="C4248" s="16"/>
      <c r="D4248" s="2"/>
      <c r="E4248" s="16"/>
      <c r="F4248" s="16"/>
      <c r="G4248" s="16"/>
      <c r="H4248" s="16"/>
      <c r="I4248" s="2"/>
      <c r="J4248" s="2"/>
      <c r="K4248" s="2"/>
    </row>
    <row r="4249" spans="1:11">
      <c r="A4249" s="2"/>
      <c r="B4249" s="2"/>
      <c r="C4249" s="16"/>
      <c r="D4249" s="2"/>
      <c r="E4249" s="16"/>
      <c r="F4249" s="16"/>
      <c r="G4249" s="16"/>
      <c r="H4249" s="16"/>
      <c r="I4249" s="2"/>
      <c r="J4249" s="2"/>
      <c r="K4249" s="2"/>
    </row>
    <row r="4250" spans="1:11">
      <c r="A4250" s="2"/>
      <c r="B4250" s="2"/>
      <c r="C4250" s="16"/>
      <c r="D4250" s="2"/>
      <c r="E4250" s="16"/>
      <c r="F4250" s="16"/>
      <c r="G4250" s="16"/>
      <c r="H4250" s="16"/>
      <c r="I4250" s="2"/>
      <c r="J4250" s="2"/>
      <c r="K4250" s="2"/>
    </row>
    <row r="4251" spans="1:11">
      <c r="A4251" s="2"/>
      <c r="B4251" s="2"/>
      <c r="C4251" s="16"/>
      <c r="D4251" s="2"/>
      <c r="E4251" s="16"/>
      <c r="F4251" s="16"/>
      <c r="G4251" s="16"/>
      <c r="H4251" s="16"/>
      <c r="I4251" s="2"/>
      <c r="J4251" s="2"/>
      <c r="K4251" s="2"/>
    </row>
    <row r="4252" spans="1:11">
      <c r="A4252" s="2"/>
      <c r="B4252" s="2"/>
      <c r="C4252" s="16"/>
      <c r="D4252" s="2"/>
      <c r="E4252" s="16"/>
      <c r="F4252" s="16"/>
      <c r="G4252" s="16"/>
      <c r="H4252" s="16"/>
      <c r="I4252" s="2"/>
      <c r="J4252" s="2"/>
      <c r="K4252" s="2"/>
    </row>
    <row r="4253" spans="1:11">
      <c r="A4253" s="2"/>
      <c r="B4253" s="2"/>
      <c r="C4253" s="16"/>
      <c r="D4253" s="2"/>
      <c r="E4253" s="16"/>
      <c r="F4253" s="16"/>
      <c r="G4253" s="16"/>
      <c r="H4253" s="16"/>
      <c r="I4253" s="2"/>
      <c r="J4253" s="2"/>
      <c r="K4253" s="2"/>
    </row>
    <row r="4254" spans="1:11">
      <c r="A4254" s="2"/>
      <c r="B4254" s="2"/>
      <c r="C4254" s="16"/>
      <c r="D4254" s="2"/>
      <c r="E4254" s="16"/>
      <c r="F4254" s="16"/>
      <c r="G4254" s="16"/>
      <c r="H4254" s="16"/>
      <c r="I4254" s="2"/>
      <c r="J4254" s="2"/>
      <c r="K4254" s="2"/>
    </row>
    <row r="4255" spans="1:11">
      <c r="A4255" s="2"/>
      <c r="B4255" s="2"/>
      <c r="C4255" s="16"/>
      <c r="D4255" s="2"/>
      <c r="E4255" s="16"/>
      <c r="F4255" s="16"/>
      <c r="G4255" s="16"/>
      <c r="H4255" s="16"/>
      <c r="I4255" s="2"/>
      <c r="J4255" s="2"/>
      <c r="K4255" s="2"/>
    </row>
    <row r="4256" spans="1:11">
      <c r="A4256" s="2"/>
      <c r="B4256" s="2"/>
      <c r="C4256" s="16"/>
      <c r="D4256" s="2"/>
      <c r="E4256" s="16"/>
      <c r="F4256" s="16"/>
      <c r="G4256" s="16"/>
      <c r="H4256" s="16"/>
      <c r="I4256" s="2"/>
      <c r="J4256" s="2"/>
      <c r="K4256" s="2"/>
    </row>
    <row r="4257" spans="1:11">
      <c r="A4257" s="2"/>
      <c r="B4257" s="2"/>
      <c r="C4257" s="16"/>
      <c r="D4257" s="2"/>
      <c r="E4257" s="16"/>
      <c r="F4257" s="16"/>
      <c r="G4257" s="16"/>
      <c r="H4257" s="16"/>
      <c r="I4257" s="2"/>
      <c r="J4257" s="2"/>
      <c r="K4257" s="2"/>
    </row>
    <row r="4258" spans="1:11">
      <c r="A4258" s="2"/>
      <c r="B4258" s="2"/>
      <c r="C4258" s="16"/>
      <c r="D4258" s="2"/>
      <c r="E4258" s="16"/>
      <c r="F4258" s="16"/>
      <c r="G4258" s="16"/>
      <c r="H4258" s="16"/>
      <c r="I4258" s="2"/>
      <c r="J4258" s="2"/>
      <c r="K4258" s="2"/>
    </row>
    <row r="4259" spans="1:11">
      <c r="A4259" s="2"/>
      <c r="B4259" s="2"/>
      <c r="C4259" s="16"/>
      <c r="D4259" s="2"/>
      <c r="E4259" s="16"/>
      <c r="F4259" s="16"/>
      <c r="G4259" s="16"/>
      <c r="H4259" s="16"/>
      <c r="I4259" s="2"/>
      <c r="J4259" s="2"/>
      <c r="K4259" s="2"/>
    </row>
    <row r="4260" spans="1:11">
      <c r="A4260" s="2"/>
      <c r="B4260" s="2"/>
      <c r="C4260" s="16"/>
      <c r="D4260" s="2"/>
      <c r="E4260" s="16"/>
      <c r="F4260" s="16"/>
      <c r="G4260" s="16"/>
      <c r="H4260" s="16"/>
      <c r="I4260" s="2"/>
      <c r="J4260" s="2"/>
      <c r="K4260" s="2"/>
    </row>
    <row r="4261" spans="1:11">
      <c r="A4261" s="2"/>
      <c r="B4261" s="2"/>
      <c r="C4261" s="16"/>
      <c r="D4261" s="2"/>
      <c r="E4261" s="16"/>
      <c r="F4261" s="16"/>
      <c r="G4261" s="16"/>
      <c r="H4261" s="16"/>
      <c r="I4261" s="2"/>
      <c r="J4261" s="2"/>
      <c r="K4261" s="2"/>
    </row>
    <row r="4262" spans="1:11">
      <c r="A4262" s="2"/>
      <c r="B4262" s="2"/>
      <c r="C4262" s="16"/>
      <c r="D4262" s="2"/>
      <c r="E4262" s="16"/>
      <c r="F4262" s="16"/>
      <c r="G4262" s="16"/>
      <c r="H4262" s="16"/>
      <c r="I4262" s="2"/>
      <c r="J4262" s="2"/>
      <c r="K4262" s="2"/>
    </row>
    <row r="4263" spans="1:11">
      <c r="A4263" s="2"/>
      <c r="B4263" s="2"/>
      <c r="C4263" s="16"/>
      <c r="D4263" s="2"/>
      <c r="E4263" s="16"/>
      <c r="F4263" s="16"/>
      <c r="G4263" s="16"/>
      <c r="H4263" s="16"/>
      <c r="I4263" s="2"/>
      <c r="J4263" s="2"/>
      <c r="K4263" s="2"/>
    </row>
    <row r="4264" spans="1:11">
      <c r="A4264" s="2"/>
      <c r="B4264" s="2"/>
      <c r="C4264" s="16"/>
      <c r="D4264" s="2"/>
      <c r="E4264" s="16"/>
      <c r="F4264" s="16"/>
      <c r="G4264" s="16"/>
      <c r="H4264" s="16"/>
      <c r="I4264" s="2"/>
      <c r="J4264" s="2"/>
      <c r="K4264" s="2"/>
    </row>
    <row r="4265" spans="1:11">
      <c r="A4265" s="2"/>
      <c r="B4265" s="2"/>
      <c r="C4265" s="16"/>
      <c r="D4265" s="2"/>
      <c r="E4265" s="16"/>
      <c r="F4265" s="16"/>
      <c r="G4265" s="16"/>
      <c r="H4265" s="16"/>
      <c r="I4265" s="2"/>
      <c r="J4265" s="2"/>
      <c r="K4265" s="2"/>
    </row>
    <row r="4266" spans="1:11">
      <c r="A4266" s="2"/>
      <c r="B4266" s="2"/>
      <c r="C4266" s="16"/>
      <c r="D4266" s="2"/>
      <c r="E4266" s="16"/>
      <c r="F4266" s="16"/>
      <c r="G4266" s="16"/>
      <c r="H4266" s="16"/>
      <c r="I4266" s="2"/>
      <c r="J4266" s="2"/>
      <c r="K4266" s="2"/>
    </row>
    <row r="4267" spans="1:11">
      <c r="A4267" s="2"/>
      <c r="B4267" s="2"/>
      <c r="C4267" s="16"/>
      <c r="D4267" s="2"/>
      <c r="E4267" s="16"/>
      <c r="F4267" s="16"/>
      <c r="G4267" s="16"/>
      <c r="H4267" s="16"/>
      <c r="I4267" s="2"/>
      <c r="J4267" s="2"/>
      <c r="K4267" s="2"/>
    </row>
    <row r="4268" spans="1:11">
      <c r="A4268" s="2"/>
      <c r="B4268" s="2"/>
      <c r="C4268" s="16"/>
      <c r="D4268" s="2"/>
      <c r="E4268" s="16"/>
      <c r="F4268" s="16"/>
      <c r="G4268" s="16"/>
      <c r="H4268" s="16"/>
      <c r="I4268" s="2"/>
      <c r="J4268" s="2"/>
      <c r="K4268" s="2"/>
    </row>
    <row r="4269" spans="1:11">
      <c r="A4269" s="2"/>
      <c r="B4269" s="2"/>
      <c r="C4269" s="16"/>
      <c r="D4269" s="2"/>
      <c r="E4269" s="16"/>
      <c r="F4269" s="16"/>
      <c r="G4269" s="16"/>
      <c r="H4269" s="16"/>
      <c r="I4269" s="2"/>
      <c r="J4269" s="2"/>
      <c r="K4269" s="2"/>
    </row>
    <row r="4270" spans="1:11">
      <c r="A4270" s="2"/>
      <c r="B4270" s="2"/>
      <c r="C4270" s="16"/>
      <c r="D4270" s="2"/>
      <c r="E4270" s="16"/>
      <c r="F4270" s="16"/>
      <c r="G4270" s="16"/>
      <c r="H4270" s="16"/>
      <c r="I4270" s="2"/>
      <c r="J4270" s="2"/>
      <c r="K4270" s="2"/>
    </row>
    <row r="4271" spans="1:11">
      <c r="A4271" s="2"/>
      <c r="B4271" s="2"/>
      <c r="C4271" s="16"/>
      <c r="D4271" s="2"/>
      <c r="E4271" s="16"/>
      <c r="F4271" s="16"/>
      <c r="G4271" s="16"/>
      <c r="H4271" s="16"/>
      <c r="I4271" s="2"/>
      <c r="J4271" s="2"/>
      <c r="K4271" s="2"/>
    </row>
    <row r="4272" spans="1:11">
      <c r="A4272" s="2"/>
      <c r="B4272" s="2"/>
      <c r="C4272" s="16"/>
      <c r="D4272" s="2"/>
      <c r="E4272" s="16"/>
      <c r="F4272" s="16"/>
      <c r="G4272" s="16"/>
      <c r="H4272" s="16"/>
      <c r="I4272" s="2"/>
      <c r="J4272" s="2"/>
      <c r="K4272" s="2"/>
    </row>
    <row r="4273" spans="1:11">
      <c r="A4273" s="2"/>
      <c r="B4273" s="2"/>
      <c r="C4273" s="16"/>
      <c r="D4273" s="2"/>
      <c r="E4273" s="16"/>
      <c r="F4273" s="16"/>
      <c r="G4273" s="16"/>
      <c r="H4273" s="16"/>
      <c r="I4273" s="2"/>
      <c r="J4273" s="2"/>
      <c r="K4273" s="2"/>
    </row>
    <row r="4274" spans="1:11">
      <c r="A4274" s="2"/>
      <c r="B4274" s="2"/>
      <c r="C4274" s="16"/>
      <c r="D4274" s="2"/>
      <c r="E4274" s="16"/>
      <c r="F4274" s="16"/>
      <c r="G4274" s="16"/>
      <c r="H4274" s="16"/>
      <c r="I4274" s="2"/>
      <c r="J4274" s="2"/>
      <c r="K4274" s="2"/>
    </row>
    <row r="4275" spans="1:11">
      <c r="A4275" s="2"/>
      <c r="B4275" s="2"/>
      <c r="C4275" s="16"/>
      <c r="D4275" s="2"/>
      <c r="E4275" s="16"/>
      <c r="F4275" s="16"/>
      <c r="G4275" s="16"/>
      <c r="H4275" s="16"/>
      <c r="I4275" s="2"/>
      <c r="J4275" s="2"/>
      <c r="K4275" s="2"/>
    </row>
    <row r="4276" spans="1:11">
      <c r="A4276" s="2"/>
      <c r="B4276" s="2"/>
      <c r="C4276" s="16"/>
      <c r="D4276" s="2"/>
      <c r="E4276" s="16"/>
      <c r="F4276" s="16"/>
      <c r="G4276" s="16"/>
      <c r="H4276" s="16"/>
      <c r="I4276" s="2"/>
      <c r="J4276" s="2"/>
      <c r="K4276" s="2"/>
    </row>
    <row r="4277" spans="1:11">
      <c r="A4277" s="2"/>
      <c r="B4277" s="2"/>
      <c r="C4277" s="16"/>
      <c r="D4277" s="2"/>
      <c r="E4277" s="16"/>
      <c r="F4277" s="16"/>
      <c r="G4277" s="16"/>
      <c r="H4277" s="16"/>
      <c r="I4277" s="2"/>
      <c r="J4277" s="2"/>
      <c r="K4277" s="2"/>
    </row>
    <row r="4278" spans="1:11">
      <c r="A4278" s="2"/>
      <c r="B4278" s="2"/>
      <c r="C4278" s="16"/>
      <c r="D4278" s="2"/>
      <c r="E4278" s="16"/>
      <c r="F4278" s="16"/>
      <c r="G4278" s="16"/>
      <c r="H4278" s="16"/>
      <c r="I4278" s="2"/>
      <c r="J4278" s="2"/>
      <c r="K4278" s="2"/>
    </row>
    <row r="4279" spans="1:11">
      <c r="A4279" s="2"/>
      <c r="B4279" s="2"/>
      <c r="C4279" s="16"/>
      <c r="D4279" s="2"/>
      <c r="E4279" s="16"/>
      <c r="F4279" s="16"/>
      <c r="G4279" s="16"/>
      <c r="H4279" s="16"/>
      <c r="I4279" s="2"/>
      <c r="J4279" s="2"/>
      <c r="K4279" s="2"/>
    </row>
    <row r="4280" spans="1:11">
      <c r="A4280" s="2"/>
      <c r="B4280" s="2"/>
      <c r="C4280" s="16"/>
      <c r="D4280" s="2"/>
      <c r="E4280" s="16"/>
      <c r="F4280" s="16"/>
      <c r="G4280" s="16"/>
      <c r="H4280" s="16"/>
      <c r="I4280" s="2"/>
      <c r="J4280" s="2"/>
      <c r="K4280" s="2"/>
    </row>
    <row r="4281" spans="1:11">
      <c r="A4281" s="2"/>
      <c r="B4281" s="2"/>
      <c r="C4281" s="16"/>
      <c r="D4281" s="2"/>
      <c r="E4281" s="16"/>
      <c r="F4281" s="16"/>
      <c r="G4281" s="16"/>
      <c r="H4281" s="16"/>
      <c r="I4281" s="2"/>
      <c r="J4281" s="2"/>
      <c r="K4281" s="2"/>
    </row>
    <row r="4282" spans="1:11">
      <c r="A4282" s="2"/>
      <c r="B4282" s="2"/>
      <c r="C4282" s="16"/>
      <c r="D4282" s="2"/>
      <c r="E4282" s="16"/>
      <c r="F4282" s="16"/>
      <c r="G4282" s="16"/>
      <c r="H4282" s="16"/>
      <c r="I4282" s="2"/>
      <c r="J4282" s="2"/>
      <c r="K4282" s="2"/>
    </row>
    <row r="4283" spans="1:11">
      <c r="A4283" s="2"/>
      <c r="B4283" s="2"/>
      <c r="C4283" s="16"/>
      <c r="D4283" s="2"/>
      <c r="E4283" s="16"/>
      <c r="F4283" s="16"/>
      <c r="G4283" s="16"/>
      <c r="H4283" s="16"/>
      <c r="I4283" s="2"/>
      <c r="J4283" s="2"/>
      <c r="K4283" s="2"/>
    </row>
    <row r="4284" spans="1:11">
      <c r="A4284" s="2"/>
      <c r="B4284" s="2"/>
      <c r="C4284" s="16"/>
      <c r="D4284" s="2"/>
      <c r="E4284" s="16"/>
      <c r="F4284" s="16"/>
      <c r="G4284" s="16"/>
      <c r="H4284" s="16"/>
      <c r="I4284" s="2"/>
      <c r="J4284" s="2"/>
      <c r="K4284" s="2"/>
    </row>
    <row r="4285" spans="1:11">
      <c r="A4285" s="2"/>
      <c r="B4285" s="2"/>
      <c r="C4285" s="16"/>
      <c r="D4285" s="2"/>
      <c r="E4285" s="16"/>
      <c r="F4285" s="16"/>
      <c r="G4285" s="16"/>
      <c r="H4285" s="16"/>
      <c r="I4285" s="2"/>
      <c r="J4285" s="2"/>
      <c r="K4285" s="2"/>
    </row>
    <row r="4286" spans="1:11">
      <c r="A4286" s="2"/>
      <c r="B4286" s="2"/>
      <c r="C4286" s="16"/>
      <c r="D4286" s="2"/>
      <c r="E4286" s="16"/>
      <c r="F4286" s="16"/>
      <c r="G4286" s="16"/>
      <c r="H4286" s="16"/>
      <c r="I4286" s="2"/>
      <c r="J4286" s="2"/>
      <c r="K4286" s="2"/>
    </row>
    <row r="4287" spans="1:11">
      <c r="A4287" s="2"/>
      <c r="B4287" s="2"/>
      <c r="C4287" s="16"/>
      <c r="D4287" s="2"/>
      <c r="E4287" s="16"/>
      <c r="F4287" s="16"/>
      <c r="G4287" s="16"/>
      <c r="H4287" s="16"/>
      <c r="I4287" s="2"/>
      <c r="J4287" s="2"/>
      <c r="K4287" s="2"/>
    </row>
    <row r="4288" spans="1:11">
      <c r="A4288" s="2"/>
      <c r="B4288" s="2"/>
      <c r="C4288" s="16"/>
      <c r="D4288" s="2"/>
      <c r="E4288" s="16"/>
      <c r="F4288" s="16"/>
      <c r="G4288" s="16"/>
      <c r="H4288" s="16"/>
      <c r="I4288" s="2"/>
      <c r="J4288" s="2"/>
      <c r="K4288" s="2"/>
    </row>
    <row r="4289" spans="1:11">
      <c r="A4289" s="2"/>
      <c r="B4289" s="2"/>
      <c r="C4289" s="16"/>
      <c r="D4289" s="2"/>
      <c r="E4289" s="16"/>
      <c r="F4289" s="16"/>
      <c r="G4289" s="16"/>
      <c r="H4289" s="16"/>
      <c r="I4289" s="2"/>
      <c r="J4289" s="2"/>
      <c r="K4289" s="2"/>
    </row>
    <row r="4290" spans="1:11">
      <c r="A4290" s="2"/>
      <c r="B4290" s="2"/>
      <c r="C4290" s="16"/>
      <c r="D4290" s="2"/>
      <c r="E4290" s="16"/>
      <c r="F4290" s="16"/>
      <c r="G4290" s="16"/>
      <c r="H4290" s="16"/>
      <c r="I4290" s="2"/>
      <c r="J4290" s="2"/>
      <c r="K4290" s="2"/>
    </row>
    <row r="4291" spans="1:11">
      <c r="A4291" s="2"/>
      <c r="B4291" s="2"/>
      <c r="C4291" s="16"/>
      <c r="D4291" s="2"/>
      <c r="E4291" s="16"/>
      <c r="F4291" s="16"/>
      <c r="G4291" s="16"/>
      <c r="H4291" s="16"/>
      <c r="I4291" s="2"/>
      <c r="J4291" s="2"/>
      <c r="K4291" s="2"/>
    </row>
    <row r="4292" spans="1:11">
      <c r="A4292" s="2"/>
      <c r="B4292" s="2"/>
      <c r="C4292" s="16"/>
      <c r="D4292" s="2"/>
      <c r="E4292" s="16"/>
      <c r="F4292" s="16"/>
      <c r="G4292" s="16"/>
      <c r="H4292" s="16"/>
      <c r="I4292" s="2"/>
      <c r="J4292" s="2"/>
      <c r="K4292" s="2"/>
    </row>
    <row r="4293" spans="1:11">
      <c r="A4293" s="2"/>
      <c r="B4293" s="2"/>
      <c r="C4293" s="16"/>
      <c r="D4293" s="2"/>
      <c r="E4293" s="16"/>
      <c r="F4293" s="16"/>
      <c r="G4293" s="16"/>
      <c r="H4293" s="16"/>
      <c r="I4293" s="2"/>
      <c r="J4293" s="2"/>
      <c r="K4293" s="2"/>
    </row>
    <row r="4294" spans="1:11">
      <c r="A4294" s="2"/>
      <c r="B4294" s="2"/>
      <c r="C4294" s="16"/>
      <c r="D4294" s="2"/>
      <c r="E4294" s="16"/>
      <c r="F4294" s="16"/>
      <c r="G4294" s="16"/>
      <c r="H4294" s="16"/>
      <c r="I4294" s="2"/>
      <c r="J4294" s="2"/>
      <c r="K4294" s="2"/>
    </row>
    <row r="4295" spans="1:11">
      <c r="A4295" s="2"/>
      <c r="B4295" s="2"/>
      <c r="C4295" s="16"/>
      <c r="D4295" s="2"/>
      <c r="E4295" s="16"/>
      <c r="F4295" s="16"/>
      <c r="G4295" s="16"/>
      <c r="H4295" s="16"/>
      <c r="I4295" s="2"/>
      <c r="J4295" s="2"/>
      <c r="K4295" s="2"/>
    </row>
    <row r="4296" spans="1:11">
      <c r="A4296" s="2"/>
      <c r="B4296" s="2"/>
      <c r="C4296" s="16"/>
      <c r="D4296" s="2"/>
      <c r="E4296" s="16"/>
      <c r="F4296" s="16"/>
      <c r="G4296" s="16"/>
      <c r="H4296" s="16"/>
      <c r="I4296" s="2"/>
      <c r="J4296" s="2"/>
      <c r="K4296" s="2"/>
    </row>
    <row r="4297" spans="1:11">
      <c r="A4297" s="2"/>
      <c r="B4297" s="2"/>
      <c r="C4297" s="16"/>
      <c r="D4297" s="2"/>
      <c r="E4297" s="16"/>
      <c r="F4297" s="16"/>
      <c r="G4297" s="16"/>
      <c r="H4297" s="16"/>
      <c r="I4297" s="2"/>
      <c r="J4297" s="2"/>
      <c r="K4297" s="2"/>
    </row>
    <row r="4298" spans="1:11">
      <c r="A4298" s="2"/>
      <c r="B4298" s="2"/>
      <c r="C4298" s="16"/>
      <c r="D4298" s="2"/>
      <c r="E4298" s="16"/>
      <c r="F4298" s="16"/>
      <c r="G4298" s="16"/>
      <c r="H4298" s="16"/>
      <c r="I4298" s="2"/>
      <c r="J4298" s="2"/>
      <c r="K4298" s="2"/>
    </row>
    <row r="4299" spans="1:11">
      <c r="A4299" s="2"/>
      <c r="B4299" s="2"/>
      <c r="C4299" s="16"/>
      <c r="D4299" s="2"/>
      <c r="E4299" s="16"/>
      <c r="F4299" s="16"/>
      <c r="G4299" s="16"/>
      <c r="H4299" s="16"/>
      <c r="I4299" s="2"/>
      <c r="J4299" s="2"/>
      <c r="K4299" s="2"/>
    </row>
    <row r="4300" spans="1:11">
      <c r="A4300" s="2"/>
      <c r="B4300" s="2"/>
      <c r="C4300" s="16"/>
      <c r="D4300" s="2"/>
      <c r="E4300" s="16"/>
      <c r="F4300" s="16"/>
      <c r="G4300" s="16"/>
      <c r="H4300" s="16"/>
      <c r="I4300" s="2"/>
      <c r="J4300" s="2"/>
      <c r="K4300" s="2"/>
    </row>
    <row r="4301" spans="1:11">
      <c r="A4301" s="2"/>
      <c r="B4301" s="2"/>
      <c r="C4301" s="16"/>
      <c r="D4301" s="2"/>
      <c r="E4301" s="16"/>
      <c r="F4301" s="16"/>
      <c r="G4301" s="16"/>
      <c r="H4301" s="16"/>
      <c r="I4301" s="2"/>
      <c r="J4301" s="2"/>
      <c r="K4301" s="2"/>
    </row>
    <row r="4302" spans="1:11">
      <c r="A4302" s="2"/>
      <c r="B4302" s="2"/>
      <c r="C4302" s="16"/>
      <c r="D4302" s="2"/>
      <c r="E4302" s="16"/>
      <c r="F4302" s="16"/>
      <c r="G4302" s="16"/>
      <c r="H4302" s="16"/>
      <c r="I4302" s="2"/>
      <c r="J4302" s="2"/>
      <c r="K4302" s="2"/>
    </row>
    <row r="4303" spans="1:11">
      <c r="A4303" s="2"/>
      <c r="B4303" s="2"/>
      <c r="C4303" s="16"/>
      <c r="D4303" s="2"/>
      <c r="E4303" s="16"/>
      <c r="F4303" s="16"/>
      <c r="G4303" s="16"/>
      <c r="H4303" s="16"/>
      <c r="I4303" s="2"/>
      <c r="J4303" s="2"/>
      <c r="K4303" s="2"/>
    </row>
    <row r="4304" spans="1:11">
      <c r="A4304" s="2"/>
      <c r="B4304" s="2"/>
      <c r="C4304" s="16"/>
      <c r="D4304" s="2"/>
      <c r="E4304" s="16"/>
      <c r="F4304" s="16"/>
      <c r="G4304" s="16"/>
      <c r="H4304" s="16"/>
      <c r="I4304" s="2"/>
      <c r="J4304" s="2"/>
      <c r="K4304" s="2"/>
    </row>
    <row r="4305" spans="1:11">
      <c r="A4305" s="2"/>
      <c r="B4305" s="2"/>
      <c r="C4305" s="16"/>
      <c r="D4305" s="2"/>
      <c r="E4305" s="16"/>
      <c r="F4305" s="16"/>
      <c r="G4305" s="16"/>
      <c r="H4305" s="16"/>
      <c r="I4305" s="2"/>
      <c r="J4305" s="2"/>
      <c r="K4305" s="2"/>
    </row>
    <row r="4306" spans="1:11">
      <c r="A4306" s="2"/>
      <c r="B4306" s="2"/>
      <c r="C4306" s="16"/>
      <c r="D4306" s="2"/>
      <c r="E4306" s="16"/>
      <c r="F4306" s="16"/>
      <c r="G4306" s="16"/>
      <c r="H4306" s="16"/>
      <c r="I4306" s="2"/>
      <c r="J4306" s="2"/>
      <c r="K4306" s="2"/>
    </row>
    <row r="4307" spans="1:11">
      <c r="A4307" s="2"/>
      <c r="B4307" s="2"/>
      <c r="C4307" s="16"/>
      <c r="D4307" s="2"/>
      <c r="E4307" s="16"/>
      <c r="F4307" s="16"/>
      <c r="G4307" s="16"/>
      <c r="H4307" s="16"/>
      <c r="I4307" s="2"/>
      <c r="J4307" s="2"/>
      <c r="K4307" s="2"/>
    </row>
    <row r="4308" spans="1:11">
      <c r="A4308" s="2"/>
      <c r="B4308" s="2"/>
      <c r="C4308" s="16"/>
      <c r="D4308" s="2"/>
      <c r="E4308" s="16"/>
      <c r="F4308" s="16"/>
      <c r="G4308" s="16"/>
      <c r="H4308" s="16"/>
      <c r="I4308" s="2"/>
      <c r="J4308" s="2"/>
      <c r="K4308" s="2"/>
    </row>
    <row r="4309" spans="1:11">
      <c r="A4309" s="2"/>
      <c r="B4309" s="2"/>
      <c r="C4309" s="16"/>
      <c r="D4309" s="2"/>
      <c r="E4309" s="16"/>
      <c r="F4309" s="16"/>
      <c r="G4309" s="16"/>
      <c r="H4309" s="16"/>
      <c r="I4309" s="2"/>
      <c r="J4309" s="2"/>
      <c r="K4309" s="2"/>
    </row>
    <row r="4310" spans="1:11">
      <c r="A4310" s="2"/>
      <c r="B4310" s="2"/>
      <c r="C4310" s="16"/>
      <c r="D4310" s="2"/>
      <c r="E4310" s="16"/>
      <c r="F4310" s="16"/>
      <c r="G4310" s="16"/>
      <c r="H4310" s="16"/>
      <c r="I4310" s="2"/>
      <c r="J4310" s="2"/>
      <c r="K4310" s="2"/>
    </row>
    <row r="4311" spans="1:11">
      <c r="A4311" s="2"/>
      <c r="B4311" s="2"/>
      <c r="C4311" s="16"/>
      <c r="D4311" s="2"/>
      <c r="E4311" s="16"/>
      <c r="F4311" s="16"/>
      <c r="G4311" s="16"/>
      <c r="H4311" s="16"/>
      <c r="I4311" s="2"/>
      <c r="J4311" s="2"/>
      <c r="K4311" s="2"/>
    </row>
    <row r="4312" spans="1:11">
      <c r="A4312" s="2"/>
      <c r="B4312" s="2"/>
      <c r="C4312" s="16"/>
      <c r="D4312" s="2"/>
      <c r="E4312" s="16"/>
      <c r="F4312" s="16"/>
      <c r="G4312" s="16"/>
      <c r="H4312" s="16"/>
      <c r="I4312" s="2"/>
      <c r="J4312" s="2"/>
      <c r="K4312" s="2"/>
    </row>
    <row r="4313" spans="1:11">
      <c r="A4313" s="2"/>
      <c r="B4313" s="2"/>
      <c r="C4313" s="16"/>
      <c r="D4313" s="2"/>
      <c r="E4313" s="16"/>
      <c r="F4313" s="16"/>
      <c r="G4313" s="16"/>
      <c r="H4313" s="16"/>
      <c r="I4313" s="2"/>
      <c r="J4313" s="2"/>
      <c r="K4313" s="2"/>
    </row>
    <row r="4314" spans="1:11">
      <c r="A4314" s="2"/>
      <c r="B4314" s="2"/>
      <c r="C4314" s="16"/>
      <c r="D4314" s="2"/>
      <c r="E4314" s="16"/>
      <c r="F4314" s="16"/>
      <c r="G4314" s="16"/>
      <c r="H4314" s="16"/>
      <c r="I4314" s="2"/>
      <c r="J4314" s="2"/>
      <c r="K4314" s="2"/>
    </row>
    <row r="4315" spans="1:11">
      <c r="A4315" s="2"/>
      <c r="B4315" s="2"/>
      <c r="C4315" s="16"/>
      <c r="D4315" s="2"/>
      <c r="E4315" s="16"/>
      <c r="F4315" s="16"/>
      <c r="G4315" s="16"/>
      <c r="H4315" s="16"/>
      <c r="I4315" s="2"/>
      <c r="J4315" s="2"/>
      <c r="K4315" s="2"/>
    </row>
    <row r="4316" spans="1:11">
      <c r="A4316" s="2"/>
      <c r="B4316" s="2"/>
      <c r="C4316" s="16"/>
      <c r="D4316" s="2"/>
      <c r="E4316" s="16"/>
      <c r="F4316" s="16"/>
      <c r="G4316" s="16"/>
      <c r="H4316" s="16"/>
      <c r="I4316" s="2"/>
      <c r="J4316" s="2"/>
      <c r="K4316" s="2"/>
    </row>
    <row r="4317" spans="1:11">
      <c r="A4317" s="2"/>
      <c r="B4317" s="2"/>
      <c r="C4317" s="16"/>
      <c r="D4317" s="2"/>
      <c r="E4317" s="16"/>
      <c r="F4317" s="16"/>
      <c r="G4317" s="16"/>
      <c r="H4317" s="16"/>
      <c r="I4317" s="2"/>
      <c r="J4317" s="2"/>
      <c r="K4317" s="2"/>
    </row>
    <row r="4318" spans="1:11">
      <c r="A4318" s="2"/>
      <c r="B4318" s="2"/>
      <c r="C4318" s="16"/>
      <c r="D4318" s="2"/>
      <c r="E4318" s="16"/>
      <c r="F4318" s="16"/>
      <c r="G4318" s="16"/>
      <c r="H4318" s="16"/>
      <c r="I4318" s="2"/>
      <c r="J4318" s="2"/>
      <c r="K4318" s="2"/>
    </row>
    <row r="4319" spans="1:11">
      <c r="A4319" s="2"/>
      <c r="B4319" s="2"/>
      <c r="C4319" s="16"/>
      <c r="D4319" s="2"/>
      <c r="E4319" s="16"/>
      <c r="F4319" s="16"/>
      <c r="G4319" s="16"/>
      <c r="H4319" s="16"/>
      <c r="I4319" s="2"/>
      <c r="J4319" s="2"/>
      <c r="K4319" s="2"/>
    </row>
    <row r="4320" spans="1:11">
      <c r="A4320" s="2"/>
      <c r="B4320" s="2"/>
      <c r="C4320" s="16"/>
      <c r="D4320" s="2"/>
      <c r="E4320" s="16"/>
      <c r="F4320" s="16"/>
      <c r="G4320" s="16"/>
      <c r="H4320" s="16"/>
      <c r="I4320" s="2"/>
      <c r="J4320" s="2"/>
      <c r="K4320" s="2"/>
    </row>
    <row r="4321" spans="1:11">
      <c r="A4321" s="2"/>
      <c r="B4321" s="2"/>
      <c r="C4321" s="16"/>
      <c r="D4321" s="2"/>
      <c r="E4321" s="16"/>
      <c r="F4321" s="16"/>
      <c r="G4321" s="16"/>
      <c r="H4321" s="16"/>
      <c r="I4321" s="2"/>
      <c r="J4321" s="2"/>
      <c r="K4321" s="2"/>
    </row>
    <row r="4322" spans="1:11">
      <c r="A4322" s="2"/>
      <c r="B4322" s="2"/>
      <c r="C4322" s="16"/>
      <c r="D4322" s="2"/>
      <c r="E4322" s="16"/>
      <c r="F4322" s="16"/>
      <c r="G4322" s="16"/>
      <c r="H4322" s="16"/>
      <c r="I4322" s="2"/>
      <c r="J4322" s="2"/>
      <c r="K4322" s="2"/>
    </row>
    <row r="4323" spans="1:11">
      <c r="A4323" s="2"/>
      <c r="B4323" s="2"/>
      <c r="C4323" s="16"/>
      <c r="D4323" s="2"/>
      <c r="E4323" s="16"/>
      <c r="F4323" s="16"/>
      <c r="G4323" s="16"/>
      <c r="H4323" s="16"/>
      <c r="I4323" s="2"/>
      <c r="J4323" s="2"/>
      <c r="K4323" s="2"/>
    </row>
    <row r="4324" spans="1:11">
      <c r="A4324" s="2"/>
      <c r="B4324" s="2"/>
      <c r="C4324" s="16"/>
      <c r="D4324" s="2"/>
      <c r="E4324" s="16"/>
      <c r="F4324" s="16"/>
      <c r="G4324" s="16"/>
      <c r="H4324" s="16"/>
      <c r="I4324" s="2"/>
      <c r="J4324" s="2"/>
      <c r="K4324" s="2"/>
    </row>
    <row r="4325" spans="1:11">
      <c r="A4325" s="2"/>
      <c r="B4325" s="2"/>
      <c r="C4325" s="16"/>
      <c r="D4325" s="2"/>
      <c r="E4325" s="16"/>
      <c r="F4325" s="16"/>
      <c r="G4325" s="16"/>
      <c r="H4325" s="16"/>
      <c r="I4325" s="2"/>
      <c r="J4325" s="2"/>
      <c r="K4325" s="2"/>
    </row>
    <row r="4326" spans="1:11">
      <c r="A4326" s="2"/>
      <c r="B4326" s="2"/>
      <c r="C4326" s="16"/>
      <c r="D4326" s="2"/>
      <c r="E4326" s="16"/>
      <c r="F4326" s="16"/>
      <c r="G4326" s="16"/>
      <c r="H4326" s="16"/>
      <c r="I4326" s="2"/>
      <c r="J4326" s="2"/>
      <c r="K4326" s="2"/>
    </row>
    <row r="4327" spans="1:11">
      <c r="A4327" s="2"/>
      <c r="B4327" s="2"/>
      <c r="C4327" s="16"/>
      <c r="D4327" s="2"/>
      <c r="E4327" s="16"/>
      <c r="F4327" s="16"/>
      <c r="G4327" s="16"/>
      <c r="H4327" s="16"/>
      <c r="I4327" s="2"/>
      <c r="J4327" s="2"/>
      <c r="K4327" s="2"/>
    </row>
    <row r="4328" spans="1:11">
      <c r="A4328" s="2"/>
      <c r="B4328" s="2"/>
      <c r="C4328" s="16"/>
      <c r="D4328" s="2"/>
      <c r="E4328" s="16"/>
      <c r="F4328" s="16"/>
      <c r="G4328" s="16"/>
      <c r="H4328" s="16"/>
      <c r="I4328" s="2"/>
      <c r="J4328" s="2"/>
      <c r="K4328" s="2"/>
    </row>
    <row r="4329" spans="1:11">
      <c r="A4329" s="2"/>
      <c r="B4329" s="2"/>
      <c r="C4329" s="16"/>
      <c r="D4329" s="2"/>
      <c r="E4329" s="16"/>
      <c r="F4329" s="16"/>
      <c r="G4329" s="16"/>
      <c r="H4329" s="16"/>
      <c r="I4329" s="2"/>
      <c r="J4329" s="2"/>
      <c r="K4329" s="2"/>
    </row>
    <row r="4330" spans="1:11">
      <c r="A4330" s="2"/>
      <c r="B4330" s="2"/>
      <c r="C4330" s="16"/>
      <c r="D4330" s="2"/>
      <c r="E4330" s="16"/>
      <c r="F4330" s="16"/>
      <c r="G4330" s="16"/>
      <c r="H4330" s="16"/>
      <c r="I4330" s="2"/>
      <c r="J4330" s="2"/>
      <c r="K4330" s="2"/>
    </row>
    <row r="4331" spans="1:11">
      <c r="A4331" s="2"/>
      <c r="B4331" s="2"/>
      <c r="C4331" s="16"/>
      <c r="D4331" s="2"/>
      <c r="E4331" s="16"/>
      <c r="F4331" s="16"/>
      <c r="G4331" s="16"/>
      <c r="H4331" s="16"/>
      <c r="I4331" s="2"/>
      <c r="J4331" s="2"/>
      <c r="K4331" s="2"/>
    </row>
    <row r="4332" spans="1:11">
      <c r="A4332" s="2"/>
      <c r="B4332" s="2"/>
      <c r="C4332" s="16"/>
      <c r="D4332" s="2"/>
      <c r="E4332" s="16"/>
      <c r="F4332" s="16"/>
      <c r="G4332" s="16"/>
      <c r="H4332" s="16"/>
      <c r="I4332" s="2"/>
      <c r="J4332" s="2"/>
      <c r="K4332" s="2"/>
    </row>
    <row r="4333" spans="1:11">
      <c r="A4333" s="2"/>
      <c r="B4333" s="2"/>
      <c r="C4333" s="16"/>
      <c r="D4333" s="2"/>
      <c r="E4333" s="16"/>
      <c r="F4333" s="16"/>
      <c r="G4333" s="16"/>
      <c r="H4333" s="16"/>
      <c r="I4333" s="2"/>
      <c r="J4333" s="2"/>
      <c r="K4333" s="2"/>
    </row>
    <row r="4334" spans="1:11">
      <c r="A4334" s="2"/>
      <c r="B4334" s="2"/>
      <c r="C4334" s="16"/>
      <c r="D4334" s="2"/>
      <c r="E4334" s="16"/>
      <c r="F4334" s="16"/>
      <c r="G4334" s="16"/>
      <c r="H4334" s="16"/>
      <c r="I4334" s="2"/>
      <c r="J4334" s="2"/>
      <c r="K4334" s="2"/>
    </row>
    <row r="4335" spans="1:11">
      <c r="A4335" s="2"/>
      <c r="B4335" s="2"/>
      <c r="C4335" s="16"/>
      <c r="D4335" s="2"/>
      <c r="E4335" s="16"/>
      <c r="F4335" s="16"/>
      <c r="G4335" s="16"/>
      <c r="H4335" s="16"/>
      <c r="I4335" s="2"/>
      <c r="J4335" s="2"/>
      <c r="K4335" s="2"/>
    </row>
    <row r="4336" spans="1:11">
      <c r="A4336" s="2"/>
      <c r="B4336" s="2"/>
      <c r="C4336" s="16"/>
      <c r="D4336" s="2"/>
      <c r="E4336" s="16"/>
      <c r="F4336" s="16"/>
      <c r="G4336" s="16"/>
      <c r="H4336" s="16"/>
      <c r="I4336" s="2"/>
      <c r="J4336" s="2"/>
      <c r="K4336" s="2"/>
    </row>
    <row r="4337" spans="1:11">
      <c r="A4337" s="2"/>
      <c r="B4337" s="2"/>
      <c r="C4337" s="16"/>
      <c r="D4337" s="2"/>
      <c r="E4337" s="16"/>
      <c r="F4337" s="16"/>
      <c r="G4337" s="16"/>
      <c r="H4337" s="16"/>
      <c r="I4337" s="2"/>
      <c r="J4337" s="2"/>
      <c r="K4337" s="2"/>
    </row>
    <row r="4338" spans="1:11">
      <c r="A4338" s="2"/>
      <c r="B4338" s="2"/>
      <c r="C4338" s="16"/>
      <c r="D4338" s="2"/>
      <c r="E4338" s="16"/>
      <c r="F4338" s="16"/>
      <c r="G4338" s="16"/>
      <c r="H4338" s="16"/>
      <c r="I4338" s="2"/>
      <c r="J4338" s="2"/>
      <c r="K4338" s="2"/>
    </row>
    <row r="4339" spans="1:11">
      <c r="A4339" s="2"/>
      <c r="B4339" s="2"/>
      <c r="C4339" s="16"/>
      <c r="D4339" s="2"/>
      <c r="E4339" s="16"/>
      <c r="F4339" s="16"/>
      <c r="G4339" s="16"/>
      <c r="H4339" s="16"/>
      <c r="I4339" s="2"/>
      <c r="J4339" s="2"/>
      <c r="K4339" s="2"/>
    </row>
    <row r="4340" spans="1:11">
      <c r="A4340" s="2"/>
      <c r="B4340" s="2"/>
      <c r="C4340" s="16"/>
      <c r="D4340" s="2"/>
      <c r="E4340" s="16"/>
      <c r="F4340" s="16"/>
      <c r="G4340" s="16"/>
      <c r="H4340" s="16"/>
      <c r="I4340" s="2"/>
      <c r="J4340" s="2"/>
      <c r="K4340" s="2"/>
    </row>
    <row r="4341" spans="1:11">
      <c r="A4341" s="2"/>
      <c r="B4341" s="2"/>
      <c r="C4341" s="16"/>
      <c r="D4341" s="2"/>
      <c r="E4341" s="16"/>
      <c r="F4341" s="16"/>
      <c r="G4341" s="16"/>
      <c r="H4341" s="16"/>
      <c r="I4341" s="2"/>
      <c r="J4341" s="2"/>
      <c r="K4341" s="2"/>
    </row>
    <row r="4342" spans="1:11">
      <c r="A4342" s="2"/>
      <c r="B4342" s="2"/>
      <c r="C4342" s="16"/>
      <c r="D4342" s="2"/>
      <c r="E4342" s="16"/>
      <c r="F4342" s="16"/>
      <c r="G4342" s="16"/>
      <c r="H4342" s="16"/>
      <c r="I4342" s="2"/>
      <c r="J4342" s="2"/>
      <c r="K4342" s="2"/>
    </row>
    <row r="4343" spans="1:11">
      <c r="A4343" s="2"/>
      <c r="B4343" s="2"/>
      <c r="C4343" s="16"/>
      <c r="D4343" s="2"/>
      <c r="E4343" s="16"/>
      <c r="F4343" s="16"/>
      <c r="G4343" s="16"/>
      <c r="H4343" s="16"/>
      <c r="I4343" s="2"/>
      <c r="J4343" s="2"/>
      <c r="K4343" s="2"/>
    </row>
    <row r="4344" spans="1:11">
      <c r="A4344" s="2"/>
      <c r="B4344" s="2"/>
      <c r="C4344" s="16"/>
      <c r="D4344" s="2"/>
      <c r="E4344" s="16"/>
      <c r="F4344" s="16"/>
      <c r="G4344" s="16"/>
      <c r="H4344" s="16"/>
      <c r="I4344" s="2"/>
      <c r="J4344" s="2"/>
      <c r="K4344" s="2"/>
    </row>
    <row r="4345" spans="1:11">
      <c r="A4345" s="2"/>
      <c r="B4345" s="2"/>
      <c r="C4345" s="16"/>
      <c r="D4345" s="2"/>
      <c r="E4345" s="16"/>
      <c r="F4345" s="16"/>
      <c r="G4345" s="16"/>
      <c r="H4345" s="16"/>
      <c r="I4345" s="2"/>
      <c r="J4345" s="2"/>
      <c r="K4345" s="2"/>
    </row>
    <row r="4346" spans="1:11">
      <c r="A4346" s="2"/>
      <c r="B4346" s="2"/>
      <c r="C4346" s="16"/>
      <c r="D4346" s="2"/>
      <c r="E4346" s="16"/>
      <c r="F4346" s="16"/>
      <c r="G4346" s="16"/>
      <c r="H4346" s="16"/>
      <c r="I4346" s="2"/>
      <c r="J4346" s="2"/>
      <c r="K4346" s="2"/>
    </row>
    <row r="4347" spans="1:11">
      <c r="A4347" s="2"/>
      <c r="B4347" s="2"/>
      <c r="C4347" s="16"/>
      <c r="D4347" s="2"/>
      <c r="E4347" s="16"/>
      <c r="F4347" s="16"/>
      <c r="G4347" s="16"/>
      <c r="H4347" s="16"/>
      <c r="I4347" s="2"/>
      <c r="J4347" s="2"/>
      <c r="K4347" s="2"/>
    </row>
    <row r="4348" spans="1:11">
      <c r="A4348" s="2"/>
      <c r="B4348" s="2"/>
      <c r="C4348" s="16"/>
      <c r="D4348" s="2"/>
      <c r="E4348" s="16"/>
      <c r="F4348" s="16"/>
      <c r="G4348" s="16"/>
      <c r="H4348" s="16"/>
      <c r="I4348" s="2"/>
      <c r="J4348" s="2"/>
      <c r="K4348" s="2"/>
    </row>
    <row r="4349" spans="1:11">
      <c r="A4349" s="2"/>
      <c r="B4349" s="2"/>
      <c r="C4349" s="16"/>
      <c r="D4349" s="2"/>
      <c r="E4349" s="16"/>
      <c r="F4349" s="16"/>
      <c r="G4349" s="16"/>
      <c r="H4349" s="16"/>
      <c r="I4349" s="2"/>
      <c r="J4349" s="2"/>
      <c r="K4349" s="2"/>
    </row>
    <row r="4350" spans="1:11">
      <c r="A4350" s="2"/>
      <c r="B4350" s="2"/>
      <c r="C4350" s="16"/>
      <c r="D4350" s="2"/>
      <c r="E4350" s="16"/>
      <c r="F4350" s="16"/>
      <c r="G4350" s="16"/>
      <c r="H4350" s="16"/>
      <c r="I4350" s="2"/>
      <c r="J4350" s="2"/>
      <c r="K4350" s="2"/>
    </row>
    <row r="4351" spans="1:11">
      <c r="A4351" s="2"/>
      <c r="B4351" s="2"/>
      <c r="C4351" s="16"/>
      <c r="D4351" s="2"/>
      <c r="E4351" s="16"/>
      <c r="F4351" s="16"/>
      <c r="G4351" s="16"/>
      <c r="H4351" s="16"/>
      <c r="I4351" s="2"/>
      <c r="J4351" s="2"/>
      <c r="K4351" s="2"/>
    </row>
    <row r="4352" spans="1:11">
      <c r="A4352" s="2"/>
      <c r="B4352" s="2"/>
      <c r="C4352" s="16"/>
      <c r="D4352" s="2"/>
      <c r="E4352" s="16"/>
      <c r="F4352" s="16"/>
      <c r="G4352" s="16"/>
      <c r="H4352" s="16"/>
      <c r="I4352" s="2"/>
      <c r="J4352" s="2"/>
      <c r="K4352" s="2"/>
    </row>
    <row r="4353" spans="1:11">
      <c r="A4353" s="2"/>
      <c r="B4353" s="2"/>
      <c r="C4353" s="16"/>
      <c r="D4353" s="2"/>
      <c r="E4353" s="16"/>
      <c r="F4353" s="16"/>
      <c r="G4353" s="16"/>
      <c r="H4353" s="16"/>
      <c r="I4353" s="2"/>
      <c r="J4353" s="2"/>
      <c r="K4353" s="2"/>
    </row>
    <row r="4354" spans="1:11">
      <c r="A4354" s="2"/>
      <c r="B4354" s="2"/>
      <c r="C4354" s="16"/>
      <c r="D4354" s="2"/>
      <c r="E4354" s="16"/>
      <c r="F4354" s="16"/>
      <c r="G4354" s="16"/>
      <c r="H4354" s="16"/>
      <c r="I4354" s="2"/>
      <c r="J4354" s="2"/>
      <c r="K4354" s="2"/>
    </row>
    <row r="4355" spans="1:11">
      <c r="A4355" s="2"/>
      <c r="B4355" s="2"/>
      <c r="C4355" s="16"/>
      <c r="D4355" s="2"/>
      <c r="E4355" s="16"/>
      <c r="F4355" s="16"/>
      <c r="G4355" s="16"/>
      <c r="H4355" s="16"/>
      <c r="I4355" s="2"/>
      <c r="J4355" s="2"/>
      <c r="K4355" s="2"/>
    </row>
    <row r="4356" spans="1:11">
      <c r="A4356" s="2"/>
      <c r="B4356" s="2"/>
      <c r="C4356" s="16"/>
      <c r="D4356" s="2"/>
      <c r="E4356" s="16"/>
      <c r="F4356" s="16"/>
      <c r="G4356" s="16"/>
      <c r="H4356" s="16"/>
      <c r="I4356" s="2"/>
      <c r="J4356" s="2"/>
      <c r="K4356" s="2"/>
    </row>
    <row r="4357" spans="1:11">
      <c r="A4357" s="2"/>
      <c r="B4357" s="2"/>
      <c r="C4357" s="16"/>
      <c r="D4357" s="2"/>
      <c r="E4357" s="16"/>
      <c r="F4357" s="16"/>
      <c r="G4357" s="16"/>
      <c r="H4357" s="16"/>
      <c r="I4357" s="2"/>
      <c r="J4357" s="2"/>
      <c r="K4357" s="2"/>
    </row>
    <row r="4358" spans="1:11">
      <c r="A4358" s="2"/>
      <c r="B4358" s="2"/>
      <c r="C4358" s="16"/>
      <c r="D4358" s="2"/>
      <c r="E4358" s="16"/>
      <c r="F4358" s="16"/>
      <c r="G4358" s="16"/>
      <c r="H4358" s="16"/>
      <c r="I4358" s="2"/>
      <c r="J4358" s="2"/>
      <c r="K4358" s="2"/>
    </row>
    <row r="4359" spans="1:11">
      <c r="A4359" s="2"/>
      <c r="B4359" s="2"/>
      <c r="C4359" s="16"/>
      <c r="D4359" s="2"/>
      <c r="E4359" s="16"/>
      <c r="F4359" s="16"/>
      <c r="G4359" s="16"/>
      <c r="H4359" s="16"/>
      <c r="I4359" s="2"/>
      <c r="J4359" s="2"/>
      <c r="K4359" s="2"/>
    </row>
    <row r="4360" spans="1:11">
      <c r="A4360" s="2"/>
      <c r="B4360" s="2"/>
      <c r="C4360" s="16"/>
      <c r="D4360" s="2"/>
      <c r="E4360" s="16"/>
      <c r="F4360" s="16"/>
      <c r="G4360" s="16"/>
      <c r="H4360" s="16"/>
      <c r="I4360" s="2"/>
      <c r="J4360" s="2"/>
      <c r="K4360" s="2"/>
    </row>
    <row r="4361" spans="1:11">
      <c r="A4361" s="2"/>
      <c r="B4361" s="2"/>
      <c r="C4361" s="16"/>
      <c r="D4361" s="2"/>
      <c r="E4361" s="16"/>
      <c r="F4361" s="16"/>
      <c r="G4361" s="16"/>
      <c r="H4361" s="16"/>
      <c r="I4361" s="2"/>
      <c r="J4361" s="2"/>
      <c r="K4361" s="2"/>
    </row>
    <row r="4362" spans="1:11">
      <c r="A4362" s="2"/>
      <c r="B4362" s="2"/>
      <c r="C4362" s="16"/>
      <c r="D4362" s="2"/>
      <c r="E4362" s="16"/>
      <c r="F4362" s="16"/>
      <c r="G4362" s="16"/>
      <c r="H4362" s="16"/>
      <c r="I4362" s="2"/>
      <c r="J4362" s="2"/>
      <c r="K4362" s="2"/>
    </row>
    <row r="4363" spans="1:11">
      <c r="A4363" s="2"/>
      <c r="B4363" s="2"/>
      <c r="C4363" s="16"/>
      <c r="D4363" s="2"/>
      <c r="E4363" s="16"/>
      <c r="F4363" s="16"/>
      <c r="G4363" s="16"/>
      <c r="H4363" s="16"/>
      <c r="I4363" s="2"/>
      <c r="J4363" s="2"/>
      <c r="K4363" s="2"/>
    </row>
    <row r="4364" spans="1:11">
      <c r="A4364" s="2"/>
      <c r="B4364" s="2"/>
      <c r="C4364" s="16"/>
      <c r="D4364" s="2"/>
      <c r="E4364" s="16"/>
      <c r="F4364" s="16"/>
      <c r="G4364" s="16"/>
      <c r="H4364" s="16"/>
      <c r="I4364" s="2"/>
      <c r="J4364" s="2"/>
      <c r="K4364" s="2"/>
    </row>
    <row r="4365" spans="1:11">
      <c r="A4365" s="2"/>
      <c r="B4365" s="2"/>
      <c r="C4365" s="16"/>
      <c r="D4365" s="2"/>
      <c r="E4365" s="16"/>
      <c r="F4365" s="16"/>
      <c r="G4365" s="16"/>
      <c r="H4365" s="16"/>
      <c r="I4365" s="2"/>
      <c r="J4365" s="2"/>
      <c r="K4365" s="2"/>
    </row>
    <row r="4366" spans="1:11">
      <c r="A4366" s="2"/>
      <c r="B4366" s="2"/>
      <c r="C4366" s="16"/>
      <c r="D4366" s="2"/>
      <c r="E4366" s="16"/>
      <c r="F4366" s="16"/>
      <c r="G4366" s="16"/>
      <c r="H4366" s="16"/>
      <c r="I4366" s="2"/>
      <c r="J4366" s="2"/>
      <c r="K4366" s="2"/>
    </row>
    <row r="4367" spans="1:11">
      <c r="A4367" s="2"/>
      <c r="B4367" s="2"/>
      <c r="C4367" s="16"/>
      <c r="D4367" s="2"/>
      <c r="E4367" s="16"/>
      <c r="F4367" s="16"/>
      <c r="G4367" s="16"/>
      <c r="H4367" s="16"/>
      <c r="I4367" s="2"/>
      <c r="J4367" s="2"/>
      <c r="K4367" s="2"/>
    </row>
    <row r="4368" spans="1:11">
      <c r="A4368" s="2"/>
      <c r="B4368" s="2"/>
      <c r="C4368" s="16"/>
      <c r="D4368" s="2"/>
      <c r="E4368" s="16"/>
      <c r="F4368" s="16"/>
      <c r="G4368" s="16"/>
      <c r="H4368" s="16"/>
      <c r="I4368" s="2"/>
      <c r="J4368" s="2"/>
      <c r="K4368" s="2"/>
    </row>
    <row r="4369" spans="1:11">
      <c r="A4369" s="2"/>
      <c r="B4369" s="2"/>
      <c r="C4369" s="16"/>
      <c r="D4369" s="2"/>
      <c r="E4369" s="16"/>
      <c r="F4369" s="16"/>
      <c r="G4369" s="16"/>
      <c r="H4369" s="16"/>
      <c r="I4369" s="2"/>
      <c r="J4369" s="2"/>
      <c r="K4369" s="2"/>
    </row>
    <row r="4370" spans="1:11">
      <c r="A4370" s="2"/>
      <c r="B4370" s="2"/>
      <c r="C4370" s="16"/>
      <c r="D4370" s="2"/>
      <c r="E4370" s="16"/>
      <c r="F4370" s="16"/>
      <c r="G4370" s="16"/>
      <c r="H4370" s="16"/>
      <c r="I4370" s="2"/>
      <c r="J4370" s="2"/>
      <c r="K4370" s="2"/>
    </row>
    <row r="4371" spans="1:11">
      <c r="A4371" s="2"/>
      <c r="B4371" s="2"/>
      <c r="C4371" s="16"/>
      <c r="D4371" s="2"/>
      <c r="E4371" s="16"/>
      <c r="F4371" s="16"/>
      <c r="G4371" s="16"/>
      <c r="H4371" s="16"/>
      <c r="I4371" s="2"/>
      <c r="J4371" s="2"/>
      <c r="K4371" s="2"/>
    </row>
    <row r="4372" spans="1:11">
      <c r="A4372" s="2"/>
      <c r="B4372" s="2"/>
      <c r="C4372" s="16"/>
      <c r="D4372" s="2"/>
      <c r="E4372" s="16"/>
      <c r="F4372" s="16"/>
      <c r="G4372" s="16"/>
      <c r="H4372" s="16"/>
      <c r="I4372" s="2"/>
      <c r="J4372" s="2"/>
      <c r="K4372" s="2"/>
    </row>
    <row r="4373" spans="1:11">
      <c r="A4373" s="2"/>
      <c r="B4373" s="2"/>
      <c r="C4373" s="16"/>
      <c r="D4373" s="2"/>
      <c r="E4373" s="16"/>
      <c r="F4373" s="16"/>
      <c r="G4373" s="16"/>
      <c r="H4373" s="16"/>
      <c r="I4373" s="2"/>
      <c r="J4373" s="2"/>
      <c r="K4373" s="2"/>
    </row>
    <row r="4374" spans="1:11">
      <c r="A4374" s="2"/>
      <c r="B4374" s="2"/>
      <c r="C4374" s="16"/>
      <c r="D4374" s="2"/>
      <c r="E4374" s="16"/>
      <c r="F4374" s="16"/>
      <c r="G4374" s="16"/>
      <c r="H4374" s="16"/>
      <c r="I4374" s="2"/>
      <c r="J4374" s="2"/>
      <c r="K4374" s="2"/>
    </row>
    <row r="4375" spans="1:11">
      <c r="A4375" s="2"/>
      <c r="B4375" s="2"/>
      <c r="C4375" s="16"/>
      <c r="D4375" s="2"/>
      <c r="E4375" s="16"/>
      <c r="F4375" s="16"/>
      <c r="G4375" s="16"/>
      <c r="H4375" s="16"/>
      <c r="I4375" s="2"/>
      <c r="J4375" s="2"/>
      <c r="K4375" s="2"/>
    </row>
    <row r="4376" spans="1:11">
      <c r="A4376" s="2"/>
      <c r="B4376" s="2"/>
      <c r="C4376" s="16"/>
      <c r="D4376" s="2"/>
      <c r="E4376" s="16"/>
      <c r="F4376" s="16"/>
      <c r="G4376" s="16"/>
      <c r="H4376" s="16"/>
      <c r="I4376" s="2"/>
      <c r="J4376" s="2"/>
      <c r="K4376" s="2"/>
    </row>
    <row r="4377" spans="1:11">
      <c r="A4377" s="2"/>
      <c r="B4377" s="2"/>
      <c r="C4377" s="16"/>
      <c r="D4377" s="2"/>
      <c r="E4377" s="16"/>
      <c r="F4377" s="16"/>
      <c r="G4377" s="16"/>
      <c r="H4377" s="16"/>
      <c r="I4377" s="2"/>
      <c r="J4377" s="2"/>
      <c r="K4377" s="2"/>
    </row>
    <row r="4378" spans="1:11">
      <c r="A4378" s="2"/>
      <c r="B4378" s="2"/>
      <c r="C4378" s="16"/>
      <c r="D4378" s="2"/>
      <c r="E4378" s="16"/>
      <c r="F4378" s="16"/>
      <c r="G4378" s="16"/>
      <c r="H4378" s="16"/>
      <c r="I4378" s="2"/>
      <c r="J4378" s="2"/>
      <c r="K4378" s="2"/>
    </row>
    <row r="4379" spans="1:11">
      <c r="A4379" s="2"/>
      <c r="B4379" s="2"/>
      <c r="C4379" s="16"/>
      <c r="D4379" s="2"/>
      <c r="E4379" s="16"/>
      <c r="F4379" s="16"/>
      <c r="G4379" s="16"/>
      <c r="H4379" s="16"/>
      <c r="I4379" s="2"/>
      <c r="J4379" s="2"/>
      <c r="K4379" s="2"/>
    </row>
    <row r="4380" spans="1:11">
      <c r="A4380" s="2"/>
      <c r="B4380" s="2"/>
      <c r="C4380" s="16"/>
      <c r="D4380" s="2"/>
      <c r="E4380" s="16"/>
      <c r="F4380" s="16"/>
      <c r="G4380" s="16"/>
      <c r="H4380" s="16"/>
      <c r="I4380" s="2"/>
      <c r="J4380" s="2"/>
      <c r="K4380" s="2"/>
    </row>
    <row r="4381" spans="1:11">
      <c r="A4381" s="2"/>
      <c r="B4381" s="2"/>
      <c r="C4381" s="16"/>
      <c r="D4381" s="2"/>
      <c r="E4381" s="16"/>
      <c r="F4381" s="16"/>
      <c r="G4381" s="16"/>
      <c r="H4381" s="16"/>
      <c r="I4381" s="2"/>
      <c r="J4381" s="2"/>
      <c r="K4381" s="2"/>
    </row>
    <row r="4382" spans="1:11">
      <c r="A4382" s="2"/>
      <c r="B4382" s="2"/>
      <c r="C4382" s="16"/>
      <c r="D4382" s="2"/>
      <c r="E4382" s="16"/>
      <c r="F4382" s="16"/>
      <c r="G4382" s="16"/>
      <c r="H4382" s="16"/>
      <c r="I4382" s="2"/>
      <c r="J4382" s="2"/>
      <c r="K4382" s="2"/>
    </row>
    <row r="4383" spans="1:11">
      <c r="A4383" s="2"/>
      <c r="B4383" s="2"/>
      <c r="C4383" s="16"/>
      <c r="D4383" s="2"/>
      <c r="E4383" s="16"/>
      <c r="F4383" s="16"/>
      <c r="G4383" s="16"/>
      <c r="H4383" s="16"/>
      <c r="I4383" s="2"/>
      <c r="J4383" s="2"/>
      <c r="K4383" s="2"/>
    </row>
    <row r="4384" spans="1:11">
      <c r="A4384" s="2"/>
      <c r="B4384" s="2"/>
      <c r="C4384" s="16"/>
      <c r="D4384" s="2"/>
      <c r="E4384" s="16"/>
      <c r="F4384" s="16"/>
      <c r="G4384" s="16"/>
      <c r="H4384" s="16"/>
      <c r="I4384" s="2"/>
      <c r="J4384" s="2"/>
      <c r="K4384" s="2"/>
    </row>
    <row r="4385" spans="1:11">
      <c r="A4385" s="2"/>
      <c r="B4385" s="2"/>
      <c r="C4385" s="16"/>
      <c r="D4385" s="2"/>
      <c r="E4385" s="16"/>
      <c r="F4385" s="16"/>
      <c r="G4385" s="16"/>
      <c r="H4385" s="16"/>
      <c r="I4385" s="2"/>
      <c r="J4385" s="2"/>
      <c r="K4385" s="2"/>
    </row>
    <row r="4386" spans="1:11">
      <c r="A4386" s="2"/>
      <c r="B4386" s="2"/>
      <c r="C4386" s="16"/>
      <c r="D4386" s="2"/>
      <c r="E4386" s="16"/>
      <c r="F4386" s="16"/>
      <c r="G4386" s="16"/>
      <c r="H4386" s="16"/>
      <c r="I4386" s="2"/>
      <c r="J4386" s="2"/>
      <c r="K4386" s="2"/>
    </row>
    <row r="4387" spans="1:11">
      <c r="A4387" s="2"/>
      <c r="B4387" s="2"/>
      <c r="C4387" s="16"/>
      <c r="D4387" s="2"/>
      <c r="E4387" s="16"/>
      <c r="F4387" s="16"/>
      <c r="G4387" s="16"/>
      <c r="H4387" s="16"/>
      <c r="I4387" s="2"/>
      <c r="J4387" s="2"/>
      <c r="K4387" s="2"/>
    </row>
    <row r="4388" spans="1:11">
      <c r="A4388" s="2"/>
      <c r="B4388" s="2"/>
      <c r="C4388" s="16"/>
      <c r="D4388" s="2"/>
      <c r="E4388" s="16"/>
      <c r="F4388" s="16"/>
      <c r="G4388" s="16"/>
      <c r="H4388" s="16"/>
      <c r="I4388" s="2"/>
      <c r="J4388" s="2"/>
      <c r="K4388" s="2"/>
    </row>
    <row r="4389" spans="1:11">
      <c r="A4389" s="2"/>
      <c r="B4389" s="2"/>
      <c r="C4389" s="16"/>
      <c r="D4389" s="2"/>
      <c r="E4389" s="16"/>
      <c r="F4389" s="16"/>
      <c r="G4389" s="16"/>
      <c r="H4389" s="16"/>
      <c r="I4389" s="2"/>
      <c r="J4389" s="2"/>
      <c r="K4389" s="2"/>
    </row>
    <row r="4390" spans="1:11">
      <c r="A4390" s="2"/>
      <c r="B4390" s="2"/>
      <c r="C4390" s="16"/>
      <c r="D4390" s="2"/>
      <c r="E4390" s="16"/>
      <c r="F4390" s="16"/>
      <c r="G4390" s="16"/>
      <c r="H4390" s="16"/>
      <c r="I4390" s="2"/>
      <c r="J4390" s="2"/>
      <c r="K4390" s="2"/>
    </row>
    <row r="4391" spans="1:11">
      <c r="A4391" s="2"/>
      <c r="B4391" s="2"/>
      <c r="C4391" s="16"/>
      <c r="D4391" s="2"/>
      <c r="E4391" s="16"/>
      <c r="F4391" s="16"/>
      <c r="G4391" s="16"/>
      <c r="H4391" s="16"/>
      <c r="I4391" s="2"/>
      <c r="J4391" s="2"/>
      <c r="K4391" s="2"/>
    </row>
    <row r="4392" spans="1:11">
      <c r="A4392" s="2"/>
      <c r="B4392" s="2"/>
      <c r="C4392" s="16"/>
      <c r="D4392" s="2"/>
      <c r="E4392" s="16"/>
      <c r="F4392" s="16"/>
      <c r="G4392" s="16"/>
      <c r="H4392" s="16"/>
      <c r="I4392" s="2"/>
      <c r="J4392" s="2"/>
      <c r="K4392" s="2"/>
    </row>
    <row r="4393" spans="1:11">
      <c r="A4393" s="2"/>
      <c r="B4393" s="2"/>
      <c r="C4393" s="16"/>
      <c r="D4393" s="2"/>
      <c r="E4393" s="16"/>
      <c r="F4393" s="16"/>
      <c r="G4393" s="16"/>
      <c r="H4393" s="16"/>
      <c r="I4393" s="2"/>
      <c r="J4393" s="2"/>
      <c r="K4393" s="2"/>
    </row>
    <row r="4394" spans="1:11">
      <c r="A4394" s="2"/>
      <c r="B4394" s="2"/>
      <c r="C4394" s="16"/>
      <c r="D4394" s="2"/>
      <c r="E4394" s="16"/>
      <c r="F4394" s="16"/>
      <c r="G4394" s="16"/>
      <c r="H4394" s="16"/>
      <c r="I4394" s="2"/>
      <c r="J4394" s="2"/>
      <c r="K4394" s="2"/>
    </row>
    <row r="4395" spans="1:11">
      <c r="A4395" s="2"/>
      <c r="B4395" s="2"/>
      <c r="C4395" s="16"/>
      <c r="D4395" s="2"/>
      <c r="E4395" s="16"/>
      <c r="F4395" s="16"/>
      <c r="G4395" s="16"/>
      <c r="H4395" s="16"/>
      <c r="I4395" s="2"/>
      <c r="J4395" s="2"/>
      <c r="K4395" s="2"/>
    </row>
    <row r="4396" spans="1:11">
      <c r="A4396" s="2"/>
      <c r="B4396" s="2"/>
      <c r="C4396" s="16"/>
      <c r="D4396" s="2"/>
      <c r="E4396" s="16"/>
      <c r="F4396" s="16"/>
      <c r="G4396" s="16"/>
      <c r="H4396" s="16"/>
      <c r="I4396" s="2"/>
      <c r="J4396" s="2"/>
      <c r="K4396" s="2"/>
    </row>
    <row r="4397" spans="1:11">
      <c r="A4397" s="2"/>
      <c r="B4397" s="2"/>
      <c r="C4397" s="16"/>
      <c r="D4397" s="2"/>
      <c r="E4397" s="16"/>
      <c r="F4397" s="16"/>
      <c r="G4397" s="16"/>
      <c r="H4397" s="16"/>
      <c r="I4397" s="2"/>
      <c r="J4397" s="2"/>
      <c r="K4397" s="2"/>
    </row>
    <row r="4398" spans="1:11">
      <c r="A4398" s="2"/>
      <c r="B4398" s="2"/>
      <c r="C4398" s="16"/>
      <c r="D4398" s="2"/>
      <c r="E4398" s="16"/>
      <c r="F4398" s="16"/>
      <c r="G4398" s="16"/>
      <c r="H4398" s="16"/>
      <c r="I4398" s="2"/>
      <c r="J4398" s="2"/>
      <c r="K4398" s="2"/>
    </row>
    <row r="4399" spans="1:11">
      <c r="A4399" s="2"/>
      <c r="B4399" s="2"/>
      <c r="C4399" s="16"/>
      <c r="D4399" s="2"/>
      <c r="E4399" s="16"/>
      <c r="F4399" s="16"/>
      <c r="G4399" s="16"/>
      <c r="H4399" s="16"/>
      <c r="I4399" s="2"/>
      <c r="J4399" s="2"/>
      <c r="K4399" s="2"/>
    </row>
    <row r="4400" spans="1:11">
      <c r="A4400" s="2"/>
      <c r="B4400" s="2"/>
      <c r="C4400" s="16"/>
      <c r="D4400" s="2"/>
      <c r="E4400" s="16"/>
      <c r="F4400" s="16"/>
      <c r="G4400" s="16"/>
      <c r="H4400" s="16"/>
      <c r="I4400" s="2"/>
      <c r="J4400" s="2"/>
      <c r="K4400" s="2"/>
    </row>
    <row r="4401" spans="1:11">
      <c r="A4401" s="2"/>
      <c r="B4401" s="2"/>
      <c r="C4401" s="16"/>
      <c r="D4401" s="2"/>
      <c r="E4401" s="16"/>
      <c r="F4401" s="16"/>
      <c r="G4401" s="16"/>
      <c r="H4401" s="16"/>
      <c r="I4401" s="2"/>
      <c r="J4401" s="2"/>
      <c r="K4401" s="2"/>
    </row>
    <row r="4402" spans="1:11">
      <c r="A4402" s="2"/>
      <c r="B4402" s="2"/>
      <c r="C4402" s="16"/>
      <c r="D4402" s="2"/>
      <c r="E4402" s="16"/>
      <c r="F4402" s="16"/>
      <c r="G4402" s="16"/>
      <c r="H4402" s="16"/>
      <c r="I4402" s="2"/>
      <c r="J4402" s="2"/>
      <c r="K4402" s="2"/>
    </row>
    <row r="4403" spans="1:11">
      <c r="A4403" s="2"/>
      <c r="B4403" s="2"/>
      <c r="C4403" s="16"/>
      <c r="D4403" s="2"/>
      <c r="E4403" s="16"/>
      <c r="F4403" s="16"/>
      <c r="G4403" s="16"/>
      <c r="H4403" s="16"/>
      <c r="I4403" s="2"/>
      <c r="J4403" s="2"/>
      <c r="K4403" s="2"/>
    </row>
    <row r="4404" spans="1:11">
      <c r="A4404" s="2"/>
      <c r="B4404" s="2"/>
      <c r="C4404" s="16"/>
      <c r="D4404" s="2"/>
      <c r="E4404" s="16"/>
      <c r="F4404" s="16"/>
      <c r="G4404" s="16"/>
      <c r="H4404" s="16"/>
      <c r="I4404" s="2"/>
      <c r="J4404" s="2"/>
      <c r="K4404" s="2"/>
    </row>
    <row r="4405" spans="1:11">
      <c r="A4405" s="2"/>
      <c r="B4405" s="2"/>
      <c r="C4405" s="16"/>
      <c r="D4405" s="2"/>
      <c r="E4405" s="16"/>
      <c r="F4405" s="16"/>
      <c r="G4405" s="16"/>
      <c r="H4405" s="16"/>
      <c r="I4405" s="2"/>
      <c r="J4405" s="2"/>
      <c r="K4405" s="2"/>
    </row>
    <row r="4406" spans="1:11">
      <c r="A4406" s="2"/>
      <c r="B4406" s="2"/>
      <c r="C4406" s="16"/>
      <c r="D4406" s="2"/>
      <c r="E4406" s="16"/>
      <c r="F4406" s="16"/>
      <c r="G4406" s="16"/>
      <c r="H4406" s="16"/>
      <c r="I4406" s="2"/>
      <c r="J4406" s="2"/>
      <c r="K4406" s="2"/>
    </row>
    <row r="4407" spans="1:11">
      <c r="A4407" s="2"/>
      <c r="B4407" s="2"/>
      <c r="C4407" s="16"/>
      <c r="D4407" s="2"/>
      <c r="E4407" s="16"/>
      <c r="F4407" s="16"/>
      <c r="G4407" s="16"/>
      <c r="H4407" s="16"/>
      <c r="I4407" s="2"/>
      <c r="J4407" s="2"/>
      <c r="K4407" s="2"/>
    </row>
    <row r="4408" spans="1:11">
      <c r="A4408" s="2"/>
      <c r="B4408" s="2"/>
      <c r="C4408" s="16"/>
      <c r="D4408" s="2"/>
      <c r="E4408" s="16"/>
      <c r="F4408" s="16"/>
      <c r="G4408" s="16"/>
      <c r="H4408" s="16"/>
      <c r="I4408" s="2"/>
      <c r="J4408" s="2"/>
      <c r="K4408" s="2"/>
    </row>
    <row r="4409" spans="1:11">
      <c r="A4409" s="2"/>
      <c r="B4409" s="2"/>
      <c r="C4409" s="16"/>
      <c r="D4409" s="2"/>
      <c r="E4409" s="16"/>
      <c r="F4409" s="16"/>
      <c r="G4409" s="16"/>
      <c r="H4409" s="16"/>
      <c r="I4409" s="2"/>
      <c r="J4409" s="2"/>
      <c r="K4409" s="2"/>
    </row>
    <row r="4410" spans="1:11">
      <c r="A4410" s="2"/>
      <c r="B4410" s="2"/>
      <c r="C4410" s="16"/>
      <c r="D4410" s="2"/>
      <c r="E4410" s="16"/>
      <c r="F4410" s="16"/>
      <c r="G4410" s="16"/>
      <c r="H4410" s="16"/>
      <c r="I4410" s="2"/>
      <c r="J4410" s="2"/>
      <c r="K4410" s="2"/>
    </row>
    <row r="4411" spans="1:11">
      <c r="A4411" s="2"/>
      <c r="B4411" s="2"/>
      <c r="C4411" s="16"/>
      <c r="D4411" s="2"/>
      <c r="E4411" s="16"/>
      <c r="F4411" s="16"/>
      <c r="G4411" s="16"/>
      <c r="H4411" s="16"/>
      <c r="I4411" s="2"/>
      <c r="J4411" s="2"/>
      <c r="K4411" s="2"/>
    </row>
    <row r="4412" spans="1:11">
      <c r="A4412" s="2"/>
      <c r="B4412" s="2"/>
      <c r="C4412" s="16"/>
      <c r="D4412" s="2"/>
      <c r="E4412" s="16"/>
      <c r="F4412" s="16"/>
      <c r="G4412" s="16"/>
      <c r="H4412" s="16"/>
      <c r="I4412" s="2"/>
      <c r="J4412" s="2"/>
      <c r="K4412" s="2"/>
    </row>
    <row r="4413" spans="1:11">
      <c r="A4413" s="2"/>
      <c r="B4413" s="2"/>
      <c r="C4413" s="16"/>
      <c r="D4413" s="2"/>
      <c r="E4413" s="16"/>
      <c r="F4413" s="16"/>
      <c r="G4413" s="16"/>
      <c r="H4413" s="16"/>
      <c r="I4413" s="2"/>
      <c r="J4413" s="2"/>
      <c r="K4413" s="2"/>
    </row>
    <row r="4414" spans="1:11">
      <c r="A4414" s="2"/>
      <c r="B4414" s="2"/>
      <c r="C4414" s="16"/>
      <c r="D4414" s="2"/>
      <c r="E4414" s="16"/>
      <c r="F4414" s="16"/>
      <c r="G4414" s="16"/>
      <c r="H4414" s="16"/>
      <c r="I4414" s="2"/>
      <c r="J4414" s="2"/>
      <c r="K4414" s="2"/>
    </row>
    <row r="4415" spans="1:11">
      <c r="A4415" s="2"/>
      <c r="B4415" s="2"/>
      <c r="C4415" s="16"/>
      <c r="D4415" s="2"/>
      <c r="E4415" s="16"/>
      <c r="F4415" s="16"/>
      <c r="G4415" s="16"/>
      <c r="H4415" s="16"/>
      <c r="I4415" s="2"/>
      <c r="J4415" s="2"/>
      <c r="K4415" s="2"/>
    </row>
    <row r="4416" spans="1:11">
      <c r="A4416" s="2"/>
      <c r="B4416" s="2"/>
      <c r="C4416" s="16"/>
      <c r="D4416" s="2"/>
      <c r="E4416" s="16"/>
      <c r="F4416" s="16"/>
      <c r="G4416" s="16"/>
      <c r="H4416" s="16"/>
      <c r="I4416" s="2"/>
      <c r="J4416" s="2"/>
      <c r="K4416" s="2"/>
    </row>
    <row r="4417" spans="1:11">
      <c r="A4417" s="2"/>
      <c r="B4417" s="2"/>
      <c r="C4417" s="16"/>
      <c r="D4417" s="2"/>
      <c r="E4417" s="16"/>
      <c r="F4417" s="16"/>
      <c r="G4417" s="16"/>
      <c r="H4417" s="16"/>
      <c r="I4417" s="2"/>
      <c r="J4417" s="2"/>
      <c r="K4417" s="2"/>
    </row>
    <row r="4418" spans="1:11">
      <c r="A4418" s="2"/>
      <c r="B4418" s="2"/>
      <c r="C4418" s="16"/>
      <c r="D4418" s="2"/>
      <c r="E4418" s="16"/>
      <c r="F4418" s="16"/>
      <c r="G4418" s="16"/>
      <c r="H4418" s="16"/>
      <c r="I4418" s="2"/>
      <c r="J4418" s="2"/>
      <c r="K4418" s="2"/>
    </row>
    <row r="4419" spans="1:11">
      <c r="A4419" s="2"/>
      <c r="B4419" s="2"/>
      <c r="C4419" s="16"/>
      <c r="D4419" s="2"/>
      <c r="E4419" s="16"/>
      <c r="F4419" s="16"/>
      <c r="G4419" s="16"/>
      <c r="H4419" s="16"/>
      <c r="I4419" s="2"/>
      <c r="J4419" s="2"/>
      <c r="K4419" s="2"/>
    </row>
    <row r="4420" spans="1:11">
      <c r="A4420" s="2"/>
      <c r="B4420" s="2"/>
      <c r="C4420" s="16"/>
      <c r="D4420" s="2"/>
      <c r="E4420" s="16"/>
      <c r="F4420" s="16"/>
      <c r="G4420" s="16"/>
      <c r="H4420" s="16"/>
      <c r="I4420" s="2"/>
      <c r="J4420" s="2"/>
      <c r="K4420" s="2"/>
    </row>
    <row r="4421" spans="1:11">
      <c r="A4421" s="2"/>
      <c r="B4421" s="2"/>
      <c r="C4421" s="16"/>
      <c r="D4421" s="2"/>
      <c r="E4421" s="16"/>
      <c r="F4421" s="16"/>
      <c r="G4421" s="16"/>
      <c r="H4421" s="16"/>
      <c r="I4421" s="2"/>
      <c r="J4421" s="2"/>
      <c r="K4421" s="2"/>
    </row>
    <row r="4422" spans="1:11">
      <c r="A4422" s="2"/>
      <c r="B4422" s="2"/>
      <c r="C4422" s="16"/>
      <c r="D4422" s="2"/>
      <c r="E4422" s="16"/>
      <c r="F4422" s="16"/>
      <c r="G4422" s="16"/>
      <c r="H4422" s="16"/>
      <c r="I4422" s="2"/>
      <c r="J4422" s="2"/>
      <c r="K4422" s="2"/>
    </row>
    <row r="4423" spans="1:11">
      <c r="A4423" s="2"/>
      <c r="B4423" s="2"/>
      <c r="C4423" s="16"/>
      <c r="D4423" s="2"/>
      <c r="E4423" s="16"/>
      <c r="F4423" s="16"/>
      <c r="G4423" s="16"/>
      <c r="H4423" s="16"/>
      <c r="I4423" s="2"/>
      <c r="J4423" s="2"/>
      <c r="K4423" s="2"/>
    </row>
    <row r="4424" spans="1:11">
      <c r="A4424" s="2"/>
      <c r="B4424" s="2"/>
      <c r="C4424" s="16"/>
      <c r="D4424" s="2"/>
      <c r="E4424" s="16"/>
      <c r="F4424" s="16"/>
      <c r="G4424" s="16"/>
      <c r="H4424" s="16"/>
      <c r="I4424" s="2"/>
      <c r="J4424" s="2"/>
      <c r="K4424" s="2"/>
    </row>
    <row r="4425" spans="1:11">
      <c r="A4425" s="2"/>
      <c r="B4425" s="2"/>
      <c r="C4425" s="16"/>
      <c r="D4425" s="2"/>
      <c r="E4425" s="16"/>
      <c r="F4425" s="16"/>
      <c r="G4425" s="16"/>
      <c r="H4425" s="16"/>
      <c r="I4425" s="2"/>
      <c r="J4425" s="2"/>
      <c r="K4425" s="2"/>
    </row>
    <row r="4426" spans="1:11">
      <c r="A4426" s="2"/>
      <c r="B4426" s="2"/>
      <c r="C4426" s="16"/>
      <c r="D4426" s="2"/>
      <c r="E4426" s="16"/>
      <c r="F4426" s="16"/>
      <c r="G4426" s="16"/>
      <c r="H4426" s="16"/>
      <c r="I4426" s="2"/>
      <c r="J4426" s="2"/>
      <c r="K4426" s="2"/>
    </row>
    <row r="4427" spans="1:11">
      <c r="A4427" s="2"/>
      <c r="B4427" s="2"/>
      <c r="C4427" s="16"/>
      <c r="D4427" s="2"/>
      <c r="E4427" s="16"/>
      <c r="F4427" s="16"/>
      <c r="G4427" s="16"/>
      <c r="H4427" s="16"/>
      <c r="I4427" s="2"/>
      <c r="J4427" s="2"/>
      <c r="K4427" s="2"/>
    </row>
    <row r="4428" spans="1:11">
      <c r="A4428" s="2"/>
      <c r="B4428" s="2"/>
      <c r="C4428" s="16"/>
      <c r="D4428" s="2"/>
      <c r="E4428" s="16"/>
      <c r="F4428" s="16"/>
      <c r="G4428" s="16"/>
      <c r="H4428" s="16"/>
      <c r="I4428" s="2"/>
      <c r="J4428" s="2"/>
      <c r="K4428" s="2"/>
    </row>
    <row r="4429" spans="1:11">
      <c r="A4429" s="2"/>
      <c r="B4429" s="2"/>
      <c r="C4429" s="16"/>
      <c r="D4429" s="2"/>
      <c r="E4429" s="16"/>
      <c r="F4429" s="16"/>
      <c r="G4429" s="16"/>
      <c r="H4429" s="16"/>
      <c r="I4429" s="2"/>
      <c r="J4429" s="2"/>
      <c r="K4429" s="2"/>
    </row>
    <row r="4430" spans="1:11">
      <c r="A4430" s="2"/>
      <c r="B4430" s="2"/>
      <c r="C4430" s="16"/>
      <c r="D4430" s="2"/>
      <c r="E4430" s="16"/>
      <c r="F4430" s="16"/>
      <c r="G4430" s="16"/>
      <c r="H4430" s="16"/>
      <c r="I4430" s="2"/>
      <c r="J4430" s="2"/>
      <c r="K4430" s="2"/>
    </row>
    <row r="4431" spans="1:11">
      <c r="A4431" s="2"/>
      <c r="B4431" s="2"/>
      <c r="C4431" s="16"/>
      <c r="D4431" s="2"/>
      <c r="E4431" s="16"/>
      <c r="F4431" s="16"/>
      <c r="G4431" s="16"/>
      <c r="H4431" s="16"/>
      <c r="I4431" s="2"/>
      <c r="J4431" s="2"/>
      <c r="K4431" s="2"/>
    </row>
    <row r="4432" spans="1:11">
      <c r="A4432" s="2"/>
      <c r="B4432" s="2"/>
      <c r="C4432" s="16"/>
      <c r="D4432" s="2"/>
      <c r="E4432" s="16"/>
      <c r="F4432" s="16"/>
      <c r="G4432" s="16"/>
      <c r="H4432" s="16"/>
      <c r="I4432" s="2"/>
      <c r="J4432" s="2"/>
      <c r="K4432" s="2"/>
    </row>
    <row r="4433" spans="1:11">
      <c r="A4433" s="2"/>
      <c r="B4433" s="2"/>
      <c r="C4433" s="16"/>
      <c r="D4433" s="2"/>
      <c r="E4433" s="16"/>
      <c r="F4433" s="16"/>
      <c r="G4433" s="16"/>
      <c r="H4433" s="16"/>
      <c r="I4433" s="2"/>
      <c r="J4433" s="2"/>
      <c r="K4433" s="2"/>
    </row>
    <row r="4434" spans="1:11">
      <c r="A4434" s="2"/>
      <c r="B4434" s="2"/>
      <c r="C4434" s="16"/>
      <c r="D4434" s="2"/>
      <c r="E4434" s="16"/>
      <c r="F4434" s="16"/>
      <c r="G4434" s="16"/>
      <c r="H4434" s="16"/>
      <c r="I4434" s="2"/>
      <c r="J4434" s="2"/>
      <c r="K4434" s="2"/>
    </row>
    <row r="4435" spans="1:11">
      <c r="A4435" s="2"/>
      <c r="B4435" s="2"/>
      <c r="C4435" s="16"/>
      <c r="D4435" s="2"/>
      <c r="E4435" s="16"/>
      <c r="F4435" s="16"/>
      <c r="G4435" s="16"/>
      <c r="H4435" s="16"/>
      <c r="I4435" s="2"/>
      <c r="J4435" s="2"/>
      <c r="K4435" s="2"/>
    </row>
    <row r="4436" spans="1:11">
      <c r="A4436" s="2"/>
      <c r="B4436" s="2"/>
      <c r="C4436" s="16"/>
      <c r="D4436" s="2"/>
      <c r="E4436" s="16"/>
      <c r="F4436" s="16"/>
      <c r="G4436" s="16"/>
      <c r="H4436" s="16"/>
      <c r="I4436" s="2"/>
      <c r="J4436" s="2"/>
      <c r="K4436" s="2"/>
    </row>
    <row r="4437" spans="1:11">
      <c r="A4437" s="2"/>
      <c r="B4437" s="2"/>
      <c r="C4437" s="16"/>
      <c r="D4437" s="2"/>
      <c r="E4437" s="16"/>
      <c r="F4437" s="16"/>
      <c r="G4437" s="16"/>
      <c r="H4437" s="16"/>
      <c r="I4437" s="2"/>
      <c r="J4437" s="2"/>
      <c r="K4437" s="2"/>
    </row>
    <row r="4438" spans="1:11">
      <c r="A4438" s="2"/>
      <c r="B4438" s="2"/>
      <c r="C4438" s="16"/>
      <c r="D4438" s="2"/>
      <c r="E4438" s="16"/>
      <c r="F4438" s="16"/>
      <c r="G4438" s="16"/>
      <c r="H4438" s="16"/>
      <c r="I4438" s="2"/>
      <c r="J4438" s="2"/>
      <c r="K4438" s="2"/>
    </row>
    <row r="4439" spans="1:11">
      <c r="A4439" s="2"/>
      <c r="B4439" s="2"/>
      <c r="C4439" s="16"/>
      <c r="D4439" s="2"/>
      <c r="E4439" s="16"/>
      <c r="F4439" s="16"/>
      <c r="G4439" s="16"/>
      <c r="H4439" s="16"/>
      <c r="I4439" s="2"/>
      <c r="J4439" s="2"/>
      <c r="K4439" s="2"/>
    </row>
    <row r="4440" spans="1:11">
      <c r="A4440" s="2"/>
      <c r="B4440" s="2"/>
      <c r="C4440" s="16"/>
      <c r="D4440" s="2"/>
      <c r="E4440" s="16"/>
      <c r="F4440" s="16"/>
      <c r="G4440" s="16"/>
      <c r="H4440" s="16"/>
      <c r="I4440" s="2"/>
      <c r="J4440" s="2"/>
      <c r="K4440" s="2"/>
    </row>
    <row r="4441" spans="1:11">
      <c r="A4441" s="2"/>
      <c r="B4441" s="2"/>
      <c r="C4441" s="16"/>
      <c r="D4441" s="2"/>
      <c r="E4441" s="16"/>
      <c r="F4441" s="16"/>
      <c r="G4441" s="16"/>
      <c r="H4441" s="16"/>
      <c r="I4441" s="2"/>
      <c r="J4441" s="2"/>
      <c r="K4441" s="2"/>
    </row>
    <row r="4442" spans="1:11">
      <c r="A4442" s="2"/>
      <c r="B4442" s="2"/>
      <c r="C4442" s="16"/>
      <c r="D4442" s="2"/>
      <c r="E4442" s="16"/>
      <c r="F4442" s="16"/>
      <c r="G4442" s="16"/>
      <c r="H4442" s="16"/>
      <c r="I4442" s="2"/>
      <c r="J4442" s="2"/>
      <c r="K4442" s="2"/>
    </row>
    <row r="4443" spans="1:11">
      <c r="A4443" s="2"/>
      <c r="B4443" s="2"/>
      <c r="C4443" s="16"/>
      <c r="D4443" s="2"/>
      <c r="E4443" s="16"/>
      <c r="F4443" s="16"/>
      <c r="G4443" s="16"/>
      <c r="H4443" s="16"/>
      <c r="I4443" s="2"/>
      <c r="J4443" s="2"/>
      <c r="K4443" s="2"/>
    </row>
    <row r="4444" spans="1:11">
      <c r="A4444" s="2"/>
      <c r="B4444" s="2"/>
      <c r="C4444" s="16"/>
      <c r="D4444" s="2"/>
      <c r="E4444" s="16"/>
      <c r="F4444" s="16"/>
      <c r="G4444" s="16"/>
      <c r="H4444" s="16"/>
      <c r="I4444" s="2"/>
      <c r="J4444" s="2"/>
      <c r="K4444" s="2"/>
    </row>
    <row r="4445" spans="1:11">
      <c r="A4445" s="2"/>
      <c r="B4445" s="2"/>
      <c r="C4445" s="16"/>
      <c r="D4445" s="2"/>
      <c r="E4445" s="16"/>
      <c r="F4445" s="16"/>
      <c r="G4445" s="16"/>
      <c r="H4445" s="16"/>
      <c r="I4445" s="2"/>
      <c r="J4445" s="2"/>
      <c r="K4445" s="2"/>
    </row>
    <row r="4446" spans="1:11">
      <c r="A4446" s="2"/>
      <c r="B4446" s="2"/>
      <c r="C4446" s="16"/>
      <c r="D4446" s="2"/>
      <c r="E4446" s="16"/>
      <c r="F4446" s="16"/>
      <c r="G4446" s="16"/>
      <c r="H4446" s="16"/>
      <c r="I4446" s="2"/>
      <c r="J4446" s="2"/>
      <c r="K4446" s="2"/>
    </row>
    <row r="4447" spans="1:11">
      <c r="A4447" s="2"/>
      <c r="B4447" s="2"/>
      <c r="C4447" s="16"/>
      <c r="D4447" s="2"/>
      <c r="E4447" s="16"/>
      <c r="F4447" s="16"/>
      <c r="G4447" s="16"/>
      <c r="H4447" s="16"/>
      <c r="I4447" s="2"/>
      <c r="J4447" s="2"/>
      <c r="K4447" s="2"/>
    </row>
    <row r="4448" spans="1:11">
      <c r="A4448" s="2"/>
      <c r="B4448" s="2"/>
      <c r="C4448" s="16"/>
      <c r="D4448" s="2"/>
      <c r="E4448" s="16"/>
      <c r="F4448" s="16"/>
      <c r="G4448" s="16"/>
      <c r="H4448" s="16"/>
      <c r="I4448" s="2"/>
      <c r="J4448" s="2"/>
      <c r="K4448" s="2"/>
    </row>
    <row r="4449" spans="1:11">
      <c r="A4449" s="2"/>
      <c r="B4449" s="2"/>
      <c r="C4449" s="16"/>
      <c r="D4449" s="2"/>
      <c r="E4449" s="16"/>
      <c r="F4449" s="16"/>
      <c r="G4449" s="16"/>
      <c r="H4449" s="16"/>
      <c r="I4449" s="2"/>
      <c r="J4449" s="2"/>
      <c r="K4449" s="2"/>
    </row>
    <row r="4450" spans="1:11">
      <c r="A4450" s="2"/>
      <c r="B4450" s="2"/>
      <c r="C4450" s="16"/>
      <c r="D4450" s="2"/>
      <c r="E4450" s="16"/>
      <c r="F4450" s="16"/>
      <c r="G4450" s="16"/>
      <c r="H4450" s="16"/>
      <c r="I4450" s="2"/>
      <c r="J4450" s="2"/>
      <c r="K4450" s="2"/>
    </row>
    <row r="4451" spans="1:11">
      <c r="A4451" s="2"/>
      <c r="B4451" s="2"/>
      <c r="C4451" s="16"/>
      <c r="D4451" s="2"/>
      <c r="E4451" s="16"/>
      <c r="F4451" s="16"/>
      <c r="G4451" s="16"/>
      <c r="H4451" s="16"/>
      <c r="I4451" s="2"/>
      <c r="J4451" s="2"/>
      <c r="K4451" s="2"/>
    </row>
    <row r="4452" spans="1:11">
      <c r="A4452" s="2"/>
      <c r="B4452" s="2"/>
      <c r="C4452" s="16"/>
      <c r="D4452" s="2"/>
      <c r="E4452" s="16"/>
      <c r="F4452" s="16"/>
      <c r="G4452" s="16"/>
      <c r="H4452" s="16"/>
      <c r="I4452" s="2"/>
      <c r="J4452" s="2"/>
      <c r="K4452" s="2"/>
    </row>
    <row r="4453" spans="1:11">
      <c r="A4453" s="2"/>
      <c r="B4453" s="2"/>
      <c r="C4453" s="16"/>
      <c r="D4453" s="2"/>
      <c r="E4453" s="16"/>
      <c r="F4453" s="16"/>
      <c r="G4453" s="16"/>
      <c r="H4453" s="16"/>
      <c r="I4453" s="2"/>
      <c r="J4453" s="2"/>
      <c r="K4453" s="2"/>
    </row>
    <row r="4454" spans="1:11">
      <c r="A4454" s="2"/>
      <c r="B4454" s="2"/>
      <c r="C4454" s="16"/>
      <c r="D4454" s="2"/>
      <c r="E4454" s="16"/>
      <c r="F4454" s="16"/>
      <c r="G4454" s="16"/>
      <c r="H4454" s="16"/>
      <c r="I4454" s="2"/>
      <c r="J4454" s="2"/>
      <c r="K4454" s="2"/>
    </row>
    <row r="4455" spans="1:11">
      <c r="A4455" s="2"/>
      <c r="B4455" s="2"/>
      <c r="C4455" s="16"/>
      <c r="D4455" s="2"/>
      <c r="E4455" s="16"/>
      <c r="F4455" s="16"/>
      <c r="G4455" s="16"/>
      <c r="H4455" s="16"/>
      <c r="I4455" s="2"/>
      <c r="J4455" s="2"/>
      <c r="K4455" s="2"/>
    </row>
    <row r="4456" spans="1:11">
      <c r="A4456" s="2"/>
      <c r="B4456" s="2"/>
      <c r="C4456" s="16"/>
      <c r="D4456" s="2"/>
      <c r="E4456" s="16"/>
      <c r="F4456" s="16"/>
      <c r="G4456" s="16"/>
      <c r="H4456" s="16"/>
      <c r="I4456" s="2"/>
      <c r="J4456" s="2"/>
      <c r="K4456" s="2"/>
    </row>
    <row r="4457" spans="1:11">
      <c r="A4457" s="2"/>
      <c r="B4457" s="2"/>
      <c r="C4457" s="16"/>
      <c r="D4457" s="2"/>
      <c r="E4457" s="16"/>
      <c r="F4457" s="16"/>
      <c r="G4457" s="16"/>
      <c r="H4457" s="16"/>
      <c r="I4457" s="2"/>
      <c r="J4457" s="2"/>
      <c r="K4457" s="2"/>
    </row>
    <row r="4458" spans="1:11">
      <c r="A4458" s="2"/>
      <c r="B4458" s="2"/>
      <c r="C4458" s="16"/>
      <c r="D4458" s="2"/>
      <c r="E4458" s="16"/>
      <c r="F4458" s="16"/>
      <c r="G4458" s="16"/>
      <c r="H4458" s="16"/>
      <c r="I4458" s="2"/>
      <c r="J4458" s="2"/>
      <c r="K4458" s="2"/>
    </row>
    <row r="4459" spans="1:11">
      <c r="A4459" s="2"/>
      <c r="B4459" s="2"/>
      <c r="C4459" s="16"/>
      <c r="D4459" s="2"/>
      <c r="E4459" s="16"/>
      <c r="F4459" s="16"/>
      <c r="G4459" s="16"/>
      <c r="H4459" s="16"/>
      <c r="I4459" s="2"/>
      <c r="J4459" s="2"/>
      <c r="K4459" s="2"/>
    </row>
    <row r="4460" spans="1:11">
      <c r="A4460" s="2"/>
      <c r="B4460" s="2"/>
      <c r="C4460" s="16"/>
      <c r="D4460" s="2"/>
      <c r="E4460" s="16"/>
      <c r="F4460" s="16"/>
      <c r="G4460" s="16"/>
      <c r="H4460" s="16"/>
      <c r="I4460" s="2"/>
      <c r="J4460" s="2"/>
      <c r="K4460" s="2"/>
    </row>
    <row r="4461" spans="1:11">
      <c r="A4461" s="2"/>
      <c r="B4461" s="2"/>
      <c r="C4461" s="16"/>
      <c r="D4461" s="2"/>
      <c r="E4461" s="16"/>
      <c r="F4461" s="16"/>
      <c r="G4461" s="16"/>
      <c r="H4461" s="16"/>
      <c r="I4461" s="2"/>
      <c r="J4461" s="2"/>
      <c r="K4461" s="2"/>
    </row>
    <row r="4462" spans="1:11">
      <c r="A4462" s="2"/>
      <c r="B4462" s="2"/>
      <c r="C4462" s="16"/>
      <c r="D4462" s="2"/>
      <c r="E4462" s="16"/>
      <c r="F4462" s="16"/>
      <c r="G4462" s="16"/>
      <c r="H4462" s="16"/>
      <c r="I4462" s="2"/>
      <c r="J4462" s="2"/>
      <c r="K4462" s="2"/>
    </row>
    <row r="4463" spans="1:11">
      <c r="A4463" s="2"/>
      <c r="B4463" s="2"/>
      <c r="C4463" s="16"/>
      <c r="D4463" s="2"/>
      <c r="E4463" s="16"/>
      <c r="F4463" s="16"/>
      <c r="G4463" s="16"/>
      <c r="H4463" s="16"/>
      <c r="I4463" s="2"/>
      <c r="J4463" s="2"/>
      <c r="K4463" s="2"/>
    </row>
    <row r="4464" spans="1:11">
      <c r="A4464" s="2"/>
      <c r="B4464" s="2"/>
      <c r="C4464" s="16"/>
      <c r="D4464" s="2"/>
      <c r="E4464" s="16"/>
      <c r="F4464" s="16"/>
      <c r="G4464" s="16"/>
      <c r="H4464" s="16"/>
      <c r="I4464" s="2"/>
      <c r="J4464" s="2"/>
      <c r="K4464" s="2"/>
    </row>
    <row r="4465" spans="1:11">
      <c r="A4465" s="2"/>
      <c r="B4465" s="2"/>
      <c r="C4465" s="16"/>
      <c r="D4465" s="2"/>
      <c r="E4465" s="16"/>
      <c r="F4465" s="16"/>
      <c r="G4465" s="16"/>
      <c r="H4465" s="16"/>
      <c r="I4465" s="2"/>
      <c r="J4465" s="2"/>
      <c r="K4465" s="2"/>
    </row>
    <row r="4466" spans="1:11">
      <c r="A4466" s="2"/>
      <c r="B4466" s="2"/>
      <c r="C4466" s="16"/>
      <c r="D4466" s="2"/>
      <c r="E4466" s="16"/>
      <c r="F4466" s="16"/>
      <c r="G4466" s="16"/>
      <c r="H4466" s="16"/>
      <c r="I4466" s="2"/>
      <c r="J4466" s="2"/>
      <c r="K4466" s="2"/>
    </row>
    <row r="4467" spans="1:11">
      <c r="A4467" s="2"/>
      <c r="B4467" s="2"/>
      <c r="C4467" s="16"/>
      <c r="D4467" s="2"/>
      <c r="E4467" s="16"/>
      <c r="F4467" s="16"/>
      <c r="G4467" s="16"/>
      <c r="H4467" s="16"/>
      <c r="I4467" s="2"/>
      <c r="J4467" s="2"/>
      <c r="K4467" s="2"/>
    </row>
    <row r="4468" spans="1:11">
      <c r="A4468" s="2"/>
      <c r="B4468" s="2"/>
      <c r="C4468" s="16"/>
      <c r="D4468" s="2"/>
      <c r="E4468" s="16"/>
      <c r="F4468" s="16"/>
      <c r="G4468" s="16"/>
      <c r="H4468" s="16"/>
      <c r="I4468" s="2"/>
      <c r="J4468" s="2"/>
      <c r="K4468" s="2"/>
    </row>
    <row r="4469" spans="1:11">
      <c r="A4469" s="2"/>
      <c r="B4469" s="2"/>
      <c r="C4469" s="16"/>
      <c r="D4469" s="2"/>
      <c r="E4469" s="16"/>
      <c r="F4469" s="16"/>
      <c r="G4469" s="16"/>
      <c r="H4469" s="16"/>
      <c r="I4469" s="2"/>
      <c r="J4469" s="2"/>
      <c r="K4469" s="2"/>
    </row>
    <row r="4470" spans="1:11">
      <c r="A4470" s="2"/>
      <c r="B4470" s="2"/>
      <c r="C4470" s="16"/>
      <c r="D4470" s="2"/>
      <c r="E4470" s="16"/>
      <c r="F4470" s="16"/>
      <c r="G4470" s="16"/>
      <c r="H4470" s="16"/>
      <c r="I4470" s="2"/>
      <c r="J4470" s="2"/>
      <c r="K4470" s="2"/>
    </row>
    <row r="4471" spans="1:11">
      <c r="A4471" s="2"/>
      <c r="B4471" s="2"/>
      <c r="C4471" s="16"/>
      <c r="D4471" s="2"/>
      <c r="E4471" s="16"/>
      <c r="F4471" s="16"/>
      <c r="G4471" s="16"/>
      <c r="H4471" s="16"/>
      <c r="I4471" s="2"/>
      <c r="J4471" s="2"/>
      <c r="K4471" s="2"/>
    </row>
    <row r="4472" spans="1:11">
      <c r="A4472" s="2"/>
      <c r="B4472" s="2"/>
      <c r="C4472" s="16"/>
      <c r="D4472" s="2"/>
      <c r="E4472" s="16"/>
      <c r="F4472" s="16"/>
      <c r="G4472" s="16"/>
      <c r="H4472" s="16"/>
      <c r="I4472" s="2"/>
      <c r="J4472" s="2"/>
      <c r="K4472" s="2"/>
    </row>
    <row r="4473" spans="1:11">
      <c r="A4473" s="2"/>
      <c r="B4473" s="2"/>
      <c r="C4473" s="16"/>
      <c r="D4473" s="2"/>
      <c r="E4473" s="16"/>
      <c r="F4473" s="16"/>
      <c r="G4473" s="16"/>
      <c r="H4473" s="16"/>
      <c r="I4473" s="2"/>
      <c r="J4473" s="2"/>
      <c r="K4473" s="2"/>
    </row>
    <row r="4474" spans="1:11">
      <c r="A4474" s="2"/>
      <c r="B4474" s="2"/>
      <c r="C4474" s="16"/>
      <c r="D4474" s="2"/>
      <c r="E4474" s="16"/>
      <c r="F4474" s="16"/>
      <c r="G4474" s="16"/>
      <c r="H4474" s="16"/>
      <c r="I4474" s="2"/>
      <c r="J4474" s="2"/>
      <c r="K4474" s="2"/>
    </row>
    <row r="4475" spans="1:11">
      <c r="A4475" s="2"/>
      <c r="B4475" s="2"/>
      <c r="C4475" s="16"/>
      <c r="D4475" s="2"/>
      <c r="E4475" s="16"/>
      <c r="F4475" s="16"/>
      <c r="G4475" s="16"/>
      <c r="H4475" s="16"/>
      <c r="I4475" s="2"/>
      <c r="J4475" s="2"/>
      <c r="K4475" s="2"/>
    </row>
    <row r="4476" spans="1:11">
      <c r="A4476" s="2"/>
      <c r="B4476" s="2"/>
      <c r="C4476" s="16"/>
      <c r="D4476" s="2"/>
      <c r="E4476" s="16"/>
      <c r="F4476" s="16"/>
      <c r="G4476" s="16"/>
      <c r="H4476" s="16"/>
      <c r="I4476" s="2"/>
      <c r="J4476" s="2"/>
      <c r="K4476" s="2"/>
    </row>
    <row r="4477" spans="1:11">
      <c r="A4477" s="2"/>
      <c r="B4477" s="2"/>
      <c r="C4477" s="16"/>
      <c r="D4477" s="2"/>
      <c r="E4477" s="16"/>
      <c r="F4477" s="16"/>
      <c r="G4477" s="16"/>
      <c r="H4477" s="16"/>
      <c r="I4477" s="2"/>
      <c r="J4477" s="2"/>
      <c r="K4477" s="2"/>
    </row>
    <row r="4478" spans="1:11">
      <c r="A4478" s="2"/>
      <c r="B4478" s="2"/>
      <c r="C4478" s="16"/>
      <c r="D4478" s="2"/>
      <c r="E4478" s="16"/>
      <c r="F4478" s="16"/>
      <c r="G4478" s="16"/>
      <c r="H4478" s="16"/>
      <c r="I4478" s="2"/>
      <c r="J4478" s="2"/>
      <c r="K4478" s="2"/>
    </row>
    <row r="4479" spans="1:11">
      <c r="A4479" s="2"/>
      <c r="B4479" s="2"/>
      <c r="C4479" s="16"/>
      <c r="D4479" s="2"/>
      <c r="E4479" s="16"/>
      <c r="F4479" s="16"/>
      <c r="G4479" s="16"/>
      <c r="H4479" s="16"/>
      <c r="I4479" s="2"/>
      <c r="J4479" s="2"/>
      <c r="K4479" s="2"/>
    </row>
    <row r="4480" spans="1:11">
      <c r="A4480" s="2"/>
      <c r="B4480" s="2"/>
      <c r="C4480" s="16"/>
      <c r="D4480" s="2"/>
      <c r="E4480" s="16"/>
      <c r="F4480" s="16"/>
      <c r="G4480" s="16"/>
      <c r="H4480" s="16"/>
      <c r="I4480" s="2"/>
      <c r="J4480" s="2"/>
      <c r="K4480" s="2"/>
    </row>
    <row r="4481" spans="1:11">
      <c r="A4481" s="2"/>
      <c r="B4481" s="2"/>
      <c r="C4481" s="16"/>
      <c r="D4481" s="2"/>
      <c r="E4481" s="16"/>
      <c r="F4481" s="16"/>
      <c r="G4481" s="16"/>
      <c r="H4481" s="16"/>
      <c r="I4481" s="2"/>
      <c r="J4481" s="2"/>
      <c r="K4481" s="2"/>
    </row>
    <row r="4482" spans="1:11">
      <c r="A4482" s="2"/>
      <c r="B4482" s="2"/>
      <c r="C4482" s="16"/>
      <c r="D4482" s="2"/>
      <c r="E4482" s="16"/>
      <c r="F4482" s="16"/>
      <c r="G4482" s="16"/>
      <c r="H4482" s="16"/>
      <c r="I4482" s="2"/>
      <c r="J4482" s="2"/>
      <c r="K4482" s="2"/>
    </row>
    <row r="4483" spans="1:11">
      <c r="A4483" s="2"/>
      <c r="B4483" s="2"/>
      <c r="C4483" s="16"/>
      <c r="D4483" s="2"/>
      <c r="E4483" s="16"/>
      <c r="F4483" s="16"/>
      <c r="G4483" s="16"/>
      <c r="H4483" s="16"/>
      <c r="I4483" s="2"/>
      <c r="J4483" s="2"/>
      <c r="K4483" s="2"/>
    </row>
    <row r="4484" spans="1:11">
      <c r="A4484" s="2"/>
      <c r="B4484" s="2"/>
      <c r="C4484" s="16"/>
      <c r="D4484" s="2"/>
      <c r="E4484" s="16"/>
      <c r="F4484" s="16"/>
      <c r="G4484" s="16"/>
      <c r="H4484" s="16"/>
      <c r="I4484" s="2"/>
      <c r="J4484" s="2"/>
      <c r="K4484" s="2"/>
    </row>
    <row r="4485" spans="1:11">
      <c r="A4485" s="2"/>
      <c r="B4485" s="2"/>
      <c r="C4485" s="16"/>
      <c r="D4485" s="2"/>
      <c r="E4485" s="16"/>
      <c r="F4485" s="16"/>
      <c r="G4485" s="16"/>
      <c r="H4485" s="16"/>
      <c r="I4485" s="2"/>
      <c r="J4485" s="2"/>
      <c r="K4485" s="2"/>
    </row>
    <row r="4486" spans="1:11">
      <c r="A4486" s="2"/>
      <c r="B4486" s="2"/>
      <c r="C4486" s="16"/>
      <c r="D4486" s="2"/>
      <c r="E4486" s="16"/>
      <c r="F4486" s="16"/>
      <c r="G4486" s="16"/>
      <c r="H4486" s="16"/>
      <c r="I4486" s="2"/>
      <c r="J4486" s="2"/>
      <c r="K4486" s="2"/>
    </row>
    <row r="4487" spans="1:11">
      <c r="A4487" s="2"/>
      <c r="B4487" s="2"/>
      <c r="C4487" s="16"/>
      <c r="D4487" s="2"/>
      <c r="E4487" s="16"/>
      <c r="F4487" s="16"/>
      <c r="G4487" s="16"/>
      <c r="H4487" s="16"/>
      <c r="I4487" s="2"/>
      <c r="J4487" s="2"/>
      <c r="K4487" s="2"/>
    </row>
    <row r="4488" spans="1:11">
      <c r="A4488" s="2"/>
      <c r="B4488" s="2"/>
      <c r="C4488" s="16"/>
      <c r="D4488" s="2"/>
      <c r="E4488" s="16"/>
      <c r="F4488" s="16"/>
      <c r="G4488" s="16"/>
      <c r="H4488" s="16"/>
      <c r="I4488" s="2"/>
      <c r="J4488" s="2"/>
      <c r="K4488" s="2"/>
    </row>
    <row r="4489" spans="1:11">
      <c r="A4489" s="2"/>
      <c r="B4489" s="2"/>
      <c r="C4489" s="16"/>
      <c r="D4489" s="2"/>
      <c r="E4489" s="16"/>
      <c r="F4489" s="16"/>
      <c r="G4489" s="16"/>
      <c r="H4489" s="16"/>
      <c r="I4489" s="2"/>
      <c r="J4489" s="2"/>
      <c r="K4489" s="2"/>
    </row>
    <row r="4490" spans="1:11">
      <c r="A4490" s="2"/>
      <c r="B4490" s="2"/>
      <c r="C4490" s="16"/>
      <c r="D4490" s="2"/>
      <c r="E4490" s="16"/>
      <c r="F4490" s="16"/>
      <c r="G4490" s="16"/>
      <c r="H4490" s="16"/>
      <c r="I4490" s="2"/>
      <c r="J4490" s="2"/>
      <c r="K4490" s="2"/>
    </row>
    <row r="4491" spans="1:11">
      <c r="A4491" s="2"/>
      <c r="B4491" s="2"/>
      <c r="C4491" s="16"/>
      <c r="D4491" s="2"/>
      <c r="E4491" s="16"/>
      <c r="F4491" s="16"/>
      <c r="G4491" s="16"/>
      <c r="H4491" s="16"/>
      <c r="I4491" s="2"/>
      <c r="J4491" s="2"/>
      <c r="K4491" s="2"/>
    </row>
    <row r="4492" spans="1:11">
      <c r="A4492" s="2"/>
      <c r="B4492" s="2"/>
      <c r="C4492" s="16"/>
      <c r="D4492" s="2"/>
      <c r="E4492" s="16"/>
      <c r="F4492" s="16"/>
      <c r="G4492" s="16"/>
      <c r="H4492" s="16"/>
      <c r="I4492" s="2"/>
      <c r="J4492" s="2"/>
      <c r="K4492" s="2"/>
    </row>
    <row r="4493" spans="1:11">
      <c r="A4493" s="2"/>
      <c r="B4493" s="2"/>
      <c r="C4493" s="16"/>
      <c r="D4493" s="2"/>
      <c r="E4493" s="16"/>
      <c r="F4493" s="16"/>
      <c r="G4493" s="16"/>
      <c r="H4493" s="16"/>
      <c r="I4493" s="2"/>
      <c r="J4493" s="2"/>
      <c r="K4493" s="2"/>
    </row>
    <row r="4494" spans="1:11">
      <c r="A4494" s="2"/>
      <c r="B4494" s="2"/>
      <c r="C4494" s="16"/>
      <c r="D4494" s="2"/>
      <c r="E4494" s="16"/>
      <c r="F4494" s="16"/>
      <c r="G4494" s="16"/>
      <c r="H4494" s="16"/>
      <c r="I4494" s="2"/>
      <c r="J4494" s="2"/>
      <c r="K4494" s="2"/>
    </row>
    <row r="4495" spans="1:11">
      <c r="A4495" s="2"/>
      <c r="B4495" s="2"/>
      <c r="C4495" s="16"/>
      <c r="D4495" s="2"/>
      <c r="E4495" s="16"/>
      <c r="F4495" s="16"/>
      <c r="G4495" s="16"/>
      <c r="H4495" s="16"/>
      <c r="I4495" s="2"/>
      <c r="J4495" s="2"/>
      <c r="K4495" s="2"/>
    </row>
    <row r="4496" spans="1:11">
      <c r="A4496" s="2"/>
      <c r="B4496" s="2"/>
      <c r="C4496" s="16"/>
      <c r="D4496" s="2"/>
      <c r="E4496" s="16"/>
      <c r="F4496" s="16"/>
      <c r="G4496" s="16"/>
      <c r="H4496" s="16"/>
      <c r="I4496" s="2"/>
      <c r="J4496" s="2"/>
      <c r="K4496" s="2"/>
    </row>
    <row r="4497" spans="1:11">
      <c r="A4497" s="2"/>
      <c r="B4497" s="2"/>
      <c r="C4497" s="16"/>
      <c r="D4497" s="2"/>
      <c r="E4497" s="16"/>
      <c r="F4497" s="16"/>
      <c r="G4497" s="16"/>
      <c r="H4497" s="16"/>
      <c r="I4497" s="2"/>
      <c r="J4497" s="2"/>
      <c r="K4497" s="2"/>
    </row>
    <row r="4498" spans="1:11">
      <c r="A4498" s="2"/>
      <c r="B4498" s="2"/>
      <c r="C4498" s="16"/>
      <c r="D4498" s="2"/>
      <c r="E4498" s="16"/>
      <c r="F4498" s="16"/>
      <c r="G4498" s="16"/>
      <c r="H4498" s="16"/>
      <c r="I4498" s="2"/>
      <c r="J4498" s="2"/>
      <c r="K4498" s="2"/>
    </row>
    <row r="4499" spans="1:11">
      <c r="A4499" s="2"/>
      <c r="B4499" s="2"/>
      <c r="C4499" s="16"/>
      <c r="D4499" s="2"/>
      <c r="E4499" s="16"/>
      <c r="F4499" s="16"/>
      <c r="G4499" s="16"/>
      <c r="H4499" s="16"/>
      <c r="I4499" s="2"/>
      <c r="J4499" s="2"/>
      <c r="K4499" s="2"/>
    </row>
    <row r="4500" spans="1:11">
      <c r="A4500" s="2"/>
      <c r="B4500" s="2"/>
      <c r="C4500" s="16"/>
      <c r="D4500" s="2"/>
      <c r="E4500" s="16"/>
      <c r="F4500" s="16"/>
      <c r="G4500" s="16"/>
      <c r="H4500" s="16"/>
      <c r="I4500" s="2"/>
      <c r="J4500" s="2"/>
      <c r="K4500" s="2"/>
    </row>
    <row r="4501" spans="1:11">
      <c r="A4501" s="2"/>
      <c r="B4501" s="2"/>
      <c r="C4501" s="16"/>
      <c r="D4501" s="2"/>
      <c r="E4501" s="16"/>
      <c r="F4501" s="16"/>
      <c r="G4501" s="16"/>
      <c r="H4501" s="16"/>
      <c r="I4501" s="2"/>
      <c r="J4501" s="2"/>
      <c r="K4501" s="2"/>
    </row>
    <row r="4502" spans="1:11">
      <c r="A4502" s="2"/>
      <c r="B4502" s="2"/>
      <c r="C4502" s="16"/>
      <c r="D4502" s="2"/>
      <c r="E4502" s="16"/>
      <c r="F4502" s="16"/>
      <c r="G4502" s="16"/>
      <c r="H4502" s="16"/>
      <c r="I4502" s="2"/>
      <c r="J4502" s="2"/>
      <c r="K4502" s="2"/>
    </row>
    <row r="4503" spans="1:11">
      <c r="A4503" s="2"/>
      <c r="B4503" s="2"/>
      <c r="C4503" s="16"/>
      <c r="D4503" s="2"/>
      <c r="E4503" s="16"/>
      <c r="F4503" s="16"/>
      <c r="G4503" s="16"/>
      <c r="H4503" s="16"/>
      <c r="I4503" s="2"/>
      <c r="J4503" s="2"/>
      <c r="K4503" s="2"/>
    </row>
    <row r="4504" spans="1:11">
      <c r="A4504" s="2"/>
      <c r="B4504" s="2"/>
      <c r="C4504" s="16"/>
      <c r="D4504" s="2"/>
      <c r="E4504" s="16"/>
      <c r="F4504" s="16"/>
      <c r="G4504" s="16"/>
      <c r="H4504" s="16"/>
      <c r="I4504" s="2"/>
      <c r="J4504" s="2"/>
      <c r="K4504" s="2"/>
    </row>
    <row r="4505" spans="1:11">
      <c r="A4505" s="2"/>
      <c r="B4505" s="2"/>
      <c r="C4505" s="16"/>
      <c r="D4505" s="2"/>
      <c r="E4505" s="16"/>
      <c r="F4505" s="16"/>
      <c r="G4505" s="16"/>
      <c r="H4505" s="16"/>
      <c r="I4505" s="2"/>
      <c r="J4505" s="2"/>
      <c r="K4505" s="2"/>
    </row>
    <row r="4506" spans="1:11">
      <c r="A4506" s="2"/>
      <c r="B4506" s="2"/>
      <c r="C4506" s="16"/>
      <c r="D4506" s="2"/>
      <c r="E4506" s="16"/>
      <c r="F4506" s="16"/>
      <c r="G4506" s="16"/>
      <c r="H4506" s="16"/>
      <c r="I4506" s="2"/>
      <c r="J4506" s="2"/>
      <c r="K4506" s="2"/>
    </row>
    <row r="4507" spans="1:11">
      <c r="A4507" s="2"/>
      <c r="B4507" s="2"/>
      <c r="C4507" s="16"/>
      <c r="D4507" s="2"/>
      <c r="E4507" s="16"/>
      <c r="F4507" s="16"/>
      <c r="G4507" s="16"/>
      <c r="H4507" s="16"/>
      <c r="I4507" s="2"/>
      <c r="J4507" s="2"/>
      <c r="K4507" s="2"/>
    </row>
    <row r="4508" spans="1:11">
      <c r="A4508" s="2"/>
      <c r="B4508" s="2"/>
      <c r="C4508" s="16"/>
      <c r="D4508" s="2"/>
      <c r="E4508" s="16"/>
      <c r="F4508" s="16"/>
      <c r="G4508" s="16"/>
      <c r="H4508" s="16"/>
      <c r="I4508" s="2"/>
      <c r="J4508" s="2"/>
      <c r="K4508" s="2"/>
    </row>
    <row r="4509" spans="1:11">
      <c r="A4509" s="2"/>
      <c r="B4509" s="2"/>
      <c r="C4509" s="16"/>
      <c r="D4509" s="2"/>
      <c r="E4509" s="16"/>
      <c r="F4509" s="16"/>
      <c r="G4509" s="16"/>
      <c r="H4509" s="16"/>
      <c r="I4509" s="2"/>
      <c r="J4509" s="2"/>
      <c r="K4509" s="2"/>
    </row>
    <row r="4510" spans="1:11">
      <c r="A4510" s="2"/>
      <c r="B4510" s="2"/>
      <c r="C4510" s="16"/>
      <c r="D4510" s="2"/>
      <c r="E4510" s="16"/>
      <c r="F4510" s="16"/>
      <c r="G4510" s="16"/>
      <c r="H4510" s="16"/>
      <c r="I4510" s="2"/>
      <c r="J4510" s="2"/>
      <c r="K4510" s="2"/>
    </row>
    <row r="4511" spans="1:11">
      <c r="A4511" s="2"/>
      <c r="B4511" s="2"/>
      <c r="C4511" s="16"/>
      <c r="D4511" s="2"/>
      <c r="E4511" s="16"/>
      <c r="F4511" s="16"/>
      <c r="G4511" s="16"/>
      <c r="H4511" s="16"/>
      <c r="I4511" s="2"/>
      <c r="J4511" s="2"/>
      <c r="K4511" s="2"/>
    </row>
    <row r="4512" spans="1:11">
      <c r="A4512" s="2"/>
      <c r="B4512" s="2"/>
      <c r="C4512" s="16"/>
      <c r="D4512" s="2"/>
      <c r="E4512" s="16"/>
      <c r="F4512" s="16"/>
      <c r="G4512" s="16"/>
      <c r="H4512" s="16"/>
      <c r="I4512" s="2"/>
      <c r="J4512" s="2"/>
      <c r="K4512" s="2"/>
    </row>
    <row r="4513" spans="1:11">
      <c r="A4513" s="2"/>
      <c r="B4513" s="2"/>
      <c r="C4513" s="16"/>
      <c r="D4513" s="2"/>
      <c r="E4513" s="16"/>
      <c r="F4513" s="16"/>
      <c r="G4513" s="16"/>
      <c r="H4513" s="16"/>
      <c r="I4513" s="2"/>
      <c r="J4513" s="2"/>
      <c r="K4513" s="2"/>
    </row>
    <row r="4514" spans="1:11">
      <c r="A4514" s="2"/>
      <c r="B4514" s="2"/>
      <c r="C4514" s="16"/>
      <c r="D4514" s="2"/>
      <c r="E4514" s="16"/>
      <c r="F4514" s="16"/>
      <c r="G4514" s="16"/>
      <c r="H4514" s="16"/>
      <c r="I4514" s="2"/>
      <c r="J4514" s="2"/>
      <c r="K4514" s="2"/>
    </row>
    <row r="4515" spans="1:11">
      <c r="A4515" s="2"/>
      <c r="B4515" s="2"/>
      <c r="C4515" s="16"/>
      <c r="D4515" s="2"/>
      <c r="E4515" s="16"/>
      <c r="F4515" s="16"/>
      <c r="G4515" s="16"/>
      <c r="H4515" s="16"/>
      <c r="I4515" s="2"/>
      <c r="J4515" s="2"/>
      <c r="K4515" s="2"/>
    </row>
    <row r="4516" spans="1:11">
      <c r="A4516" s="2"/>
      <c r="B4516" s="2"/>
      <c r="C4516" s="16"/>
      <c r="D4516" s="2"/>
      <c r="E4516" s="16"/>
      <c r="F4516" s="16"/>
      <c r="G4516" s="16"/>
      <c r="H4516" s="16"/>
      <c r="I4516" s="2"/>
      <c r="J4516" s="2"/>
      <c r="K4516" s="2"/>
    </row>
    <row r="4517" spans="1:11">
      <c r="A4517" s="2"/>
      <c r="B4517" s="2"/>
      <c r="C4517" s="16"/>
      <c r="D4517" s="2"/>
      <c r="E4517" s="16"/>
      <c r="F4517" s="16"/>
      <c r="G4517" s="16"/>
      <c r="H4517" s="16"/>
      <c r="I4517" s="2"/>
      <c r="J4517" s="2"/>
      <c r="K4517" s="2"/>
    </row>
    <row r="4518" spans="1:11">
      <c r="A4518" s="2"/>
      <c r="B4518" s="2"/>
      <c r="C4518" s="16"/>
      <c r="D4518" s="2"/>
      <c r="E4518" s="16"/>
      <c r="F4518" s="16"/>
      <c r="G4518" s="16"/>
      <c r="H4518" s="16"/>
      <c r="I4518" s="2"/>
      <c r="J4518" s="2"/>
      <c r="K4518" s="2"/>
    </row>
    <row r="4519" spans="1:11">
      <c r="A4519" s="2"/>
      <c r="B4519" s="2"/>
      <c r="C4519" s="16"/>
      <c r="D4519" s="2"/>
      <c r="E4519" s="16"/>
      <c r="F4519" s="16"/>
      <c r="G4519" s="16"/>
      <c r="H4519" s="16"/>
      <c r="I4519" s="2"/>
      <c r="J4519" s="2"/>
      <c r="K4519" s="2"/>
    </row>
    <row r="4520" spans="1:11">
      <c r="A4520" s="2"/>
      <c r="B4520" s="2"/>
      <c r="C4520" s="16"/>
      <c r="D4520" s="2"/>
      <c r="E4520" s="16"/>
      <c r="F4520" s="16"/>
      <c r="G4520" s="16"/>
      <c r="H4520" s="16"/>
      <c r="I4520" s="2"/>
      <c r="J4520" s="2"/>
      <c r="K4520" s="2"/>
    </row>
    <row r="4521" spans="1:11">
      <c r="A4521" s="2"/>
      <c r="B4521" s="2"/>
      <c r="C4521" s="16"/>
      <c r="D4521" s="2"/>
      <c r="E4521" s="16"/>
      <c r="F4521" s="16"/>
      <c r="G4521" s="16"/>
      <c r="H4521" s="16"/>
      <c r="I4521" s="2"/>
      <c r="J4521" s="2"/>
      <c r="K4521" s="2"/>
    </row>
    <row r="4522" spans="1:11">
      <c r="A4522" s="2"/>
      <c r="B4522" s="2"/>
      <c r="C4522" s="16"/>
      <c r="D4522" s="2"/>
      <c r="E4522" s="16"/>
      <c r="F4522" s="16"/>
      <c r="G4522" s="16"/>
      <c r="H4522" s="16"/>
      <c r="I4522" s="2"/>
      <c r="J4522" s="2"/>
      <c r="K4522" s="2"/>
    </row>
    <row r="4523" spans="1:11">
      <c r="A4523" s="2"/>
      <c r="B4523" s="2"/>
      <c r="C4523" s="16"/>
      <c r="D4523" s="2"/>
      <c r="E4523" s="16"/>
      <c r="F4523" s="16"/>
      <c r="G4523" s="16"/>
      <c r="H4523" s="16"/>
      <c r="I4523" s="2"/>
      <c r="J4523" s="2"/>
      <c r="K4523" s="2"/>
    </row>
    <row r="4524" spans="1:11">
      <c r="A4524" s="2"/>
      <c r="B4524" s="2"/>
      <c r="C4524" s="16"/>
      <c r="D4524" s="2"/>
      <c r="E4524" s="16"/>
      <c r="F4524" s="16"/>
      <c r="G4524" s="16"/>
      <c r="H4524" s="16"/>
      <c r="I4524" s="2"/>
      <c r="J4524" s="2"/>
      <c r="K4524" s="2"/>
    </row>
    <row r="4525" spans="1:11">
      <c r="A4525" s="2"/>
      <c r="B4525" s="2"/>
      <c r="C4525" s="16"/>
      <c r="D4525" s="2"/>
      <c r="E4525" s="16"/>
      <c r="F4525" s="16"/>
      <c r="G4525" s="16"/>
      <c r="H4525" s="16"/>
      <c r="I4525" s="2"/>
      <c r="J4525" s="2"/>
      <c r="K4525" s="2"/>
    </row>
    <row r="4526" spans="1:11">
      <c r="A4526" s="2"/>
      <c r="B4526" s="2"/>
      <c r="C4526" s="16"/>
      <c r="D4526" s="2"/>
      <c r="E4526" s="16"/>
      <c r="F4526" s="16"/>
      <c r="G4526" s="16"/>
      <c r="H4526" s="16"/>
      <c r="I4526" s="2"/>
      <c r="J4526" s="2"/>
      <c r="K4526" s="2"/>
    </row>
    <row r="4527" spans="1:11">
      <c r="A4527" s="2"/>
      <c r="B4527" s="2"/>
      <c r="C4527" s="16"/>
      <c r="D4527" s="2"/>
      <c r="E4527" s="16"/>
      <c r="F4527" s="16"/>
      <c r="G4527" s="16"/>
      <c r="H4527" s="16"/>
      <c r="I4527" s="2"/>
      <c r="J4527" s="2"/>
      <c r="K4527" s="2"/>
    </row>
    <row r="4528" spans="1:11">
      <c r="A4528" s="2"/>
      <c r="B4528" s="2"/>
      <c r="C4528" s="16"/>
      <c r="D4528" s="2"/>
      <c r="E4528" s="16"/>
      <c r="F4528" s="16"/>
      <c r="G4528" s="16"/>
      <c r="H4528" s="16"/>
      <c r="I4528" s="2"/>
      <c r="J4528" s="2"/>
      <c r="K4528" s="2"/>
    </row>
    <row r="4529" spans="1:11">
      <c r="A4529" s="2"/>
      <c r="B4529" s="2"/>
      <c r="C4529" s="16"/>
      <c r="D4529" s="2"/>
      <c r="E4529" s="16"/>
      <c r="F4529" s="16"/>
      <c r="G4529" s="16"/>
      <c r="H4529" s="16"/>
      <c r="I4529" s="2"/>
      <c r="J4529" s="2"/>
      <c r="K4529" s="2"/>
    </row>
    <row r="4530" spans="1:11">
      <c r="A4530" s="2"/>
      <c r="B4530" s="2"/>
      <c r="C4530" s="16"/>
      <c r="D4530" s="2"/>
      <c r="E4530" s="16"/>
      <c r="F4530" s="16"/>
      <c r="G4530" s="16"/>
      <c r="H4530" s="16"/>
      <c r="I4530" s="2"/>
      <c r="J4530" s="2"/>
      <c r="K4530" s="2"/>
    </row>
    <row r="4531" spans="1:11">
      <c r="A4531" s="2"/>
      <c r="B4531" s="2"/>
      <c r="C4531" s="16"/>
      <c r="D4531" s="2"/>
      <c r="E4531" s="16"/>
      <c r="F4531" s="16"/>
      <c r="G4531" s="16"/>
      <c r="H4531" s="16"/>
      <c r="I4531" s="2"/>
      <c r="J4531" s="2"/>
      <c r="K4531" s="2"/>
    </row>
    <row r="4532" spans="1:11">
      <c r="A4532" s="2"/>
      <c r="B4532" s="2"/>
      <c r="C4532" s="16"/>
      <c r="D4532" s="2"/>
      <c r="E4532" s="16"/>
      <c r="F4532" s="16"/>
      <c r="G4532" s="16"/>
      <c r="H4532" s="16"/>
      <c r="I4532" s="2"/>
      <c r="J4532" s="2"/>
      <c r="K4532" s="2"/>
    </row>
    <row r="4533" spans="1:11">
      <c r="A4533" s="2"/>
      <c r="B4533" s="2"/>
      <c r="C4533" s="16"/>
      <c r="D4533" s="2"/>
      <c r="E4533" s="16"/>
      <c r="F4533" s="16"/>
      <c r="G4533" s="16"/>
      <c r="H4533" s="16"/>
      <c r="I4533" s="2"/>
      <c r="J4533" s="2"/>
      <c r="K4533" s="2"/>
    </row>
    <row r="4534" spans="1:11">
      <c r="A4534" s="2"/>
      <c r="B4534" s="2"/>
      <c r="C4534" s="16"/>
      <c r="D4534" s="2"/>
      <c r="E4534" s="16"/>
      <c r="F4534" s="16"/>
      <c r="G4534" s="16"/>
      <c r="H4534" s="16"/>
      <c r="I4534" s="2"/>
      <c r="J4534" s="2"/>
      <c r="K4534" s="2"/>
    </row>
    <row r="4535" spans="1:11">
      <c r="A4535" s="2"/>
      <c r="B4535" s="2"/>
      <c r="C4535" s="16"/>
      <c r="D4535" s="2"/>
      <c r="E4535" s="16"/>
      <c r="F4535" s="16"/>
      <c r="G4535" s="16"/>
      <c r="H4535" s="16"/>
      <c r="I4535" s="2"/>
      <c r="J4535" s="2"/>
      <c r="K4535" s="2"/>
    </row>
    <row r="4536" spans="1:11">
      <c r="A4536" s="2"/>
      <c r="B4536" s="2"/>
      <c r="C4536" s="16"/>
      <c r="D4536" s="2"/>
      <c r="E4536" s="16"/>
      <c r="F4536" s="16"/>
      <c r="G4536" s="16"/>
      <c r="H4536" s="16"/>
      <c r="I4536" s="2"/>
      <c r="J4536" s="2"/>
      <c r="K4536" s="2"/>
    </row>
    <row r="4537" spans="1:11">
      <c r="A4537" s="2"/>
      <c r="B4537" s="2"/>
      <c r="C4537" s="16"/>
      <c r="D4537" s="2"/>
      <c r="E4537" s="16"/>
      <c r="F4537" s="16"/>
      <c r="G4537" s="16"/>
      <c r="H4537" s="16"/>
      <c r="I4537" s="2"/>
      <c r="J4537" s="2"/>
      <c r="K4537" s="2"/>
    </row>
    <row r="4538" spans="1:11">
      <c r="A4538" s="2"/>
      <c r="B4538" s="2"/>
      <c r="C4538" s="16"/>
      <c r="D4538" s="2"/>
      <c r="E4538" s="16"/>
      <c r="F4538" s="16"/>
      <c r="G4538" s="16"/>
      <c r="H4538" s="16"/>
      <c r="I4538" s="2"/>
      <c r="J4538" s="2"/>
      <c r="K4538" s="2"/>
    </row>
    <row r="4539" spans="1:11">
      <c r="A4539" s="2"/>
      <c r="B4539" s="2"/>
      <c r="C4539" s="16"/>
      <c r="D4539" s="2"/>
      <c r="E4539" s="16"/>
      <c r="F4539" s="16"/>
      <c r="G4539" s="16"/>
      <c r="H4539" s="16"/>
      <c r="I4539" s="2"/>
      <c r="J4539" s="2"/>
      <c r="K4539" s="2"/>
    </row>
    <row r="4540" spans="1:11">
      <c r="A4540" s="2"/>
      <c r="B4540" s="2"/>
      <c r="C4540" s="16"/>
      <c r="D4540" s="2"/>
      <c r="E4540" s="16"/>
      <c r="F4540" s="16"/>
      <c r="G4540" s="16"/>
      <c r="H4540" s="16"/>
      <c r="I4540" s="2"/>
      <c r="J4540" s="2"/>
      <c r="K4540" s="2"/>
    </row>
    <row r="4541" spans="1:11">
      <c r="A4541" s="2"/>
      <c r="B4541" s="2"/>
      <c r="C4541" s="16"/>
      <c r="D4541" s="2"/>
      <c r="E4541" s="16"/>
      <c r="F4541" s="16"/>
      <c r="G4541" s="16"/>
      <c r="H4541" s="16"/>
      <c r="I4541" s="2"/>
      <c r="J4541" s="2"/>
      <c r="K4541" s="2"/>
    </row>
    <row r="4542" spans="1:11">
      <c r="A4542" s="2"/>
      <c r="B4542" s="2"/>
      <c r="C4542" s="16"/>
      <c r="D4542" s="2"/>
      <c r="E4542" s="16"/>
      <c r="F4542" s="16"/>
      <c r="G4542" s="16"/>
      <c r="H4542" s="16"/>
      <c r="I4542" s="2"/>
      <c r="J4542" s="2"/>
      <c r="K4542" s="2"/>
    </row>
    <row r="4543" spans="1:11">
      <c r="A4543" s="2"/>
      <c r="B4543" s="2"/>
      <c r="C4543" s="16"/>
      <c r="D4543" s="2"/>
      <c r="E4543" s="16"/>
      <c r="F4543" s="16"/>
      <c r="G4543" s="16"/>
      <c r="H4543" s="16"/>
      <c r="I4543" s="2"/>
      <c r="J4543" s="2"/>
      <c r="K4543" s="2"/>
    </row>
    <row r="4544" spans="1:11">
      <c r="A4544" s="2"/>
      <c r="B4544" s="2"/>
      <c r="C4544" s="16"/>
      <c r="D4544" s="2"/>
      <c r="E4544" s="16"/>
      <c r="F4544" s="16"/>
      <c r="G4544" s="16"/>
      <c r="H4544" s="16"/>
      <c r="I4544" s="2"/>
      <c r="J4544" s="2"/>
      <c r="K4544" s="2"/>
    </row>
    <row r="4545" spans="1:11">
      <c r="A4545" s="2"/>
      <c r="B4545" s="2"/>
      <c r="C4545" s="16"/>
      <c r="D4545" s="2"/>
      <c r="E4545" s="16"/>
      <c r="F4545" s="16"/>
      <c r="G4545" s="16"/>
      <c r="H4545" s="16"/>
      <c r="I4545" s="2"/>
      <c r="J4545" s="2"/>
      <c r="K4545" s="2"/>
    </row>
    <row r="4546" spans="1:11">
      <c r="A4546" s="2"/>
      <c r="B4546" s="2"/>
      <c r="C4546" s="16"/>
      <c r="D4546" s="2"/>
      <c r="E4546" s="16"/>
      <c r="F4546" s="16"/>
      <c r="G4546" s="16"/>
      <c r="H4546" s="16"/>
      <c r="I4546" s="2"/>
      <c r="J4546" s="2"/>
      <c r="K4546" s="2"/>
    </row>
    <row r="4547" spans="1:11">
      <c r="A4547" s="2"/>
      <c r="B4547" s="2"/>
      <c r="C4547" s="16"/>
      <c r="D4547" s="2"/>
      <c r="E4547" s="16"/>
      <c r="F4547" s="16"/>
      <c r="G4547" s="16"/>
      <c r="H4547" s="16"/>
      <c r="I4547" s="2"/>
      <c r="J4547" s="2"/>
      <c r="K4547" s="2"/>
    </row>
    <row r="4548" spans="1:11">
      <c r="A4548" s="2"/>
      <c r="B4548" s="2"/>
      <c r="C4548" s="16"/>
      <c r="D4548" s="2"/>
      <c r="E4548" s="16"/>
      <c r="F4548" s="16"/>
      <c r="G4548" s="16"/>
      <c r="H4548" s="16"/>
      <c r="I4548" s="2"/>
      <c r="J4548" s="2"/>
      <c r="K4548" s="2"/>
    </row>
    <row r="4549" spans="1:11">
      <c r="A4549" s="2"/>
      <c r="B4549" s="2"/>
      <c r="C4549" s="16"/>
      <c r="D4549" s="2"/>
      <c r="E4549" s="16"/>
      <c r="F4549" s="16"/>
      <c r="G4549" s="16"/>
      <c r="H4549" s="16"/>
      <c r="I4549" s="2"/>
      <c r="J4549" s="2"/>
      <c r="K4549" s="2"/>
    </row>
    <row r="4550" spans="1:11">
      <c r="A4550" s="2"/>
      <c r="B4550" s="2"/>
      <c r="C4550" s="16"/>
      <c r="D4550" s="2"/>
      <c r="E4550" s="16"/>
      <c r="F4550" s="16"/>
      <c r="G4550" s="16"/>
      <c r="H4550" s="16"/>
      <c r="I4550" s="2"/>
      <c r="J4550" s="2"/>
      <c r="K4550" s="2"/>
    </row>
    <row r="4551" spans="1:11">
      <c r="A4551" s="2"/>
      <c r="B4551" s="2"/>
      <c r="C4551" s="16"/>
      <c r="D4551" s="2"/>
      <c r="E4551" s="16"/>
      <c r="F4551" s="16"/>
      <c r="G4551" s="16"/>
      <c r="H4551" s="16"/>
      <c r="I4551" s="2"/>
      <c r="J4551" s="2"/>
      <c r="K4551" s="2"/>
    </row>
    <row r="4552" spans="1:11">
      <c r="A4552" s="2"/>
      <c r="B4552" s="2"/>
      <c r="C4552" s="16"/>
      <c r="D4552" s="2"/>
      <c r="E4552" s="16"/>
      <c r="F4552" s="16"/>
      <c r="G4552" s="16"/>
      <c r="H4552" s="16"/>
      <c r="I4552" s="2"/>
      <c r="J4552" s="2"/>
      <c r="K4552" s="2"/>
    </row>
    <row r="4553" spans="1:11">
      <c r="A4553" s="2"/>
      <c r="B4553" s="2"/>
      <c r="C4553" s="16"/>
      <c r="D4553" s="2"/>
      <c r="E4553" s="16"/>
      <c r="F4553" s="16"/>
      <c r="G4553" s="16"/>
      <c r="H4553" s="16"/>
      <c r="I4553" s="2"/>
      <c r="J4553" s="2"/>
      <c r="K4553" s="2"/>
    </row>
    <row r="4554" spans="1:11">
      <c r="A4554" s="2"/>
      <c r="B4554" s="2"/>
      <c r="C4554" s="16"/>
      <c r="D4554" s="2"/>
      <c r="E4554" s="16"/>
      <c r="F4554" s="16"/>
      <c r="G4554" s="16"/>
      <c r="H4554" s="16"/>
      <c r="I4554" s="2"/>
      <c r="J4554" s="2"/>
      <c r="K4554" s="2"/>
    </row>
    <row r="4555" spans="1:11">
      <c r="A4555" s="2"/>
      <c r="B4555" s="2"/>
      <c r="C4555" s="16"/>
      <c r="D4555" s="2"/>
      <c r="E4555" s="16"/>
      <c r="F4555" s="16"/>
      <c r="G4555" s="16"/>
      <c r="H4555" s="16"/>
      <c r="I4555" s="2"/>
      <c r="J4555" s="2"/>
      <c r="K4555" s="2"/>
    </row>
    <row r="4556" spans="1:11">
      <c r="A4556" s="2"/>
      <c r="B4556" s="2"/>
      <c r="C4556" s="16"/>
      <c r="D4556" s="2"/>
      <c r="E4556" s="16"/>
      <c r="F4556" s="16"/>
      <c r="G4556" s="16"/>
      <c r="H4556" s="16"/>
      <c r="I4556" s="2"/>
      <c r="J4556" s="2"/>
      <c r="K4556" s="2"/>
    </row>
    <row r="4557" spans="1:11">
      <c r="A4557" s="2"/>
      <c r="B4557" s="2"/>
      <c r="C4557" s="16"/>
      <c r="D4557" s="2"/>
      <c r="E4557" s="16"/>
      <c r="F4557" s="16"/>
      <c r="G4557" s="16"/>
      <c r="H4557" s="16"/>
      <c r="I4557" s="2"/>
      <c r="J4557" s="2"/>
      <c r="K4557" s="2"/>
    </row>
    <row r="4558" spans="1:11">
      <c r="A4558" s="2"/>
      <c r="B4558" s="2"/>
      <c r="C4558" s="16"/>
      <c r="D4558" s="2"/>
      <c r="E4558" s="16"/>
      <c r="F4558" s="16"/>
      <c r="G4558" s="16"/>
      <c r="H4558" s="16"/>
      <c r="I4558" s="2"/>
      <c r="J4558" s="2"/>
      <c r="K4558" s="2"/>
    </row>
    <row r="4559" spans="1:11">
      <c r="A4559" s="2"/>
      <c r="B4559" s="2"/>
      <c r="C4559" s="16"/>
      <c r="D4559" s="2"/>
      <c r="E4559" s="16"/>
      <c r="F4559" s="16"/>
      <c r="G4559" s="16"/>
      <c r="H4559" s="16"/>
      <c r="I4559" s="2"/>
      <c r="J4559" s="2"/>
      <c r="K4559" s="2"/>
    </row>
    <row r="4560" spans="1:11">
      <c r="A4560" s="2"/>
      <c r="B4560" s="2"/>
      <c r="C4560" s="16"/>
      <c r="D4560" s="2"/>
      <c r="E4560" s="16"/>
      <c r="F4560" s="16"/>
      <c r="G4560" s="16"/>
      <c r="H4560" s="16"/>
      <c r="I4560" s="2"/>
      <c r="J4560" s="2"/>
      <c r="K4560" s="2"/>
    </row>
    <row r="4561" spans="1:11">
      <c r="A4561" s="2"/>
      <c r="B4561" s="2"/>
      <c r="C4561" s="16"/>
      <c r="D4561" s="2"/>
      <c r="E4561" s="16"/>
      <c r="F4561" s="16"/>
      <c r="G4561" s="16"/>
      <c r="H4561" s="16"/>
      <c r="I4561" s="2"/>
      <c r="J4561" s="2"/>
      <c r="K4561" s="2"/>
    </row>
    <row r="4562" spans="1:11">
      <c r="A4562" s="2"/>
      <c r="B4562" s="2"/>
      <c r="C4562" s="16"/>
      <c r="D4562" s="2"/>
      <c r="E4562" s="16"/>
      <c r="F4562" s="16"/>
      <c r="G4562" s="16"/>
      <c r="H4562" s="16"/>
      <c r="I4562" s="2"/>
      <c r="J4562" s="2"/>
      <c r="K4562" s="2"/>
    </row>
    <row r="4563" spans="1:11">
      <c r="A4563" s="2"/>
      <c r="B4563" s="2"/>
      <c r="C4563" s="16"/>
      <c r="D4563" s="2"/>
      <c r="E4563" s="16"/>
      <c r="F4563" s="16"/>
      <c r="G4563" s="16"/>
      <c r="H4563" s="16"/>
      <c r="I4563" s="2"/>
      <c r="J4563" s="2"/>
      <c r="K4563" s="2"/>
    </row>
    <row r="4564" spans="1:11">
      <c r="A4564" s="2"/>
      <c r="B4564" s="2"/>
      <c r="C4564" s="16"/>
      <c r="D4564" s="2"/>
      <c r="E4564" s="16"/>
      <c r="F4564" s="16"/>
      <c r="G4564" s="16"/>
      <c r="H4564" s="16"/>
      <c r="I4564" s="2"/>
      <c r="J4564" s="2"/>
      <c r="K4564" s="2"/>
    </row>
    <row r="4565" spans="1:11">
      <c r="A4565" s="2"/>
      <c r="B4565" s="2"/>
      <c r="C4565" s="16"/>
      <c r="D4565" s="2"/>
      <c r="E4565" s="16"/>
      <c r="F4565" s="16"/>
      <c r="G4565" s="16"/>
      <c r="H4565" s="16"/>
      <c r="I4565" s="2"/>
      <c r="J4565" s="2"/>
      <c r="K4565" s="2"/>
    </row>
    <row r="4566" spans="1:11">
      <c r="A4566" s="2"/>
      <c r="B4566" s="2"/>
      <c r="C4566" s="16"/>
      <c r="D4566" s="2"/>
      <c r="E4566" s="16"/>
      <c r="F4566" s="16"/>
      <c r="G4566" s="16"/>
      <c r="H4566" s="16"/>
      <c r="I4566" s="2"/>
      <c r="J4566" s="2"/>
      <c r="K4566" s="2"/>
    </row>
    <row r="4567" spans="1:11">
      <c r="A4567" s="2"/>
      <c r="B4567" s="2"/>
      <c r="C4567" s="16"/>
      <c r="D4567" s="2"/>
      <c r="E4567" s="16"/>
      <c r="F4567" s="16"/>
      <c r="G4567" s="16"/>
      <c r="H4567" s="16"/>
      <c r="I4567" s="2"/>
      <c r="J4567" s="2"/>
      <c r="K4567" s="2"/>
    </row>
    <row r="4568" spans="1:11">
      <c r="A4568" s="2"/>
      <c r="B4568" s="2"/>
      <c r="C4568" s="16"/>
      <c r="D4568" s="2"/>
      <c r="E4568" s="16"/>
      <c r="F4568" s="16"/>
      <c r="G4568" s="16"/>
      <c r="H4568" s="16"/>
      <c r="I4568" s="2"/>
      <c r="J4568" s="2"/>
      <c r="K4568" s="2"/>
    </row>
    <row r="4569" spans="1:11">
      <c r="A4569" s="2"/>
      <c r="B4569" s="2"/>
      <c r="C4569" s="16"/>
      <c r="D4569" s="2"/>
      <c r="E4569" s="16"/>
      <c r="F4569" s="16"/>
      <c r="G4569" s="16"/>
      <c r="H4569" s="16"/>
      <c r="I4569" s="2"/>
      <c r="J4569" s="2"/>
      <c r="K4569" s="2"/>
    </row>
    <row r="4570" spans="1:11">
      <c r="A4570" s="2"/>
      <c r="B4570" s="2"/>
      <c r="C4570" s="16"/>
      <c r="D4570" s="2"/>
      <c r="E4570" s="16"/>
      <c r="F4570" s="16"/>
      <c r="G4570" s="16"/>
      <c r="H4570" s="16"/>
      <c r="I4570" s="2"/>
      <c r="J4570" s="2"/>
      <c r="K4570" s="2"/>
    </row>
    <row r="4571" spans="1:11">
      <c r="A4571" s="2"/>
      <c r="B4571" s="2"/>
      <c r="C4571" s="16"/>
      <c r="D4571" s="2"/>
      <c r="E4571" s="16"/>
      <c r="F4571" s="16"/>
      <c r="G4571" s="16"/>
      <c r="H4571" s="16"/>
      <c r="I4571" s="2"/>
      <c r="J4571" s="2"/>
      <c r="K4571" s="2"/>
    </row>
    <row r="4572" spans="1:11">
      <c r="A4572" s="2"/>
      <c r="B4572" s="2"/>
      <c r="C4572" s="16"/>
      <c r="D4572" s="2"/>
      <c r="E4572" s="16"/>
      <c r="F4572" s="16"/>
      <c r="G4572" s="16"/>
      <c r="H4572" s="16"/>
      <c r="I4572" s="2"/>
      <c r="J4572" s="2"/>
      <c r="K4572" s="2"/>
    </row>
    <row r="4573" spans="1:11">
      <c r="A4573" s="2"/>
      <c r="B4573" s="2"/>
      <c r="C4573" s="16"/>
      <c r="D4573" s="2"/>
      <c r="E4573" s="16"/>
      <c r="F4573" s="16"/>
      <c r="G4573" s="16"/>
      <c r="H4573" s="16"/>
      <c r="I4573" s="2"/>
      <c r="J4573" s="2"/>
      <c r="K4573" s="2"/>
    </row>
    <row r="4574" spans="1:11">
      <c r="A4574" s="2"/>
      <c r="B4574" s="2"/>
      <c r="C4574" s="16"/>
      <c r="D4574" s="2"/>
      <c r="E4574" s="16"/>
      <c r="F4574" s="16"/>
      <c r="G4574" s="16"/>
      <c r="H4574" s="16"/>
      <c r="I4574" s="2"/>
      <c r="J4574" s="2"/>
      <c r="K4574" s="2"/>
    </row>
    <row r="4575" spans="1:11">
      <c r="A4575" s="2"/>
      <c r="B4575" s="2"/>
      <c r="C4575" s="16"/>
      <c r="D4575" s="2"/>
      <c r="E4575" s="16"/>
      <c r="F4575" s="16"/>
      <c r="G4575" s="16"/>
      <c r="H4575" s="16"/>
      <c r="I4575" s="2"/>
      <c r="J4575" s="2"/>
      <c r="K4575" s="2"/>
    </row>
    <row r="4576" spans="1:11">
      <c r="A4576" s="2"/>
      <c r="B4576" s="2"/>
      <c r="C4576" s="16"/>
      <c r="D4576" s="2"/>
      <c r="E4576" s="16"/>
      <c r="F4576" s="16"/>
      <c r="G4576" s="16"/>
      <c r="H4576" s="16"/>
      <c r="I4576" s="2"/>
      <c r="J4576" s="2"/>
      <c r="K4576" s="2"/>
    </row>
    <row r="4577" spans="1:11">
      <c r="A4577" s="2"/>
      <c r="B4577" s="2"/>
      <c r="C4577" s="16"/>
      <c r="D4577" s="2"/>
      <c r="E4577" s="16"/>
      <c r="F4577" s="16"/>
      <c r="G4577" s="16"/>
      <c r="H4577" s="16"/>
      <c r="I4577" s="2"/>
      <c r="J4577" s="2"/>
      <c r="K4577" s="2"/>
    </row>
    <row r="4578" spans="1:11">
      <c r="A4578" s="2"/>
      <c r="B4578" s="2"/>
      <c r="C4578" s="16"/>
      <c r="D4578" s="2"/>
      <c r="E4578" s="16"/>
      <c r="F4578" s="16"/>
      <c r="G4578" s="16"/>
      <c r="H4578" s="16"/>
      <c r="I4578" s="2"/>
      <c r="J4578" s="2"/>
      <c r="K4578" s="2"/>
    </row>
    <row r="4579" spans="1:11">
      <c r="A4579" s="2"/>
      <c r="B4579" s="2"/>
      <c r="C4579" s="16"/>
      <c r="D4579" s="2"/>
      <c r="E4579" s="16"/>
      <c r="F4579" s="16"/>
      <c r="G4579" s="16"/>
      <c r="H4579" s="16"/>
      <c r="I4579" s="2"/>
      <c r="J4579" s="2"/>
      <c r="K4579" s="2"/>
    </row>
    <row r="4580" spans="1:11">
      <c r="A4580" s="2"/>
      <c r="B4580" s="2"/>
      <c r="C4580" s="16"/>
      <c r="D4580" s="2"/>
      <c r="E4580" s="16"/>
      <c r="F4580" s="16"/>
      <c r="G4580" s="16"/>
      <c r="H4580" s="16"/>
      <c r="I4580" s="2"/>
      <c r="J4580" s="2"/>
      <c r="K4580" s="2"/>
    </row>
    <row r="4581" spans="1:11">
      <c r="A4581" s="2"/>
      <c r="B4581" s="2"/>
      <c r="C4581" s="16"/>
      <c r="D4581" s="2"/>
      <c r="E4581" s="16"/>
      <c r="F4581" s="16"/>
      <c r="G4581" s="16"/>
      <c r="H4581" s="16"/>
      <c r="I4581" s="2"/>
      <c r="J4581" s="2"/>
      <c r="K4581" s="2"/>
    </row>
    <row r="4582" spans="1:11">
      <c r="A4582" s="2"/>
      <c r="B4582" s="2"/>
      <c r="C4582" s="16"/>
      <c r="D4582" s="2"/>
      <c r="E4582" s="16"/>
      <c r="F4582" s="16"/>
      <c r="G4582" s="16"/>
      <c r="H4582" s="16"/>
      <c r="I4582" s="2"/>
      <c r="J4582" s="2"/>
      <c r="K4582" s="2"/>
    </row>
    <row r="4583" spans="1:11">
      <c r="A4583" s="2"/>
      <c r="B4583" s="2"/>
      <c r="C4583" s="16"/>
      <c r="D4583" s="2"/>
      <c r="E4583" s="16"/>
      <c r="F4583" s="16"/>
      <c r="G4583" s="16"/>
      <c r="H4583" s="16"/>
      <c r="I4583" s="2"/>
      <c r="J4583" s="2"/>
      <c r="K4583" s="2"/>
    </row>
    <row r="4584" spans="1:11">
      <c r="A4584" s="2"/>
      <c r="B4584" s="2"/>
      <c r="C4584" s="16"/>
      <c r="D4584" s="2"/>
      <c r="E4584" s="16"/>
      <c r="F4584" s="16"/>
      <c r="G4584" s="16"/>
      <c r="H4584" s="16"/>
      <c r="I4584" s="2"/>
      <c r="J4584" s="2"/>
      <c r="K4584" s="2"/>
    </row>
    <row r="4585" spans="1:11">
      <c r="A4585" s="2"/>
      <c r="B4585" s="2"/>
      <c r="C4585" s="16"/>
      <c r="D4585" s="2"/>
      <c r="E4585" s="16"/>
      <c r="F4585" s="16"/>
      <c r="G4585" s="16"/>
      <c r="H4585" s="16"/>
      <c r="I4585" s="2"/>
      <c r="J4585" s="2"/>
      <c r="K4585" s="2"/>
    </row>
    <row r="4586" spans="1:11">
      <c r="A4586" s="2"/>
      <c r="B4586" s="2"/>
      <c r="C4586" s="16"/>
      <c r="D4586" s="2"/>
      <c r="E4586" s="16"/>
      <c r="F4586" s="16"/>
      <c r="G4586" s="16"/>
      <c r="H4586" s="16"/>
      <c r="I4586" s="2"/>
      <c r="J4586" s="2"/>
      <c r="K4586" s="2"/>
    </row>
    <row r="4587" spans="1:11">
      <c r="A4587" s="2"/>
      <c r="B4587" s="2"/>
      <c r="C4587" s="16"/>
      <c r="D4587" s="2"/>
      <c r="E4587" s="16"/>
      <c r="F4587" s="16"/>
      <c r="G4587" s="16"/>
      <c r="H4587" s="16"/>
      <c r="I4587" s="2"/>
      <c r="J4587" s="2"/>
      <c r="K4587" s="2"/>
    </row>
    <row r="4588" spans="1:11">
      <c r="A4588" s="2"/>
      <c r="B4588" s="2"/>
      <c r="C4588" s="16"/>
      <c r="D4588" s="2"/>
      <c r="E4588" s="16"/>
      <c r="F4588" s="16"/>
      <c r="G4588" s="16"/>
      <c r="H4588" s="16"/>
      <c r="I4588" s="2"/>
      <c r="J4588" s="2"/>
      <c r="K4588" s="2"/>
    </row>
    <row r="4589" spans="1:11">
      <c r="A4589" s="2"/>
      <c r="B4589" s="2"/>
      <c r="C4589" s="16"/>
      <c r="D4589" s="2"/>
      <c r="E4589" s="16"/>
      <c r="F4589" s="16"/>
      <c r="G4589" s="16"/>
      <c r="H4589" s="16"/>
      <c r="I4589" s="2"/>
      <c r="J4589" s="2"/>
      <c r="K4589" s="2"/>
    </row>
    <row r="4590" spans="1:11">
      <c r="A4590" s="2"/>
      <c r="B4590" s="2"/>
      <c r="C4590" s="16"/>
      <c r="D4590" s="2"/>
      <c r="E4590" s="16"/>
      <c r="F4590" s="16"/>
      <c r="G4590" s="16"/>
      <c r="H4590" s="16"/>
      <c r="I4590" s="2"/>
      <c r="J4590" s="2"/>
      <c r="K4590" s="2"/>
    </row>
    <row r="4591" spans="1:11">
      <c r="A4591" s="2"/>
      <c r="B4591" s="2"/>
      <c r="C4591" s="16"/>
      <c r="D4591" s="2"/>
      <c r="E4591" s="16"/>
      <c r="F4591" s="16"/>
      <c r="G4591" s="16"/>
      <c r="H4591" s="16"/>
      <c r="I4591" s="2"/>
      <c r="J4591" s="2"/>
      <c r="K4591" s="2"/>
    </row>
    <row r="4592" spans="1:11">
      <c r="A4592" s="2"/>
      <c r="B4592" s="2"/>
      <c r="C4592" s="16"/>
      <c r="D4592" s="2"/>
      <c r="E4592" s="16"/>
      <c r="F4592" s="16"/>
      <c r="G4592" s="16"/>
      <c r="H4592" s="16"/>
      <c r="I4592" s="2"/>
      <c r="J4592" s="2"/>
      <c r="K4592" s="2"/>
    </row>
    <row r="4593" spans="1:11">
      <c r="A4593" s="2"/>
      <c r="B4593" s="2"/>
      <c r="C4593" s="16"/>
      <c r="D4593" s="2"/>
      <c r="E4593" s="16"/>
      <c r="F4593" s="16"/>
      <c r="G4593" s="16"/>
      <c r="H4593" s="16"/>
      <c r="I4593" s="2"/>
      <c r="J4593" s="2"/>
      <c r="K4593" s="2"/>
    </row>
    <row r="4594" spans="1:11">
      <c r="A4594" s="2"/>
      <c r="B4594" s="2"/>
      <c r="C4594" s="16"/>
      <c r="D4594" s="2"/>
      <c r="E4594" s="16"/>
      <c r="F4594" s="16"/>
      <c r="G4594" s="16"/>
      <c r="H4594" s="16"/>
      <c r="I4594" s="2"/>
      <c r="J4594" s="2"/>
      <c r="K4594" s="2"/>
    </row>
    <row r="4595" spans="1:11">
      <c r="A4595" s="2"/>
      <c r="B4595" s="2"/>
      <c r="C4595" s="16"/>
      <c r="D4595" s="2"/>
      <c r="E4595" s="16"/>
      <c r="F4595" s="16"/>
      <c r="G4595" s="16"/>
      <c r="H4595" s="16"/>
      <c r="I4595" s="2"/>
      <c r="J4595" s="2"/>
      <c r="K4595" s="2"/>
    </row>
    <row r="4596" spans="1:11">
      <c r="A4596" s="2"/>
      <c r="B4596" s="2"/>
      <c r="C4596" s="16"/>
      <c r="D4596" s="2"/>
      <c r="E4596" s="16"/>
      <c r="F4596" s="16"/>
      <c r="G4596" s="16"/>
      <c r="H4596" s="16"/>
      <c r="I4596" s="2"/>
      <c r="J4596" s="2"/>
      <c r="K4596" s="2"/>
    </row>
    <row r="4597" spans="1:11">
      <c r="A4597" s="2"/>
      <c r="B4597" s="2"/>
      <c r="C4597" s="16"/>
      <c r="D4597" s="2"/>
      <c r="E4597" s="16"/>
      <c r="F4597" s="16"/>
      <c r="G4597" s="16"/>
      <c r="H4597" s="16"/>
      <c r="I4597" s="2"/>
      <c r="J4597" s="2"/>
      <c r="K4597" s="2"/>
    </row>
    <row r="4598" spans="1:11">
      <c r="A4598" s="2"/>
      <c r="B4598" s="2"/>
      <c r="C4598" s="16"/>
      <c r="D4598" s="2"/>
      <c r="E4598" s="16"/>
      <c r="F4598" s="16"/>
      <c r="G4598" s="16"/>
      <c r="H4598" s="16"/>
      <c r="I4598" s="2"/>
      <c r="J4598" s="2"/>
      <c r="K4598" s="2"/>
    </row>
    <row r="4599" spans="1:11">
      <c r="A4599" s="2"/>
      <c r="B4599" s="2"/>
      <c r="C4599" s="16"/>
      <c r="D4599" s="2"/>
      <c r="E4599" s="16"/>
      <c r="F4599" s="16"/>
      <c r="G4599" s="16"/>
      <c r="H4599" s="16"/>
      <c r="I4599" s="2"/>
      <c r="J4599" s="2"/>
      <c r="K4599" s="2"/>
    </row>
    <row r="4600" spans="1:11">
      <c r="A4600" s="2"/>
      <c r="B4600" s="2"/>
      <c r="C4600" s="16"/>
      <c r="D4600" s="2"/>
      <c r="E4600" s="16"/>
      <c r="F4600" s="16"/>
      <c r="G4600" s="16"/>
      <c r="H4600" s="16"/>
      <c r="I4600" s="2"/>
      <c r="J4600" s="2"/>
      <c r="K4600" s="2"/>
    </row>
    <row r="4601" spans="1:11">
      <c r="A4601" s="2"/>
      <c r="B4601" s="2"/>
      <c r="C4601" s="16"/>
      <c r="D4601" s="2"/>
      <c r="E4601" s="16"/>
      <c r="F4601" s="16"/>
      <c r="G4601" s="16"/>
      <c r="H4601" s="16"/>
      <c r="I4601" s="2"/>
      <c r="J4601" s="2"/>
      <c r="K4601" s="2"/>
    </row>
    <row r="4602" spans="1:11">
      <c r="A4602" s="2"/>
      <c r="B4602" s="2"/>
      <c r="C4602" s="16"/>
      <c r="D4602" s="2"/>
      <c r="E4602" s="16"/>
      <c r="F4602" s="16"/>
      <c r="G4602" s="16"/>
      <c r="H4602" s="16"/>
      <c r="I4602" s="2"/>
      <c r="J4602" s="2"/>
      <c r="K4602" s="2"/>
    </row>
    <row r="4603" spans="1:11">
      <c r="A4603" s="2"/>
      <c r="B4603" s="2"/>
      <c r="C4603" s="16"/>
      <c r="D4603" s="2"/>
      <c r="E4603" s="16"/>
      <c r="F4603" s="16"/>
      <c r="G4603" s="16"/>
      <c r="H4603" s="16"/>
      <c r="I4603" s="2"/>
      <c r="J4603" s="2"/>
      <c r="K4603" s="2"/>
    </row>
    <row r="4604" spans="1:11">
      <c r="A4604" s="2"/>
      <c r="B4604" s="2"/>
      <c r="C4604" s="16"/>
      <c r="D4604" s="2"/>
      <c r="E4604" s="16"/>
      <c r="F4604" s="16"/>
      <c r="G4604" s="16"/>
      <c r="H4604" s="16"/>
      <c r="I4604" s="2"/>
      <c r="J4604" s="2"/>
      <c r="K4604" s="2"/>
    </row>
    <row r="4605" spans="1:11">
      <c r="A4605" s="2"/>
      <c r="B4605" s="2"/>
      <c r="C4605" s="16"/>
      <c r="D4605" s="2"/>
      <c r="E4605" s="16"/>
      <c r="F4605" s="16"/>
      <c r="G4605" s="16"/>
      <c r="H4605" s="16"/>
      <c r="I4605" s="2"/>
      <c r="J4605" s="2"/>
      <c r="K4605" s="2"/>
    </row>
    <row r="4606" spans="1:11">
      <c r="A4606" s="2"/>
      <c r="B4606" s="2"/>
      <c r="C4606" s="16"/>
      <c r="D4606" s="2"/>
      <c r="E4606" s="16"/>
      <c r="F4606" s="16"/>
      <c r="G4606" s="16"/>
      <c r="H4606" s="16"/>
      <c r="I4606" s="2"/>
      <c r="J4606" s="2"/>
      <c r="K4606" s="2"/>
    </row>
    <row r="4607" spans="1:11">
      <c r="A4607" s="2"/>
      <c r="B4607" s="2"/>
      <c r="C4607" s="16"/>
      <c r="D4607" s="2"/>
      <c r="E4607" s="16"/>
      <c r="F4607" s="16"/>
      <c r="G4607" s="16"/>
      <c r="H4607" s="16"/>
      <c r="I4607" s="2"/>
      <c r="J4607" s="2"/>
      <c r="K4607" s="2"/>
    </row>
    <row r="4608" spans="1:11">
      <c r="A4608" s="2"/>
      <c r="B4608" s="2"/>
      <c r="C4608" s="16"/>
      <c r="D4608" s="2"/>
      <c r="E4608" s="16"/>
      <c r="F4608" s="16"/>
      <c r="G4608" s="16"/>
      <c r="H4608" s="16"/>
      <c r="I4608" s="2"/>
      <c r="J4608" s="2"/>
      <c r="K4608" s="2"/>
    </row>
    <row r="4609" spans="1:11">
      <c r="A4609" s="2"/>
      <c r="B4609" s="2"/>
      <c r="C4609" s="16"/>
      <c r="D4609" s="2"/>
      <c r="E4609" s="16"/>
      <c r="F4609" s="16"/>
      <c r="G4609" s="16"/>
      <c r="H4609" s="16"/>
      <c r="I4609" s="2"/>
      <c r="J4609" s="2"/>
      <c r="K4609" s="2"/>
    </row>
    <row r="4610" spans="1:11">
      <c r="A4610" s="2"/>
      <c r="B4610" s="2"/>
      <c r="C4610" s="16"/>
      <c r="D4610" s="2"/>
      <c r="E4610" s="16"/>
      <c r="F4610" s="16"/>
      <c r="G4610" s="16"/>
      <c r="H4610" s="16"/>
      <c r="I4610" s="2"/>
      <c r="J4610" s="2"/>
      <c r="K4610" s="2"/>
    </row>
    <row r="4611" spans="1:11">
      <c r="A4611" s="2"/>
      <c r="B4611" s="2"/>
      <c r="C4611" s="16"/>
      <c r="D4611" s="2"/>
      <c r="E4611" s="16"/>
      <c r="F4611" s="16"/>
      <c r="G4611" s="16"/>
      <c r="H4611" s="16"/>
      <c r="I4611" s="2"/>
      <c r="J4611" s="2"/>
      <c r="K4611" s="2"/>
    </row>
    <row r="4612" spans="1:11">
      <c r="A4612" s="2"/>
      <c r="B4612" s="2"/>
      <c r="C4612" s="16"/>
      <c r="D4612" s="2"/>
      <c r="E4612" s="16"/>
      <c r="F4612" s="16"/>
      <c r="G4612" s="16"/>
      <c r="H4612" s="16"/>
      <c r="I4612" s="2"/>
      <c r="J4612" s="2"/>
      <c r="K4612" s="2"/>
    </row>
    <row r="4613" spans="1:11">
      <c r="A4613" s="2"/>
      <c r="B4613" s="2"/>
      <c r="C4613" s="16"/>
      <c r="D4613" s="2"/>
      <c r="E4613" s="16"/>
      <c r="F4613" s="16"/>
      <c r="G4613" s="16"/>
      <c r="H4613" s="16"/>
      <c r="I4613" s="2"/>
      <c r="J4613" s="2"/>
      <c r="K4613" s="2"/>
    </row>
    <row r="4614" spans="1:11">
      <c r="A4614" s="2"/>
      <c r="B4614" s="2"/>
      <c r="C4614" s="16"/>
      <c r="D4614" s="2"/>
      <c r="E4614" s="16"/>
      <c r="F4614" s="16"/>
      <c r="G4614" s="16"/>
      <c r="H4614" s="16"/>
      <c r="I4614" s="2"/>
      <c r="J4614" s="2"/>
      <c r="K4614" s="2"/>
    </row>
    <row r="4615" spans="1:11">
      <c r="A4615" s="2"/>
      <c r="B4615" s="2"/>
      <c r="C4615" s="16"/>
      <c r="D4615" s="2"/>
      <c r="E4615" s="16"/>
      <c r="F4615" s="16"/>
      <c r="G4615" s="16"/>
      <c r="H4615" s="16"/>
      <c r="I4615" s="2"/>
      <c r="J4615" s="2"/>
      <c r="K4615" s="2"/>
    </row>
    <row r="4616" spans="1:11">
      <c r="A4616" s="2"/>
      <c r="B4616" s="2"/>
      <c r="C4616" s="16"/>
      <c r="D4616" s="2"/>
      <c r="E4616" s="16"/>
      <c r="F4616" s="16"/>
      <c r="G4616" s="16"/>
      <c r="H4616" s="16"/>
      <c r="I4616" s="2"/>
      <c r="J4616" s="2"/>
      <c r="K4616" s="2"/>
    </row>
    <row r="4617" spans="1:11">
      <c r="A4617" s="2"/>
      <c r="B4617" s="2"/>
      <c r="C4617" s="16"/>
      <c r="D4617" s="2"/>
      <c r="E4617" s="16"/>
      <c r="F4617" s="16"/>
      <c r="G4617" s="16"/>
      <c r="H4617" s="16"/>
      <c r="I4617" s="2"/>
      <c r="J4617" s="2"/>
      <c r="K4617" s="2"/>
    </row>
    <row r="4618" spans="1:11">
      <c r="A4618" s="2"/>
      <c r="B4618" s="2"/>
      <c r="C4618" s="16"/>
      <c r="D4618" s="2"/>
      <c r="E4618" s="16"/>
      <c r="F4618" s="16"/>
      <c r="G4618" s="16"/>
      <c r="H4618" s="16"/>
      <c r="I4618" s="2"/>
      <c r="J4618" s="2"/>
      <c r="K4618" s="2"/>
    </row>
    <row r="4619" spans="1:11">
      <c r="A4619" s="2"/>
      <c r="B4619" s="2"/>
      <c r="C4619" s="16"/>
      <c r="D4619" s="2"/>
      <c r="E4619" s="16"/>
      <c r="F4619" s="16"/>
      <c r="G4619" s="16"/>
      <c r="H4619" s="16"/>
      <c r="I4619" s="2"/>
      <c r="J4619" s="2"/>
      <c r="K4619" s="2"/>
    </row>
    <row r="4620" spans="1:11">
      <c r="A4620" s="2"/>
      <c r="B4620" s="2"/>
      <c r="C4620" s="16"/>
      <c r="D4620" s="2"/>
      <c r="E4620" s="16"/>
      <c r="F4620" s="16"/>
      <c r="G4620" s="16"/>
      <c r="H4620" s="16"/>
      <c r="I4620" s="2"/>
      <c r="J4620" s="2"/>
      <c r="K4620" s="2"/>
    </row>
    <row r="4621" spans="1:11">
      <c r="A4621" s="2"/>
      <c r="B4621" s="2"/>
      <c r="C4621" s="16"/>
      <c r="D4621" s="2"/>
      <c r="E4621" s="16"/>
      <c r="F4621" s="16"/>
      <c r="G4621" s="16"/>
      <c r="H4621" s="16"/>
      <c r="I4621" s="2"/>
      <c r="J4621" s="2"/>
      <c r="K4621" s="2"/>
    </row>
    <row r="4622" spans="1:11">
      <c r="A4622" s="2"/>
      <c r="B4622" s="2"/>
      <c r="C4622" s="16"/>
      <c r="D4622" s="2"/>
      <c r="E4622" s="16"/>
      <c r="F4622" s="16"/>
      <c r="G4622" s="16"/>
      <c r="H4622" s="16"/>
      <c r="I4622" s="2"/>
      <c r="J4622" s="2"/>
      <c r="K4622" s="2"/>
    </row>
    <row r="4623" spans="1:11">
      <c r="A4623" s="2"/>
      <c r="B4623" s="2"/>
      <c r="C4623" s="16"/>
      <c r="D4623" s="2"/>
      <c r="E4623" s="16"/>
      <c r="F4623" s="16"/>
      <c r="G4623" s="16"/>
      <c r="H4623" s="16"/>
      <c r="I4623" s="2"/>
      <c r="J4623" s="2"/>
      <c r="K4623" s="2"/>
    </row>
    <row r="4624" spans="1:11">
      <c r="A4624" s="2"/>
      <c r="B4624" s="2"/>
      <c r="C4624" s="16"/>
      <c r="D4624" s="2"/>
      <c r="E4624" s="16"/>
      <c r="F4624" s="16"/>
      <c r="G4624" s="16"/>
      <c r="H4624" s="16"/>
      <c r="I4624" s="2"/>
      <c r="J4624" s="2"/>
      <c r="K4624" s="2"/>
    </row>
    <row r="4625" spans="1:11">
      <c r="A4625" s="2"/>
      <c r="B4625" s="2"/>
      <c r="C4625" s="16"/>
      <c r="D4625" s="2"/>
      <c r="E4625" s="16"/>
      <c r="F4625" s="16"/>
      <c r="G4625" s="16"/>
      <c r="H4625" s="16"/>
      <c r="I4625" s="2"/>
      <c r="J4625" s="2"/>
      <c r="K4625" s="2"/>
    </row>
    <row r="4626" spans="1:11">
      <c r="A4626" s="2"/>
      <c r="B4626" s="2"/>
      <c r="C4626" s="16"/>
      <c r="D4626" s="2"/>
      <c r="E4626" s="16"/>
      <c r="F4626" s="16"/>
      <c r="G4626" s="16"/>
      <c r="H4626" s="16"/>
      <c r="I4626" s="2"/>
      <c r="J4626" s="2"/>
      <c r="K4626" s="2"/>
    </row>
    <row r="4627" spans="1:11">
      <c r="A4627" s="2"/>
      <c r="B4627" s="2"/>
      <c r="C4627" s="16"/>
      <c r="D4627" s="2"/>
      <c r="E4627" s="16"/>
      <c r="F4627" s="16"/>
      <c r="G4627" s="16"/>
      <c r="H4627" s="16"/>
      <c r="I4627" s="2"/>
      <c r="J4627" s="2"/>
      <c r="K4627" s="2"/>
    </row>
    <row r="4628" spans="1:11">
      <c r="A4628" s="2"/>
      <c r="B4628" s="2"/>
      <c r="C4628" s="16"/>
      <c r="D4628" s="2"/>
      <c r="E4628" s="16"/>
      <c r="F4628" s="16"/>
      <c r="G4628" s="16"/>
      <c r="H4628" s="16"/>
      <c r="I4628" s="2"/>
      <c r="J4628" s="2"/>
      <c r="K4628" s="2"/>
    </row>
    <row r="4629" spans="1:11">
      <c r="A4629" s="2"/>
      <c r="B4629" s="2"/>
      <c r="C4629" s="16"/>
      <c r="D4629" s="2"/>
      <c r="E4629" s="16"/>
      <c r="F4629" s="16"/>
      <c r="G4629" s="16"/>
      <c r="H4629" s="16"/>
      <c r="I4629" s="2"/>
      <c r="J4629" s="2"/>
      <c r="K4629" s="2"/>
    </row>
    <row r="4630" spans="1:11">
      <c r="A4630" s="2"/>
      <c r="B4630" s="2"/>
      <c r="C4630" s="16"/>
      <c r="D4630" s="2"/>
      <c r="E4630" s="16"/>
      <c r="F4630" s="16"/>
      <c r="G4630" s="16"/>
      <c r="H4630" s="16"/>
      <c r="I4630" s="2"/>
      <c r="J4630" s="2"/>
      <c r="K4630" s="2"/>
    </row>
    <row r="4631" spans="1:11">
      <c r="A4631" s="2"/>
      <c r="B4631" s="2"/>
      <c r="C4631" s="16"/>
      <c r="D4631" s="2"/>
      <c r="E4631" s="16"/>
      <c r="F4631" s="16"/>
      <c r="G4631" s="16"/>
      <c r="H4631" s="16"/>
      <c r="I4631" s="2"/>
      <c r="J4631" s="2"/>
      <c r="K4631" s="2"/>
    </row>
    <row r="4632" spans="1:11">
      <c r="A4632" s="2"/>
      <c r="B4632" s="2"/>
      <c r="C4632" s="16"/>
      <c r="D4632" s="2"/>
      <c r="E4632" s="16"/>
      <c r="F4632" s="16"/>
      <c r="G4632" s="16"/>
      <c r="H4632" s="16"/>
      <c r="I4632" s="2"/>
      <c r="J4632" s="2"/>
      <c r="K4632" s="2"/>
    </row>
    <row r="4633" spans="1:11">
      <c r="A4633" s="2"/>
      <c r="B4633" s="2"/>
      <c r="C4633" s="16"/>
      <c r="D4633" s="2"/>
      <c r="E4633" s="16"/>
      <c r="F4633" s="16"/>
      <c r="G4633" s="16"/>
      <c r="H4633" s="16"/>
      <c r="I4633" s="2"/>
      <c r="J4633" s="2"/>
      <c r="K4633" s="2"/>
    </row>
    <row r="4634" spans="1:11">
      <c r="A4634" s="2"/>
      <c r="B4634" s="2"/>
      <c r="C4634" s="16"/>
      <c r="D4634" s="2"/>
      <c r="E4634" s="16"/>
      <c r="F4634" s="16"/>
      <c r="G4634" s="16"/>
      <c r="H4634" s="16"/>
      <c r="I4634" s="2"/>
      <c r="J4634" s="2"/>
      <c r="K4634" s="2"/>
    </row>
    <row r="4635" spans="1:11">
      <c r="A4635" s="2"/>
      <c r="B4635" s="2"/>
      <c r="C4635" s="16"/>
      <c r="D4635" s="2"/>
      <c r="E4635" s="16"/>
      <c r="F4635" s="16"/>
      <c r="G4635" s="16"/>
      <c r="H4635" s="16"/>
      <c r="I4635" s="2"/>
      <c r="J4635" s="2"/>
      <c r="K4635" s="2"/>
    </row>
    <row r="4636" spans="1:11">
      <c r="A4636" s="2"/>
      <c r="B4636" s="2"/>
      <c r="C4636" s="16"/>
      <c r="D4636" s="2"/>
      <c r="E4636" s="16"/>
      <c r="F4636" s="16"/>
      <c r="G4636" s="16"/>
      <c r="H4636" s="16"/>
      <c r="I4636" s="2"/>
      <c r="J4636" s="2"/>
      <c r="K4636" s="2"/>
    </row>
    <row r="4637" spans="1:11">
      <c r="A4637" s="2"/>
      <c r="B4637" s="2"/>
      <c r="C4637" s="16"/>
      <c r="D4637" s="2"/>
      <c r="E4637" s="16"/>
      <c r="F4637" s="16"/>
      <c r="G4637" s="16"/>
      <c r="H4637" s="16"/>
      <c r="I4637" s="2"/>
      <c r="J4637" s="2"/>
      <c r="K4637" s="2">
        <v>2</v>
      </c>
    </row>
    <row r="4638" spans="1:11">
      <c r="A4638" s="2"/>
      <c r="B4638" s="2"/>
      <c r="C4638" s="16"/>
      <c r="D4638" s="2"/>
      <c r="E4638" s="16"/>
      <c r="F4638" s="16"/>
      <c r="G4638" s="16"/>
      <c r="H4638" s="16"/>
      <c r="I4638" s="2"/>
      <c r="J4638" s="2"/>
      <c r="K4638" s="2"/>
    </row>
    <row r="4639" spans="1:11">
      <c r="A4639" s="2"/>
      <c r="B4639" s="2"/>
      <c r="C4639" s="16"/>
      <c r="D4639" s="2"/>
      <c r="E4639" s="16"/>
      <c r="F4639" s="16"/>
      <c r="G4639" s="16"/>
      <c r="H4639" s="16"/>
      <c r="I4639" s="2"/>
      <c r="J4639" s="2"/>
      <c r="K4639" s="2"/>
    </row>
    <row r="4640" spans="1:11">
      <c r="A4640" s="2"/>
      <c r="B4640" s="2"/>
      <c r="C4640" s="16"/>
      <c r="D4640" s="2"/>
      <c r="E4640" s="16"/>
      <c r="F4640" s="16"/>
      <c r="G4640" s="16"/>
      <c r="H4640" s="16"/>
      <c r="I4640" s="2"/>
      <c r="J4640" s="2"/>
      <c r="K4640" s="2"/>
    </row>
    <row r="4641" spans="1:11">
      <c r="A4641" s="2"/>
      <c r="B4641" s="2"/>
      <c r="C4641" s="16"/>
      <c r="D4641" s="2"/>
      <c r="E4641" s="16"/>
      <c r="F4641" s="16"/>
      <c r="G4641" s="16"/>
      <c r="H4641" s="16"/>
      <c r="I4641" s="2"/>
      <c r="J4641" s="2"/>
      <c r="K4641" s="2"/>
    </row>
    <row r="4642" spans="1:11">
      <c r="A4642" s="2"/>
      <c r="B4642" s="2"/>
      <c r="C4642" s="16"/>
      <c r="D4642" s="2"/>
      <c r="E4642" s="16"/>
      <c r="F4642" s="16"/>
      <c r="G4642" s="16"/>
      <c r="H4642" s="16"/>
      <c r="I4642" s="2"/>
      <c r="J4642" s="2"/>
      <c r="K4642" s="2"/>
    </row>
    <row r="4643" spans="1:11">
      <c r="A4643" s="2"/>
      <c r="B4643" s="2"/>
      <c r="C4643" s="16"/>
      <c r="D4643" s="2"/>
      <c r="E4643" s="16"/>
      <c r="F4643" s="16"/>
      <c r="G4643" s="16"/>
      <c r="H4643" s="16"/>
      <c r="I4643" s="2"/>
      <c r="J4643" s="2"/>
      <c r="K4643" s="2"/>
    </row>
    <row r="4644" spans="1:11">
      <c r="A4644" s="2"/>
      <c r="B4644" s="2"/>
      <c r="C4644" s="16"/>
      <c r="D4644" s="2"/>
      <c r="E4644" s="16"/>
      <c r="F4644" s="16"/>
      <c r="G4644" s="16"/>
      <c r="H4644" s="16"/>
      <c r="I4644" s="2"/>
      <c r="J4644" s="2"/>
      <c r="K4644" s="2"/>
    </row>
    <row r="4645" spans="1:11">
      <c r="A4645" s="2"/>
      <c r="B4645" s="2"/>
      <c r="C4645" s="16"/>
      <c r="D4645" s="2"/>
      <c r="E4645" s="16"/>
      <c r="F4645" s="16"/>
      <c r="G4645" s="16"/>
      <c r="H4645" s="16"/>
      <c r="I4645" s="2"/>
      <c r="J4645" s="2"/>
      <c r="K4645" s="2"/>
    </row>
    <row r="4646" spans="1:11">
      <c r="A4646" s="2"/>
      <c r="B4646" s="2"/>
      <c r="C4646" s="16"/>
      <c r="D4646" s="2"/>
      <c r="E4646" s="16"/>
      <c r="F4646" s="16"/>
      <c r="G4646" s="16"/>
      <c r="H4646" s="16"/>
      <c r="I4646" s="2"/>
      <c r="J4646" s="2"/>
      <c r="K4646" s="2"/>
    </row>
    <row r="4647" spans="1:11">
      <c r="A4647" s="2"/>
      <c r="B4647" s="2"/>
      <c r="C4647" s="16"/>
      <c r="D4647" s="2"/>
      <c r="E4647" s="16"/>
      <c r="F4647" s="16"/>
      <c r="G4647" s="16"/>
      <c r="H4647" s="16"/>
      <c r="I4647" s="2"/>
      <c r="J4647" s="2"/>
      <c r="K4647" s="2"/>
    </row>
    <row r="4648" spans="1:11">
      <c r="A4648" s="2"/>
      <c r="B4648" s="2"/>
      <c r="C4648" s="16"/>
      <c r="D4648" s="2"/>
      <c r="E4648" s="16"/>
      <c r="F4648" s="16"/>
      <c r="G4648" s="16"/>
      <c r="H4648" s="16"/>
      <c r="I4648" s="2"/>
      <c r="J4648" s="2"/>
      <c r="K4648" s="2"/>
    </row>
    <row r="4649" spans="1:11">
      <c r="A4649" s="2"/>
      <c r="B4649" s="2"/>
      <c r="C4649" s="16"/>
      <c r="D4649" s="2"/>
      <c r="E4649" s="16"/>
      <c r="F4649" s="16"/>
      <c r="G4649" s="16"/>
      <c r="H4649" s="16"/>
      <c r="I4649" s="2"/>
      <c r="J4649" s="2"/>
      <c r="K4649" s="2"/>
    </row>
    <row r="4650" spans="1:11">
      <c r="A4650" s="2"/>
      <c r="B4650" s="2"/>
      <c r="C4650" s="16"/>
      <c r="D4650" s="2"/>
      <c r="E4650" s="16"/>
      <c r="F4650" s="16"/>
      <c r="G4650" s="16"/>
      <c r="H4650" s="16"/>
      <c r="I4650" s="2"/>
      <c r="J4650" s="2"/>
      <c r="K4650" s="2"/>
    </row>
    <row r="4651" spans="1:11">
      <c r="A4651" s="2"/>
      <c r="B4651" s="2"/>
      <c r="C4651" s="16"/>
      <c r="D4651" s="2"/>
      <c r="E4651" s="16"/>
      <c r="F4651" s="16"/>
      <c r="G4651" s="16"/>
      <c r="H4651" s="16"/>
      <c r="I4651" s="2"/>
      <c r="J4651" s="2"/>
      <c r="K4651" s="2"/>
    </row>
    <row r="4652" spans="1:11">
      <c r="A4652" s="2"/>
      <c r="B4652" s="2"/>
      <c r="C4652" s="16"/>
      <c r="D4652" s="2"/>
      <c r="E4652" s="16"/>
      <c r="F4652" s="16"/>
      <c r="G4652" s="16"/>
      <c r="H4652" s="16"/>
      <c r="I4652" s="2"/>
      <c r="J4652" s="2"/>
      <c r="K4652" s="2"/>
    </row>
    <row r="4653" spans="1:11">
      <c r="A4653" s="2"/>
      <c r="B4653" s="2"/>
      <c r="C4653" s="16"/>
      <c r="D4653" s="2"/>
      <c r="E4653" s="16"/>
      <c r="F4653" s="16"/>
      <c r="G4653" s="16"/>
      <c r="H4653" s="16"/>
      <c r="I4653" s="2"/>
      <c r="J4653" s="2"/>
      <c r="K4653" s="2"/>
    </row>
    <row r="4654" spans="1:11">
      <c r="A4654" s="2"/>
      <c r="B4654" s="2"/>
      <c r="C4654" s="16"/>
      <c r="D4654" s="2"/>
      <c r="E4654" s="16"/>
      <c r="F4654" s="16"/>
      <c r="G4654" s="16"/>
      <c r="H4654" s="16"/>
      <c r="I4654" s="2"/>
      <c r="J4654" s="2"/>
      <c r="K4654" s="2"/>
    </row>
    <row r="4655" spans="1:11">
      <c r="A4655" s="2"/>
      <c r="B4655" s="2"/>
      <c r="C4655" s="16"/>
      <c r="D4655" s="2"/>
      <c r="E4655" s="16"/>
      <c r="F4655" s="16"/>
      <c r="G4655" s="16"/>
      <c r="H4655" s="16"/>
      <c r="I4655" s="2"/>
      <c r="J4655" s="2"/>
      <c r="K4655" s="2"/>
    </row>
    <row r="4656" spans="1:11">
      <c r="A4656" s="2"/>
      <c r="B4656" s="2"/>
      <c r="C4656" s="16"/>
      <c r="D4656" s="2"/>
      <c r="E4656" s="16"/>
      <c r="F4656" s="16"/>
      <c r="G4656" s="16"/>
      <c r="H4656" s="16"/>
      <c r="I4656" s="2"/>
      <c r="J4656" s="2"/>
      <c r="K4656" s="2"/>
    </row>
    <row r="4657" spans="1:11">
      <c r="A4657" s="2"/>
      <c r="B4657" s="2"/>
      <c r="C4657" s="16"/>
      <c r="D4657" s="2"/>
      <c r="E4657" s="16"/>
      <c r="F4657" s="16"/>
      <c r="G4657" s="16"/>
      <c r="H4657" s="16"/>
      <c r="I4657" s="2"/>
      <c r="J4657" s="2"/>
      <c r="K4657" s="2"/>
    </row>
    <row r="4658" spans="1:11">
      <c r="A4658" s="2"/>
      <c r="B4658" s="2"/>
      <c r="C4658" s="16"/>
      <c r="D4658" s="2"/>
      <c r="E4658" s="16"/>
      <c r="F4658" s="16"/>
      <c r="G4658" s="16"/>
      <c r="H4658" s="16"/>
      <c r="I4658" s="2"/>
      <c r="J4658" s="2"/>
      <c r="K4658" s="2"/>
    </row>
    <row r="4659" spans="1:11">
      <c r="A4659" s="2"/>
      <c r="B4659" s="2"/>
      <c r="C4659" s="16"/>
      <c r="D4659" s="2"/>
      <c r="E4659" s="16"/>
      <c r="F4659" s="16"/>
      <c r="G4659" s="16"/>
      <c r="H4659" s="16"/>
      <c r="I4659" s="2"/>
      <c r="J4659" s="2"/>
      <c r="K4659" s="2"/>
    </row>
    <row r="4660" spans="1:11">
      <c r="A4660" s="2"/>
      <c r="B4660" s="2"/>
      <c r="C4660" s="16"/>
      <c r="D4660" s="2"/>
      <c r="E4660" s="16"/>
      <c r="F4660" s="16"/>
      <c r="G4660" s="16"/>
      <c r="H4660" s="16"/>
      <c r="I4660" s="2"/>
      <c r="J4660" s="2"/>
      <c r="K4660" s="2"/>
    </row>
    <row r="4661" spans="1:11">
      <c r="A4661" s="2"/>
      <c r="B4661" s="2"/>
      <c r="C4661" s="16"/>
      <c r="D4661" s="2"/>
      <c r="E4661" s="16"/>
      <c r="F4661" s="16"/>
      <c r="G4661" s="16"/>
      <c r="H4661" s="16"/>
      <c r="I4661" s="2"/>
      <c r="J4661" s="2"/>
      <c r="K4661" s="2"/>
    </row>
    <row r="4662" spans="1:11">
      <c r="A4662" s="2"/>
      <c r="B4662" s="2"/>
      <c r="C4662" s="16"/>
      <c r="D4662" s="2"/>
      <c r="E4662" s="16"/>
      <c r="F4662" s="16"/>
      <c r="G4662" s="16"/>
      <c r="H4662" s="16"/>
      <c r="I4662" s="2"/>
      <c r="J4662" s="2"/>
      <c r="K4662" s="2"/>
    </row>
    <row r="4663" spans="1:11">
      <c r="A4663" s="2"/>
      <c r="B4663" s="2"/>
      <c r="C4663" s="16"/>
      <c r="D4663" s="2"/>
      <c r="E4663" s="16"/>
      <c r="F4663" s="16"/>
      <c r="G4663" s="16"/>
      <c r="H4663" s="16"/>
      <c r="I4663" s="2"/>
      <c r="J4663" s="2"/>
      <c r="K4663" s="2"/>
    </row>
    <row r="4664" spans="1:11">
      <c r="A4664" s="2"/>
      <c r="B4664" s="2"/>
      <c r="C4664" s="16"/>
      <c r="D4664" s="2"/>
      <c r="E4664" s="16"/>
      <c r="F4664" s="16"/>
      <c r="G4664" s="16"/>
      <c r="H4664" s="16"/>
      <c r="I4664" s="2"/>
      <c r="J4664" s="2"/>
      <c r="K4664" s="2"/>
    </row>
    <row r="4665" spans="1:11">
      <c r="A4665" s="2"/>
      <c r="B4665" s="2"/>
      <c r="C4665" s="16"/>
      <c r="D4665" s="2"/>
      <c r="E4665" s="16"/>
      <c r="F4665" s="16"/>
      <c r="G4665" s="16"/>
      <c r="H4665" s="16"/>
      <c r="I4665" s="2"/>
      <c r="J4665" s="2"/>
      <c r="K4665" s="2"/>
    </row>
    <row r="4666" spans="1:11">
      <c r="A4666" s="2"/>
      <c r="B4666" s="2"/>
      <c r="C4666" s="16"/>
      <c r="D4666" s="2"/>
      <c r="E4666" s="16"/>
      <c r="F4666" s="16"/>
      <c r="G4666" s="16"/>
      <c r="H4666" s="16"/>
      <c r="I4666" s="2"/>
      <c r="J4666" s="2"/>
      <c r="K4666" s="2"/>
    </row>
    <row r="4667" spans="1:11">
      <c r="A4667" s="2"/>
      <c r="B4667" s="2"/>
      <c r="C4667" s="16"/>
      <c r="D4667" s="2"/>
      <c r="E4667" s="16"/>
      <c r="F4667" s="16"/>
      <c r="G4667" s="16"/>
      <c r="H4667" s="16"/>
      <c r="I4667" s="2"/>
      <c r="J4667" s="2"/>
      <c r="K4667" s="2"/>
    </row>
    <row r="4668" spans="1:11">
      <c r="A4668" s="2"/>
      <c r="B4668" s="2"/>
      <c r="C4668" s="16"/>
      <c r="D4668" s="2"/>
      <c r="E4668" s="16"/>
      <c r="F4668" s="16"/>
      <c r="G4668" s="16"/>
      <c r="H4668" s="16"/>
      <c r="I4668" s="2"/>
      <c r="J4668" s="2"/>
      <c r="K4668" s="2"/>
    </row>
    <row r="4669" spans="1:11">
      <c r="A4669" s="2"/>
      <c r="B4669" s="2"/>
      <c r="C4669" s="16"/>
      <c r="D4669" s="2"/>
      <c r="E4669" s="16"/>
      <c r="F4669" s="16"/>
      <c r="G4669" s="16"/>
      <c r="H4669" s="16"/>
      <c r="I4669" s="2"/>
      <c r="J4669" s="2"/>
      <c r="K4669" s="2"/>
    </row>
    <row r="4670" spans="1:11">
      <c r="A4670" s="2"/>
      <c r="B4670" s="2"/>
      <c r="C4670" s="16"/>
      <c r="D4670" s="2"/>
      <c r="E4670" s="16"/>
      <c r="F4670" s="16"/>
      <c r="G4670" s="16"/>
      <c r="H4670" s="16"/>
      <c r="I4670" s="2"/>
      <c r="J4670" s="2"/>
      <c r="K4670" s="2"/>
    </row>
    <row r="4671" spans="1:11">
      <c r="A4671" s="2"/>
      <c r="B4671" s="2"/>
      <c r="C4671" s="16"/>
      <c r="D4671" s="2"/>
      <c r="E4671" s="16"/>
      <c r="F4671" s="16"/>
      <c r="G4671" s="16"/>
      <c r="H4671" s="16"/>
      <c r="I4671" s="2"/>
      <c r="J4671" s="2"/>
      <c r="K4671" s="2"/>
    </row>
    <row r="4672" spans="1:11">
      <c r="A4672" s="2"/>
      <c r="B4672" s="2"/>
      <c r="C4672" s="16"/>
      <c r="D4672" s="2"/>
      <c r="E4672" s="16"/>
      <c r="F4672" s="16"/>
      <c r="G4672" s="16"/>
      <c r="H4672" s="16"/>
      <c r="I4672" s="2"/>
      <c r="J4672" s="2"/>
      <c r="K4672" s="2"/>
    </row>
    <row r="4673" spans="1:11">
      <c r="A4673" s="2"/>
      <c r="B4673" s="2"/>
      <c r="C4673" s="16"/>
      <c r="D4673" s="2"/>
      <c r="E4673" s="16"/>
      <c r="F4673" s="16"/>
      <c r="G4673" s="16"/>
      <c r="H4673" s="16"/>
      <c r="I4673" s="2"/>
      <c r="J4673" s="2"/>
      <c r="K4673" s="2"/>
    </row>
    <row r="4674" spans="1:11">
      <c r="A4674" s="2"/>
      <c r="B4674" s="2"/>
      <c r="C4674" s="16"/>
      <c r="D4674" s="2"/>
      <c r="E4674" s="16"/>
      <c r="F4674" s="16"/>
      <c r="G4674" s="16"/>
      <c r="H4674" s="16"/>
      <c r="I4674" s="2"/>
      <c r="J4674" s="2"/>
      <c r="K4674" s="2"/>
    </row>
    <row r="4675" spans="1:11">
      <c r="A4675" s="2"/>
      <c r="B4675" s="2"/>
      <c r="C4675" s="16"/>
      <c r="D4675" s="2"/>
      <c r="E4675" s="16"/>
      <c r="F4675" s="16"/>
      <c r="G4675" s="16"/>
      <c r="H4675" s="16"/>
      <c r="I4675" s="2"/>
      <c r="J4675" s="2"/>
      <c r="K4675" s="2"/>
    </row>
    <row r="4676" spans="1:11">
      <c r="A4676" s="2"/>
      <c r="B4676" s="2"/>
      <c r="C4676" s="16"/>
      <c r="D4676" s="2"/>
      <c r="E4676" s="16"/>
      <c r="F4676" s="16"/>
      <c r="G4676" s="16"/>
      <c r="H4676" s="16"/>
      <c r="I4676" s="2"/>
      <c r="J4676" s="2"/>
      <c r="K4676" s="2"/>
    </row>
    <row r="4677" spans="1:11">
      <c r="A4677" s="2"/>
      <c r="B4677" s="2"/>
      <c r="C4677" s="16"/>
      <c r="D4677" s="2"/>
      <c r="E4677" s="16"/>
      <c r="F4677" s="16"/>
      <c r="G4677" s="16"/>
      <c r="H4677" s="16"/>
      <c r="I4677" s="2"/>
      <c r="J4677" s="2"/>
      <c r="K4677" s="2"/>
    </row>
    <row r="4678" spans="1:11">
      <c r="A4678" s="2"/>
      <c r="B4678" s="2"/>
      <c r="C4678" s="16"/>
      <c r="D4678" s="2"/>
      <c r="E4678" s="16"/>
      <c r="F4678" s="16"/>
      <c r="G4678" s="16"/>
      <c r="H4678" s="16"/>
      <c r="I4678" s="2"/>
      <c r="J4678" s="2"/>
      <c r="K4678" s="2"/>
    </row>
    <row r="4679" spans="1:11">
      <c r="A4679" s="2"/>
      <c r="B4679" s="2"/>
      <c r="C4679" s="16"/>
      <c r="D4679" s="2"/>
      <c r="E4679" s="16"/>
      <c r="F4679" s="16"/>
      <c r="G4679" s="16"/>
      <c r="H4679" s="16"/>
      <c r="I4679" s="2"/>
      <c r="J4679" s="2"/>
      <c r="K4679" s="2"/>
    </row>
    <row r="4680" spans="1:11">
      <c r="A4680" s="2"/>
      <c r="B4680" s="2"/>
      <c r="C4680" s="16"/>
      <c r="D4680" s="2"/>
      <c r="E4680" s="16"/>
      <c r="F4680" s="16"/>
      <c r="G4680" s="16"/>
      <c r="H4680" s="16"/>
      <c r="I4680" s="2"/>
      <c r="J4680" s="2"/>
      <c r="K4680" s="2"/>
    </row>
    <row r="4681" spans="1:11">
      <c r="A4681" s="2"/>
      <c r="B4681" s="2"/>
      <c r="C4681" s="16"/>
      <c r="D4681" s="2"/>
      <c r="E4681" s="16"/>
      <c r="F4681" s="16"/>
      <c r="G4681" s="16"/>
      <c r="H4681" s="16"/>
      <c r="I4681" s="2"/>
      <c r="J4681" s="2"/>
      <c r="K4681" s="2"/>
    </row>
    <row r="4682" spans="1:11">
      <c r="A4682" s="2"/>
      <c r="B4682" s="2"/>
      <c r="C4682" s="16"/>
      <c r="D4682" s="2"/>
      <c r="E4682" s="16"/>
      <c r="F4682" s="16"/>
      <c r="G4682" s="16"/>
      <c r="H4682" s="16"/>
      <c r="I4682" s="2"/>
      <c r="J4682" s="2"/>
      <c r="K4682" s="2"/>
    </row>
    <row r="4683" spans="1:11">
      <c r="A4683" s="2"/>
      <c r="B4683" s="2"/>
      <c r="C4683" s="16"/>
      <c r="D4683" s="2"/>
      <c r="E4683" s="16"/>
      <c r="F4683" s="16"/>
      <c r="G4683" s="16"/>
      <c r="H4683" s="16"/>
      <c r="I4683" s="2"/>
      <c r="J4683" s="2"/>
      <c r="K4683" s="2"/>
    </row>
    <row r="4684" spans="1:11">
      <c r="A4684" s="2"/>
      <c r="B4684" s="2"/>
      <c r="C4684" s="16"/>
      <c r="D4684" s="2"/>
      <c r="E4684" s="16"/>
      <c r="F4684" s="16"/>
      <c r="G4684" s="16"/>
      <c r="H4684" s="16"/>
      <c r="I4684" s="2"/>
      <c r="J4684" s="2"/>
      <c r="K4684" s="2"/>
    </row>
    <row r="4685" spans="1:11">
      <c r="A4685" s="2"/>
      <c r="B4685" s="2"/>
      <c r="C4685" s="16"/>
      <c r="D4685" s="2"/>
      <c r="E4685" s="16"/>
      <c r="F4685" s="16"/>
      <c r="G4685" s="16"/>
      <c r="H4685" s="16"/>
      <c r="I4685" s="2"/>
      <c r="J4685" s="2"/>
      <c r="K4685" s="2"/>
    </row>
    <row r="4686" spans="1:11">
      <c r="A4686" s="2"/>
      <c r="B4686" s="2"/>
      <c r="C4686" s="16"/>
      <c r="D4686" s="2"/>
      <c r="E4686" s="16"/>
      <c r="F4686" s="16"/>
      <c r="G4686" s="16"/>
      <c r="H4686" s="16"/>
      <c r="I4686" s="2"/>
      <c r="J4686" s="2"/>
      <c r="K4686" s="2"/>
    </row>
    <row r="4687" spans="1:11">
      <c r="A4687" s="2"/>
      <c r="B4687" s="2"/>
      <c r="C4687" s="16"/>
      <c r="D4687" s="2"/>
      <c r="E4687" s="16"/>
      <c r="F4687" s="16"/>
      <c r="G4687" s="16"/>
      <c r="H4687" s="16"/>
      <c r="I4687" s="2"/>
      <c r="J4687" s="2"/>
      <c r="K4687" s="2"/>
    </row>
    <row r="4688" spans="1:11">
      <c r="A4688" s="2"/>
      <c r="B4688" s="2"/>
      <c r="C4688" s="16"/>
      <c r="D4688" s="2"/>
      <c r="E4688" s="16"/>
      <c r="F4688" s="16"/>
      <c r="G4688" s="16"/>
      <c r="H4688" s="16"/>
      <c r="I4688" s="2"/>
      <c r="J4688" s="2"/>
      <c r="K4688" s="2"/>
    </row>
    <row r="4689" spans="1:11">
      <c r="A4689" s="2"/>
      <c r="B4689" s="2"/>
      <c r="C4689" s="16"/>
      <c r="D4689" s="2"/>
      <c r="E4689" s="16"/>
      <c r="F4689" s="16"/>
      <c r="G4689" s="16"/>
      <c r="H4689" s="16"/>
      <c r="I4689" s="2"/>
      <c r="J4689" s="2"/>
      <c r="K4689" s="2"/>
    </row>
    <row r="4690" spans="1:11">
      <c r="A4690" s="2"/>
      <c r="B4690" s="2"/>
      <c r="C4690" s="16"/>
      <c r="D4690" s="2"/>
      <c r="E4690" s="16"/>
      <c r="F4690" s="16"/>
      <c r="G4690" s="16"/>
      <c r="H4690" s="16"/>
      <c r="I4690" s="2"/>
      <c r="J4690" s="2"/>
      <c r="K4690" s="2"/>
    </row>
    <row r="4691" spans="1:11">
      <c r="A4691" s="2"/>
      <c r="B4691" s="2"/>
      <c r="C4691" s="16"/>
      <c r="D4691" s="2"/>
      <c r="E4691" s="16"/>
      <c r="F4691" s="16"/>
      <c r="G4691" s="16"/>
      <c r="H4691" s="16"/>
      <c r="I4691" s="2"/>
      <c r="J4691" s="2"/>
      <c r="K4691" s="2"/>
    </row>
    <row r="4692" spans="1:11">
      <c r="A4692" s="2"/>
      <c r="B4692" s="2"/>
      <c r="C4692" s="16"/>
      <c r="D4692" s="2"/>
      <c r="E4692" s="16"/>
      <c r="F4692" s="16"/>
      <c r="G4692" s="16"/>
      <c r="H4692" s="16"/>
      <c r="I4692" s="2"/>
      <c r="J4692" s="2"/>
      <c r="K4692" s="2"/>
    </row>
    <row r="4693" spans="1:11">
      <c r="A4693" s="2"/>
      <c r="B4693" s="2"/>
      <c r="C4693" s="16"/>
      <c r="D4693" s="2"/>
      <c r="E4693" s="16"/>
      <c r="F4693" s="16"/>
      <c r="G4693" s="16"/>
      <c r="H4693" s="16"/>
      <c r="I4693" s="2"/>
      <c r="J4693" s="2"/>
      <c r="K4693" s="2"/>
    </row>
    <row r="4694" spans="1:11">
      <c r="A4694" s="2"/>
      <c r="B4694" s="2"/>
      <c r="C4694" s="16"/>
      <c r="D4694" s="2"/>
      <c r="E4694" s="16"/>
      <c r="F4694" s="16"/>
      <c r="G4694" s="16"/>
      <c r="H4694" s="16"/>
      <c r="I4694" s="2"/>
      <c r="J4694" s="2"/>
      <c r="K4694" s="2"/>
    </row>
    <row r="4695" spans="1:11">
      <c r="A4695" s="2"/>
      <c r="B4695" s="2"/>
      <c r="C4695" s="16"/>
      <c r="D4695" s="2"/>
      <c r="E4695" s="16"/>
      <c r="F4695" s="16"/>
      <c r="G4695" s="16"/>
      <c r="H4695" s="16"/>
      <c r="I4695" s="2"/>
      <c r="J4695" s="2"/>
      <c r="K4695" s="2"/>
    </row>
    <row r="4696" spans="1:11">
      <c r="A4696" s="2"/>
      <c r="B4696" s="2"/>
      <c r="C4696" s="16"/>
      <c r="D4696" s="2"/>
      <c r="E4696" s="16"/>
      <c r="F4696" s="16"/>
      <c r="G4696" s="16"/>
      <c r="H4696" s="16"/>
      <c r="I4696" s="2"/>
      <c r="J4696" s="2"/>
      <c r="K4696" s="2"/>
    </row>
    <row r="4697" spans="1:11">
      <c r="A4697" s="2"/>
      <c r="B4697" s="2"/>
      <c r="C4697" s="16"/>
      <c r="D4697" s="2"/>
      <c r="E4697" s="16"/>
      <c r="F4697" s="16"/>
      <c r="G4697" s="16"/>
      <c r="H4697" s="16"/>
      <c r="I4697" s="2"/>
      <c r="J4697" s="2"/>
      <c r="K4697" s="2"/>
    </row>
    <row r="4698" spans="1:11">
      <c r="A4698" s="2"/>
      <c r="B4698" s="2"/>
      <c r="C4698" s="16"/>
      <c r="D4698" s="2"/>
      <c r="E4698" s="16"/>
      <c r="F4698" s="16"/>
      <c r="G4698" s="16"/>
      <c r="H4698" s="16"/>
      <c r="I4698" s="2"/>
      <c r="J4698" s="2"/>
      <c r="K4698" s="2"/>
    </row>
    <row r="4699" spans="1:11">
      <c r="A4699" s="2"/>
      <c r="B4699" s="2"/>
      <c r="C4699" s="16"/>
      <c r="D4699" s="2"/>
      <c r="E4699" s="16"/>
      <c r="F4699" s="16"/>
      <c r="G4699" s="16"/>
      <c r="H4699" s="16"/>
      <c r="I4699" s="2"/>
      <c r="J4699" s="2"/>
      <c r="K4699" s="2"/>
    </row>
    <row r="4700" spans="1:11">
      <c r="A4700" s="2"/>
      <c r="B4700" s="2"/>
      <c r="C4700" s="16"/>
      <c r="D4700" s="2"/>
      <c r="E4700" s="16"/>
      <c r="F4700" s="16"/>
      <c r="G4700" s="16"/>
      <c r="H4700" s="16"/>
      <c r="I4700" s="2"/>
      <c r="J4700" s="2"/>
      <c r="K4700" s="2"/>
    </row>
    <row r="4701" spans="1:11">
      <c r="A4701" s="2"/>
      <c r="B4701" s="2"/>
      <c r="C4701" s="16"/>
      <c r="D4701" s="2"/>
      <c r="E4701" s="16"/>
      <c r="F4701" s="16"/>
      <c r="G4701" s="16"/>
      <c r="H4701" s="16"/>
      <c r="I4701" s="2"/>
      <c r="J4701" s="2"/>
      <c r="K4701" s="2"/>
    </row>
    <row r="4702" spans="1:11">
      <c r="A4702" s="2"/>
      <c r="B4702" s="2"/>
      <c r="C4702" s="16"/>
      <c r="D4702" s="2"/>
      <c r="E4702" s="16"/>
      <c r="F4702" s="16"/>
      <c r="G4702" s="16"/>
      <c r="H4702" s="16"/>
      <c r="I4702" s="2"/>
      <c r="J4702" s="2"/>
      <c r="K4702" s="2"/>
    </row>
    <row r="4703" spans="1:11">
      <c r="A4703" s="2"/>
      <c r="B4703" s="2"/>
      <c r="C4703" s="16"/>
      <c r="D4703" s="2"/>
      <c r="E4703" s="16"/>
      <c r="F4703" s="16"/>
      <c r="G4703" s="16"/>
      <c r="H4703" s="16"/>
      <c r="I4703" s="2"/>
      <c r="J4703" s="2"/>
      <c r="K4703" s="2"/>
    </row>
    <row r="4704" spans="1:11">
      <c r="A4704" s="2"/>
      <c r="B4704" s="2"/>
      <c r="C4704" s="16"/>
      <c r="D4704" s="2"/>
      <c r="E4704" s="16"/>
      <c r="F4704" s="16"/>
      <c r="G4704" s="16"/>
      <c r="H4704" s="16"/>
      <c r="I4704" s="2"/>
      <c r="J4704" s="2"/>
      <c r="K4704" s="2"/>
    </row>
    <row r="4705" spans="1:11">
      <c r="A4705" s="2"/>
      <c r="B4705" s="2"/>
      <c r="C4705" s="16"/>
      <c r="D4705" s="2"/>
      <c r="E4705" s="16"/>
      <c r="F4705" s="16"/>
      <c r="G4705" s="16"/>
      <c r="H4705" s="16"/>
      <c r="I4705" s="2"/>
      <c r="J4705" s="2"/>
      <c r="K4705" s="2"/>
    </row>
    <row r="4706" spans="1:11">
      <c r="A4706" s="2"/>
      <c r="B4706" s="2"/>
      <c r="C4706" s="16"/>
      <c r="D4706" s="2"/>
      <c r="E4706" s="16"/>
      <c r="F4706" s="16"/>
      <c r="G4706" s="16"/>
      <c r="H4706" s="16"/>
      <c r="I4706" s="2"/>
      <c r="J4706" s="2"/>
      <c r="K4706" s="2"/>
    </row>
    <row r="4707" spans="1:11">
      <c r="A4707" s="2"/>
      <c r="B4707" s="2"/>
      <c r="C4707" s="16"/>
      <c r="D4707" s="2"/>
      <c r="E4707" s="16"/>
      <c r="F4707" s="16"/>
      <c r="G4707" s="16"/>
      <c r="H4707" s="16"/>
      <c r="I4707" s="2"/>
      <c r="J4707" s="2"/>
      <c r="K4707" s="2"/>
    </row>
    <row r="4708" spans="1:11">
      <c r="A4708" s="2"/>
      <c r="B4708" s="2"/>
      <c r="C4708" s="16"/>
      <c r="D4708" s="2"/>
      <c r="E4708" s="16"/>
      <c r="F4708" s="16"/>
      <c r="G4708" s="16"/>
      <c r="H4708" s="16"/>
      <c r="I4708" s="2"/>
      <c r="J4708" s="2"/>
      <c r="K4708" s="2"/>
    </row>
    <row r="4709" spans="1:11">
      <c r="A4709" s="2"/>
      <c r="B4709" s="2"/>
      <c r="C4709" s="16"/>
      <c r="D4709" s="2"/>
      <c r="E4709" s="16"/>
      <c r="F4709" s="16"/>
      <c r="G4709" s="16"/>
      <c r="H4709" s="16"/>
      <c r="I4709" s="2"/>
      <c r="J4709" s="2"/>
      <c r="K4709" s="2"/>
    </row>
    <row r="4710" spans="1:11">
      <c r="A4710" s="2"/>
      <c r="B4710" s="2"/>
      <c r="C4710" s="16"/>
      <c r="D4710" s="2"/>
      <c r="E4710" s="16"/>
      <c r="F4710" s="16"/>
      <c r="G4710" s="16"/>
      <c r="H4710" s="16"/>
      <c r="I4710" s="2"/>
      <c r="J4710" s="2"/>
      <c r="K4710" s="2"/>
    </row>
    <row r="4711" spans="1:11">
      <c r="A4711" s="2"/>
      <c r="B4711" s="2"/>
      <c r="C4711" s="16"/>
      <c r="D4711" s="2"/>
      <c r="E4711" s="16"/>
      <c r="F4711" s="16"/>
      <c r="G4711" s="16"/>
      <c r="H4711" s="16"/>
      <c r="I4711" s="2"/>
      <c r="J4711" s="2"/>
      <c r="K4711" s="2"/>
    </row>
    <row r="4712" spans="1:11">
      <c r="A4712" s="2"/>
      <c r="B4712" s="2"/>
      <c r="C4712" s="16"/>
      <c r="D4712" s="2"/>
      <c r="E4712" s="16"/>
      <c r="F4712" s="16"/>
      <c r="G4712" s="16"/>
      <c r="H4712" s="16"/>
      <c r="I4712" s="2"/>
      <c r="J4712" s="2"/>
      <c r="K4712" s="2"/>
    </row>
    <row r="4713" spans="1:11">
      <c r="A4713" s="2"/>
      <c r="B4713" s="2"/>
      <c r="C4713" s="16"/>
      <c r="D4713" s="2"/>
      <c r="E4713" s="16"/>
      <c r="F4713" s="16"/>
      <c r="G4713" s="16"/>
      <c r="H4713" s="16"/>
      <c r="I4713" s="2"/>
      <c r="J4713" s="2"/>
      <c r="K4713" s="2"/>
    </row>
    <row r="4714" spans="1:11">
      <c r="A4714" s="2"/>
      <c r="B4714" s="2"/>
      <c r="C4714" s="16"/>
      <c r="D4714" s="2"/>
      <c r="E4714" s="16"/>
      <c r="F4714" s="16"/>
      <c r="G4714" s="16"/>
      <c r="H4714" s="16"/>
      <c r="I4714" s="2"/>
      <c r="J4714" s="2"/>
      <c r="K4714" s="2"/>
    </row>
    <row r="4715" spans="1:11">
      <c r="A4715" s="2"/>
      <c r="B4715" s="2"/>
      <c r="C4715" s="16"/>
      <c r="D4715" s="2"/>
      <c r="E4715" s="16"/>
      <c r="F4715" s="16"/>
      <c r="G4715" s="16"/>
      <c r="H4715" s="16"/>
      <c r="I4715" s="2"/>
      <c r="J4715" s="2"/>
      <c r="K4715" s="2"/>
    </row>
    <row r="4716" spans="1:11">
      <c r="A4716" s="2"/>
      <c r="B4716" s="2"/>
      <c r="C4716" s="16"/>
      <c r="D4716" s="2"/>
      <c r="E4716" s="16"/>
      <c r="F4716" s="16"/>
      <c r="G4716" s="16"/>
      <c r="H4716" s="16"/>
      <c r="I4716" s="2"/>
      <c r="J4716" s="2"/>
      <c r="K4716" s="2"/>
    </row>
    <row r="4717" spans="1:11">
      <c r="A4717" s="2"/>
      <c r="B4717" s="2"/>
      <c r="C4717" s="16"/>
      <c r="D4717" s="2"/>
      <c r="E4717" s="16"/>
      <c r="F4717" s="16"/>
      <c r="G4717" s="16"/>
      <c r="H4717" s="16"/>
      <c r="I4717" s="2"/>
      <c r="J4717" s="2"/>
      <c r="K4717" s="2"/>
    </row>
    <row r="4718" spans="1:11">
      <c r="A4718" s="2"/>
      <c r="B4718" s="2"/>
      <c r="C4718" s="16"/>
      <c r="D4718" s="2"/>
      <c r="E4718" s="16"/>
      <c r="F4718" s="16"/>
      <c r="G4718" s="16"/>
      <c r="H4718" s="16"/>
      <c r="I4718" s="2"/>
      <c r="J4718" s="2"/>
      <c r="K4718" s="2"/>
    </row>
    <row r="4719" spans="1:11">
      <c r="A4719" s="2"/>
      <c r="B4719" s="2"/>
      <c r="C4719" s="16"/>
      <c r="D4719" s="2"/>
      <c r="E4719" s="16"/>
      <c r="F4719" s="16"/>
      <c r="G4719" s="16"/>
      <c r="H4719" s="16"/>
      <c r="I4719" s="2"/>
      <c r="J4719" s="2"/>
      <c r="K4719" s="2"/>
    </row>
    <row r="4720" spans="1:11">
      <c r="A4720" s="2"/>
      <c r="B4720" s="2"/>
      <c r="C4720" s="16"/>
      <c r="D4720" s="2"/>
      <c r="E4720" s="16"/>
      <c r="F4720" s="16"/>
      <c r="G4720" s="16"/>
      <c r="H4720" s="16"/>
      <c r="I4720" s="2"/>
      <c r="J4720" s="2"/>
      <c r="K4720" s="2"/>
    </row>
    <row r="4721" spans="1:11">
      <c r="A4721" s="2"/>
      <c r="B4721" s="2"/>
      <c r="C4721" s="16"/>
      <c r="D4721" s="2"/>
      <c r="E4721" s="16"/>
      <c r="F4721" s="16"/>
      <c r="G4721" s="16"/>
      <c r="H4721" s="16"/>
      <c r="I4721" s="2"/>
      <c r="J4721" s="2"/>
      <c r="K4721" s="2"/>
    </row>
    <row r="4722" spans="1:11">
      <c r="A4722" s="2"/>
      <c r="B4722" s="2"/>
      <c r="C4722" s="16"/>
      <c r="D4722" s="2"/>
      <c r="E4722" s="16"/>
      <c r="F4722" s="16"/>
      <c r="G4722" s="16"/>
      <c r="H4722" s="16"/>
      <c r="I4722" s="2"/>
      <c r="J4722" s="2"/>
      <c r="K4722" s="2"/>
    </row>
    <row r="4723" spans="1:11">
      <c r="A4723" s="2"/>
      <c r="B4723" s="2"/>
      <c r="C4723" s="16"/>
      <c r="D4723" s="2"/>
      <c r="E4723" s="16"/>
      <c r="F4723" s="16"/>
      <c r="G4723" s="16"/>
      <c r="H4723" s="16"/>
      <c r="I4723" s="2"/>
      <c r="J4723" s="2"/>
      <c r="K4723" s="2"/>
    </row>
    <row r="4724" spans="1:11">
      <c r="A4724" s="2"/>
      <c r="B4724" s="2"/>
      <c r="C4724" s="16"/>
      <c r="D4724" s="2"/>
      <c r="E4724" s="16"/>
      <c r="F4724" s="16"/>
      <c r="G4724" s="16"/>
      <c r="H4724" s="16"/>
      <c r="I4724" s="2"/>
      <c r="J4724" s="2"/>
      <c r="K4724" s="2"/>
    </row>
    <row r="4725" spans="1:11">
      <c r="A4725" s="2"/>
      <c r="B4725" s="2"/>
      <c r="C4725" s="16"/>
      <c r="D4725" s="2"/>
      <c r="E4725" s="16"/>
      <c r="F4725" s="16"/>
      <c r="G4725" s="16"/>
      <c r="H4725" s="16"/>
      <c r="I4725" s="2"/>
      <c r="J4725" s="2"/>
      <c r="K4725" s="2"/>
    </row>
    <row r="4726" spans="1:11">
      <c r="A4726" s="2"/>
      <c r="B4726" s="2"/>
      <c r="C4726" s="16"/>
      <c r="D4726" s="2"/>
      <c r="E4726" s="16"/>
      <c r="F4726" s="16"/>
      <c r="G4726" s="16"/>
      <c r="H4726" s="16"/>
      <c r="I4726" s="2"/>
      <c r="J4726" s="2"/>
      <c r="K4726" s="2"/>
    </row>
    <row r="4727" spans="1:11">
      <c r="A4727" s="2"/>
      <c r="B4727" s="2"/>
      <c r="C4727" s="16"/>
      <c r="D4727" s="2"/>
      <c r="E4727" s="16"/>
      <c r="F4727" s="16"/>
      <c r="G4727" s="16"/>
      <c r="H4727" s="16"/>
      <c r="I4727" s="2"/>
      <c r="J4727" s="2"/>
      <c r="K4727" s="2"/>
    </row>
    <row r="4728" spans="1:11">
      <c r="A4728" s="2"/>
      <c r="B4728" s="2"/>
      <c r="C4728" s="16"/>
      <c r="D4728" s="2"/>
      <c r="E4728" s="16"/>
      <c r="F4728" s="16"/>
      <c r="G4728" s="16"/>
      <c r="H4728" s="16"/>
      <c r="I4728" s="2"/>
      <c r="J4728" s="2"/>
      <c r="K4728" s="2"/>
    </row>
    <row r="4729" spans="1:11">
      <c r="A4729" s="2"/>
      <c r="B4729" s="2"/>
      <c r="C4729" s="16"/>
      <c r="D4729" s="2"/>
      <c r="E4729" s="16"/>
      <c r="F4729" s="16"/>
      <c r="G4729" s="16"/>
      <c r="H4729" s="16"/>
      <c r="I4729" s="2"/>
      <c r="J4729" s="2"/>
      <c r="K4729" s="2"/>
    </row>
    <row r="4730" spans="1:11">
      <c r="A4730" s="2"/>
      <c r="B4730" s="2"/>
      <c r="C4730" s="16"/>
      <c r="D4730" s="2"/>
      <c r="E4730" s="16"/>
      <c r="F4730" s="16"/>
      <c r="G4730" s="16"/>
      <c r="H4730" s="16"/>
      <c r="I4730" s="2"/>
      <c r="J4730" s="2"/>
      <c r="K4730" s="2"/>
    </row>
    <row r="4731" spans="1:11">
      <c r="A4731" s="2"/>
      <c r="B4731" s="2"/>
      <c r="C4731" s="16"/>
      <c r="D4731" s="2"/>
      <c r="E4731" s="16"/>
      <c r="F4731" s="16"/>
      <c r="G4731" s="16"/>
      <c r="H4731" s="16"/>
      <c r="I4731" s="2"/>
      <c r="J4731" s="2"/>
      <c r="K4731" s="2"/>
    </row>
    <row r="4732" spans="1:11">
      <c r="A4732" s="2"/>
      <c r="B4732" s="2"/>
      <c r="C4732" s="16"/>
      <c r="D4732" s="2"/>
      <c r="E4732" s="16"/>
      <c r="F4732" s="16"/>
      <c r="G4732" s="16"/>
      <c r="H4732" s="16"/>
      <c r="I4732" s="2"/>
      <c r="J4732" s="2"/>
      <c r="K4732" s="2"/>
    </row>
    <row r="4733" spans="1:11">
      <c r="A4733" s="2"/>
      <c r="B4733" s="2"/>
      <c r="C4733" s="16"/>
      <c r="D4733" s="2"/>
      <c r="E4733" s="16"/>
      <c r="F4733" s="16"/>
      <c r="G4733" s="16"/>
      <c r="H4733" s="16"/>
      <c r="I4733" s="2"/>
      <c r="J4733" s="2"/>
      <c r="K4733" s="2"/>
    </row>
    <row r="4734" spans="1:11">
      <c r="A4734" s="2"/>
      <c r="B4734" s="2"/>
      <c r="C4734" s="16"/>
      <c r="D4734" s="2"/>
      <c r="E4734" s="16"/>
      <c r="F4734" s="16"/>
      <c r="G4734" s="16"/>
      <c r="H4734" s="16"/>
      <c r="I4734" s="2"/>
      <c r="J4734" s="2"/>
      <c r="K4734" s="2"/>
    </row>
    <row r="4735" spans="1:11">
      <c r="A4735" s="2"/>
      <c r="B4735" s="2"/>
      <c r="C4735" s="16"/>
      <c r="D4735" s="2"/>
      <c r="E4735" s="16"/>
      <c r="F4735" s="16"/>
      <c r="G4735" s="16"/>
      <c r="H4735" s="16"/>
      <c r="I4735" s="2"/>
      <c r="J4735" s="2"/>
      <c r="K4735" s="2"/>
    </row>
    <row r="4736" spans="1:11">
      <c r="A4736" s="2"/>
      <c r="B4736" s="2"/>
      <c r="C4736" s="16"/>
      <c r="D4736" s="2"/>
      <c r="E4736" s="16"/>
      <c r="F4736" s="16"/>
      <c r="G4736" s="16"/>
      <c r="H4736" s="16"/>
      <c r="I4736" s="2"/>
      <c r="J4736" s="2"/>
      <c r="K4736" s="2"/>
    </row>
    <row r="4737" spans="1:11">
      <c r="A4737" s="2"/>
      <c r="B4737" s="2"/>
      <c r="C4737" s="16"/>
      <c r="D4737" s="2"/>
      <c r="E4737" s="16"/>
      <c r="F4737" s="16"/>
      <c r="G4737" s="16"/>
      <c r="H4737" s="16"/>
      <c r="I4737" s="2"/>
      <c r="J4737" s="2"/>
      <c r="K4737" s="2"/>
    </row>
    <row r="4738" spans="1:11">
      <c r="A4738" s="2"/>
      <c r="B4738" s="2"/>
      <c r="C4738" s="16"/>
      <c r="D4738" s="2"/>
      <c r="E4738" s="16"/>
      <c r="F4738" s="16"/>
      <c r="G4738" s="16"/>
      <c r="H4738" s="16"/>
      <c r="I4738" s="2"/>
      <c r="J4738" s="2"/>
      <c r="K4738" s="2"/>
    </row>
    <row r="4739" spans="1:11">
      <c r="A4739" s="2"/>
      <c r="B4739" s="2"/>
      <c r="C4739" s="16"/>
      <c r="D4739" s="2"/>
      <c r="E4739" s="16"/>
      <c r="F4739" s="16"/>
      <c r="G4739" s="16"/>
      <c r="H4739" s="16"/>
      <c r="I4739" s="2"/>
      <c r="J4739" s="2"/>
      <c r="K4739" s="2"/>
    </row>
    <row r="4740" spans="1:11">
      <c r="A4740" s="2"/>
      <c r="B4740" s="2"/>
      <c r="C4740" s="16"/>
      <c r="D4740" s="2"/>
      <c r="E4740" s="16"/>
      <c r="F4740" s="16"/>
      <c r="G4740" s="16"/>
      <c r="H4740" s="16"/>
      <c r="I4740" s="2"/>
      <c r="J4740" s="2"/>
      <c r="K4740" s="2"/>
    </row>
    <row r="4741" spans="1:11">
      <c r="A4741" s="2"/>
      <c r="B4741" s="2"/>
      <c r="C4741" s="16"/>
      <c r="D4741" s="2"/>
      <c r="E4741" s="16"/>
      <c r="F4741" s="16"/>
      <c r="G4741" s="16"/>
      <c r="H4741" s="16"/>
      <c r="I4741" s="2"/>
      <c r="J4741" s="2"/>
      <c r="K4741" s="2"/>
    </row>
    <row r="4742" spans="1:11">
      <c r="A4742" s="2"/>
      <c r="B4742" s="2"/>
      <c r="C4742" s="16"/>
      <c r="D4742" s="2"/>
      <c r="E4742" s="16"/>
      <c r="F4742" s="16"/>
      <c r="G4742" s="16"/>
      <c r="H4742" s="16"/>
      <c r="I4742" s="2"/>
      <c r="J4742" s="2"/>
      <c r="K4742" s="2"/>
    </row>
    <row r="4743" spans="1:11">
      <c r="A4743" s="2"/>
      <c r="B4743" s="2"/>
      <c r="C4743" s="16"/>
      <c r="D4743" s="2"/>
      <c r="E4743" s="16"/>
      <c r="F4743" s="16"/>
      <c r="G4743" s="16"/>
      <c r="H4743" s="16"/>
      <c r="I4743" s="2"/>
      <c r="J4743" s="2"/>
      <c r="K4743" s="2"/>
    </row>
    <row r="4744" spans="1:11">
      <c r="A4744" s="2"/>
      <c r="B4744" s="2"/>
      <c r="C4744" s="16"/>
      <c r="D4744" s="2"/>
      <c r="E4744" s="16"/>
      <c r="F4744" s="16"/>
      <c r="G4744" s="16"/>
      <c r="H4744" s="16"/>
      <c r="I4744" s="2"/>
      <c r="J4744" s="2"/>
      <c r="K4744" s="2"/>
    </row>
    <row r="4745" spans="1:11">
      <c r="A4745" s="2"/>
      <c r="B4745" s="2"/>
      <c r="C4745" s="16"/>
      <c r="D4745" s="2"/>
      <c r="E4745" s="16"/>
      <c r="F4745" s="16"/>
      <c r="G4745" s="16"/>
      <c r="H4745" s="16"/>
      <c r="I4745" s="2"/>
      <c r="J4745" s="2"/>
      <c r="K4745" s="2"/>
    </row>
    <row r="4746" spans="1:11">
      <c r="A4746" s="2"/>
      <c r="B4746" s="2"/>
      <c r="C4746" s="16"/>
      <c r="D4746" s="2"/>
      <c r="E4746" s="16"/>
      <c r="F4746" s="16"/>
      <c r="G4746" s="16"/>
      <c r="H4746" s="16"/>
      <c r="I4746" s="2"/>
      <c r="J4746" s="2"/>
      <c r="K4746" s="2"/>
    </row>
    <row r="4747" spans="1:11">
      <c r="A4747" s="2"/>
      <c r="B4747" s="2"/>
      <c r="C4747" s="16"/>
      <c r="D4747" s="2"/>
      <c r="E4747" s="16"/>
      <c r="F4747" s="16"/>
      <c r="G4747" s="16"/>
      <c r="H4747" s="16"/>
      <c r="I4747" s="2"/>
      <c r="J4747" s="2"/>
      <c r="K4747" s="2"/>
    </row>
    <row r="4748" spans="1:11">
      <c r="A4748" s="2"/>
      <c r="B4748" s="2"/>
      <c r="C4748" s="16"/>
      <c r="D4748" s="2"/>
      <c r="E4748" s="16"/>
      <c r="F4748" s="16"/>
      <c r="G4748" s="16"/>
      <c r="H4748" s="16"/>
      <c r="I4748" s="2"/>
      <c r="J4748" s="2"/>
      <c r="K4748" s="2"/>
    </row>
    <row r="4749" spans="1:11">
      <c r="A4749" s="2"/>
      <c r="B4749" s="2"/>
      <c r="C4749" s="16"/>
      <c r="D4749" s="2"/>
      <c r="E4749" s="16"/>
      <c r="F4749" s="16"/>
      <c r="G4749" s="16"/>
      <c r="H4749" s="16"/>
      <c r="I4749" s="2"/>
      <c r="J4749" s="2"/>
      <c r="K4749" s="2"/>
    </row>
    <row r="4750" spans="1:11">
      <c r="A4750" s="2"/>
      <c r="B4750" s="2"/>
      <c r="C4750" s="16"/>
      <c r="D4750" s="2"/>
      <c r="E4750" s="16"/>
      <c r="F4750" s="16"/>
      <c r="G4750" s="16"/>
      <c r="H4750" s="16"/>
      <c r="I4750" s="2"/>
      <c r="J4750" s="2"/>
      <c r="K4750" s="2"/>
    </row>
    <row r="4751" spans="1:11">
      <c r="A4751" s="2"/>
      <c r="B4751" s="2"/>
      <c r="C4751" s="16"/>
      <c r="D4751" s="2"/>
      <c r="E4751" s="16"/>
      <c r="F4751" s="16"/>
      <c r="G4751" s="16"/>
      <c r="H4751" s="16"/>
      <c r="I4751" s="2"/>
      <c r="J4751" s="2"/>
      <c r="K4751" s="2"/>
    </row>
    <row r="4752" spans="1:11">
      <c r="A4752" s="2"/>
      <c r="B4752" s="2"/>
      <c r="C4752" s="16"/>
      <c r="D4752" s="2"/>
      <c r="E4752" s="16"/>
      <c r="F4752" s="16"/>
      <c r="G4752" s="16"/>
      <c r="H4752" s="16"/>
      <c r="I4752" s="2"/>
      <c r="J4752" s="2"/>
      <c r="K4752" s="2"/>
    </row>
    <row r="4753" spans="1:11">
      <c r="A4753" s="2"/>
      <c r="B4753" s="2"/>
      <c r="C4753" s="16"/>
      <c r="D4753" s="2"/>
      <c r="E4753" s="16"/>
      <c r="F4753" s="16"/>
      <c r="G4753" s="16"/>
      <c r="H4753" s="16"/>
      <c r="I4753" s="2"/>
      <c r="J4753" s="2"/>
      <c r="K4753" s="2"/>
    </row>
    <row r="4754" spans="1:11">
      <c r="A4754" s="2"/>
      <c r="B4754" s="2"/>
      <c r="C4754" s="16"/>
      <c r="D4754" s="2"/>
      <c r="E4754" s="16"/>
      <c r="F4754" s="16"/>
      <c r="G4754" s="16"/>
      <c r="H4754" s="16"/>
      <c r="I4754" s="2"/>
      <c r="J4754" s="2"/>
      <c r="K4754" s="2"/>
    </row>
    <row r="4755" spans="1:11">
      <c r="A4755" s="2"/>
      <c r="B4755" s="2"/>
      <c r="C4755" s="16"/>
      <c r="D4755" s="2"/>
      <c r="E4755" s="16"/>
      <c r="F4755" s="16"/>
      <c r="G4755" s="16"/>
      <c r="H4755" s="16"/>
      <c r="I4755" s="2"/>
      <c r="J4755" s="2"/>
      <c r="K4755" s="2"/>
    </row>
    <row r="4756" spans="1:11">
      <c r="A4756" s="2"/>
      <c r="B4756" s="2"/>
      <c r="C4756" s="16"/>
      <c r="D4756" s="2"/>
      <c r="E4756" s="16"/>
      <c r="F4756" s="16"/>
      <c r="G4756" s="16"/>
      <c r="H4756" s="16"/>
      <c r="I4756" s="2"/>
      <c r="J4756" s="2"/>
      <c r="K4756" s="2"/>
    </row>
    <row r="4757" spans="1:11">
      <c r="A4757" s="2"/>
      <c r="B4757" s="2"/>
      <c r="C4757" s="16"/>
      <c r="D4757" s="2"/>
      <c r="E4757" s="16"/>
      <c r="F4757" s="16"/>
      <c r="G4757" s="16"/>
      <c r="H4757" s="16"/>
      <c r="I4757" s="2"/>
      <c r="J4757" s="2"/>
      <c r="K4757" s="2"/>
    </row>
    <row r="4758" spans="1:11">
      <c r="A4758" s="2"/>
      <c r="B4758" s="2"/>
      <c r="C4758" s="16"/>
      <c r="D4758" s="2"/>
      <c r="E4758" s="16"/>
      <c r="F4758" s="16"/>
      <c r="G4758" s="16"/>
      <c r="H4758" s="16"/>
      <c r="I4758" s="2"/>
      <c r="J4758" s="2"/>
      <c r="K4758" s="2"/>
    </row>
    <row r="4759" spans="1:11">
      <c r="A4759" s="2"/>
      <c r="B4759" s="2"/>
      <c r="C4759" s="16"/>
      <c r="D4759" s="2"/>
      <c r="E4759" s="16"/>
      <c r="F4759" s="16"/>
      <c r="G4759" s="16"/>
      <c r="H4759" s="16"/>
      <c r="I4759" s="2"/>
      <c r="J4759" s="2"/>
      <c r="K4759" s="2"/>
    </row>
    <row r="4760" spans="1:11">
      <c r="A4760" s="2"/>
      <c r="B4760" s="2"/>
      <c r="C4760" s="16"/>
      <c r="D4760" s="2"/>
      <c r="E4760" s="16"/>
      <c r="F4760" s="16"/>
      <c r="G4760" s="16"/>
      <c r="H4760" s="16"/>
      <c r="I4760" s="2"/>
      <c r="J4760" s="2"/>
      <c r="K4760" s="2"/>
    </row>
    <row r="4761" spans="1:11">
      <c r="A4761" s="2"/>
      <c r="B4761" s="2"/>
      <c r="C4761" s="16"/>
      <c r="D4761" s="2"/>
      <c r="E4761" s="16"/>
      <c r="F4761" s="16"/>
      <c r="G4761" s="16"/>
      <c r="H4761" s="16"/>
      <c r="I4761" s="2"/>
      <c r="J4761" s="2"/>
      <c r="K4761" s="2"/>
    </row>
    <row r="4762" spans="1:11">
      <c r="A4762" s="2"/>
      <c r="B4762" s="2"/>
      <c r="C4762" s="16"/>
      <c r="D4762" s="2"/>
      <c r="E4762" s="16"/>
      <c r="F4762" s="16"/>
      <c r="G4762" s="16"/>
      <c r="H4762" s="16"/>
      <c r="I4762" s="2"/>
      <c r="J4762" s="2"/>
      <c r="K4762" s="2"/>
    </row>
    <row r="4763" spans="1:11">
      <c r="A4763" s="2"/>
      <c r="B4763" s="2"/>
      <c r="C4763" s="16"/>
      <c r="D4763" s="2"/>
      <c r="E4763" s="16"/>
      <c r="F4763" s="16"/>
      <c r="G4763" s="16"/>
      <c r="H4763" s="16"/>
      <c r="I4763" s="2"/>
      <c r="J4763" s="2"/>
      <c r="K4763" s="2"/>
    </row>
    <row r="4764" spans="1:11">
      <c r="A4764" s="2"/>
      <c r="B4764" s="2"/>
      <c r="C4764" s="16"/>
      <c r="D4764" s="2"/>
      <c r="E4764" s="16"/>
      <c r="F4764" s="16"/>
      <c r="G4764" s="16"/>
      <c r="H4764" s="16"/>
      <c r="I4764" s="2"/>
      <c r="J4764" s="2"/>
      <c r="K4764" s="2"/>
    </row>
    <row r="4765" spans="1:11">
      <c r="A4765" s="2"/>
      <c r="B4765" s="2"/>
      <c r="C4765" s="16"/>
      <c r="D4765" s="2"/>
      <c r="E4765" s="16"/>
      <c r="F4765" s="16"/>
      <c r="G4765" s="16"/>
      <c r="H4765" s="16"/>
      <c r="I4765" s="2"/>
      <c r="J4765" s="2"/>
      <c r="K4765" s="2"/>
    </row>
    <row r="4766" spans="1:11">
      <c r="A4766" s="2"/>
      <c r="B4766" s="2"/>
      <c r="C4766" s="16"/>
      <c r="D4766" s="2"/>
      <c r="E4766" s="16"/>
      <c r="F4766" s="16"/>
      <c r="G4766" s="16"/>
      <c r="H4766" s="16"/>
      <c r="I4766" s="2"/>
      <c r="J4766" s="2"/>
      <c r="K4766" s="2"/>
    </row>
    <row r="4767" spans="1:11">
      <c r="A4767" s="2"/>
      <c r="B4767" s="2"/>
      <c r="C4767" s="16"/>
      <c r="D4767" s="2"/>
      <c r="E4767" s="16"/>
      <c r="F4767" s="16"/>
      <c r="G4767" s="16"/>
      <c r="H4767" s="16"/>
      <c r="I4767" s="2"/>
      <c r="J4767" s="2"/>
      <c r="K4767" s="2"/>
    </row>
    <row r="4768" spans="1:11">
      <c r="A4768" s="2"/>
      <c r="B4768" s="2"/>
      <c r="C4768" s="16"/>
      <c r="D4768" s="2"/>
      <c r="E4768" s="16"/>
      <c r="F4768" s="16"/>
      <c r="G4768" s="16"/>
      <c r="H4768" s="16"/>
      <c r="I4768" s="2"/>
      <c r="J4768" s="2"/>
      <c r="K4768" s="2"/>
    </row>
    <row r="4769" spans="1:11">
      <c r="A4769" s="2"/>
      <c r="B4769" s="2"/>
      <c r="C4769" s="16"/>
      <c r="D4769" s="2"/>
      <c r="E4769" s="16"/>
      <c r="F4769" s="16"/>
      <c r="G4769" s="16"/>
      <c r="H4769" s="16"/>
      <c r="I4769" s="2"/>
      <c r="J4769" s="2"/>
      <c r="K4769" s="2"/>
    </row>
    <row r="4770" spans="1:11">
      <c r="A4770" s="2"/>
      <c r="B4770" s="2"/>
      <c r="C4770" s="16"/>
      <c r="D4770" s="2"/>
      <c r="E4770" s="16"/>
      <c r="F4770" s="16"/>
      <c r="G4770" s="16"/>
      <c r="H4770" s="16"/>
      <c r="I4770" s="2"/>
      <c r="J4770" s="2"/>
      <c r="K4770" s="2"/>
    </row>
    <row r="4771" spans="1:11">
      <c r="A4771" s="2"/>
      <c r="B4771" s="2"/>
      <c r="C4771" s="16"/>
      <c r="D4771" s="2"/>
      <c r="E4771" s="16"/>
      <c r="F4771" s="16"/>
      <c r="G4771" s="16"/>
      <c r="H4771" s="16"/>
      <c r="I4771" s="2"/>
      <c r="J4771" s="2"/>
      <c r="K4771" s="2"/>
    </row>
    <row r="4772" spans="1:11">
      <c r="A4772" s="2"/>
      <c r="B4772" s="2"/>
      <c r="C4772" s="16"/>
      <c r="D4772" s="2"/>
      <c r="E4772" s="16"/>
      <c r="F4772" s="16"/>
      <c r="G4772" s="16"/>
      <c r="H4772" s="16"/>
      <c r="I4772" s="2"/>
      <c r="J4772" s="2"/>
      <c r="K4772" s="2"/>
    </row>
    <row r="4773" spans="1:11">
      <c r="A4773" s="2"/>
      <c r="B4773" s="2"/>
      <c r="C4773" s="16"/>
      <c r="D4773" s="2"/>
      <c r="E4773" s="16"/>
      <c r="F4773" s="16"/>
      <c r="G4773" s="16"/>
      <c r="H4773" s="16"/>
      <c r="I4773" s="2"/>
      <c r="J4773" s="2"/>
      <c r="K4773" s="2"/>
    </row>
    <row r="4774" spans="1:11">
      <c r="A4774" s="2"/>
      <c r="B4774" s="2"/>
      <c r="C4774" s="16"/>
      <c r="D4774" s="2"/>
      <c r="E4774" s="16"/>
      <c r="F4774" s="16"/>
      <c r="G4774" s="16"/>
      <c r="H4774" s="16"/>
      <c r="I4774" s="2"/>
      <c r="J4774" s="2"/>
      <c r="K4774" s="2"/>
    </row>
    <row r="4775" spans="1:11">
      <c r="A4775" s="2"/>
      <c r="B4775" s="2"/>
      <c r="C4775" s="16"/>
      <c r="D4775" s="2"/>
      <c r="E4775" s="16"/>
      <c r="F4775" s="16"/>
      <c r="G4775" s="16"/>
      <c r="H4775" s="16"/>
      <c r="I4775" s="2"/>
      <c r="J4775" s="2"/>
      <c r="K4775" s="2"/>
    </row>
    <row r="4776" spans="1:11">
      <c r="A4776" s="2"/>
      <c r="B4776" s="2"/>
      <c r="C4776" s="16"/>
      <c r="D4776" s="2"/>
      <c r="E4776" s="16"/>
      <c r="F4776" s="16"/>
      <c r="G4776" s="16"/>
      <c r="H4776" s="16"/>
      <c r="I4776" s="2"/>
      <c r="J4776" s="2"/>
      <c r="K4776" s="2"/>
    </row>
    <row r="4777" spans="1:11">
      <c r="A4777" s="2"/>
      <c r="B4777" s="2"/>
      <c r="C4777" s="16"/>
      <c r="D4777" s="2"/>
      <c r="E4777" s="16"/>
      <c r="F4777" s="16"/>
      <c r="G4777" s="16"/>
      <c r="H4777" s="16"/>
      <c r="I4777" s="2"/>
      <c r="J4777" s="2"/>
      <c r="K4777" s="2"/>
    </row>
    <row r="4778" spans="1:11">
      <c r="A4778" s="2"/>
      <c r="B4778" s="2"/>
      <c r="C4778" s="16"/>
      <c r="D4778" s="2"/>
      <c r="E4778" s="16"/>
      <c r="F4778" s="16"/>
      <c r="G4778" s="16"/>
      <c r="H4778" s="16"/>
      <c r="I4778" s="2"/>
      <c r="J4778" s="2"/>
      <c r="K4778" s="2"/>
    </row>
    <row r="4779" spans="1:11">
      <c r="A4779" s="2"/>
      <c r="B4779" s="2"/>
      <c r="C4779" s="16"/>
      <c r="D4779" s="2"/>
      <c r="E4779" s="16"/>
      <c r="F4779" s="16"/>
      <c r="G4779" s="16"/>
      <c r="H4779" s="16"/>
      <c r="I4779" s="2"/>
      <c r="J4779" s="2"/>
      <c r="K4779" s="2"/>
    </row>
    <row r="4780" spans="1:11">
      <c r="A4780" s="2"/>
      <c r="B4780" s="2"/>
      <c r="C4780" s="16"/>
      <c r="D4780" s="2"/>
      <c r="E4780" s="16"/>
      <c r="F4780" s="16"/>
      <c r="G4780" s="16"/>
      <c r="H4780" s="16"/>
      <c r="I4780" s="2"/>
      <c r="J4780" s="2"/>
      <c r="K4780" s="2"/>
    </row>
    <row r="4781" spans="1:11">
      <c r="A4781" s="2"/>
      <c r="B4781" s="2"/>
      <c r="C4781" s="16"/>
      <c r="D4781" s="2"/>
      <c r="E4781" s="16"/>
      <c r="F4781" s="16"/>
      <c r="G4781" s="16"/>
      <c r="H4781" s="16"/>
      <c r="I4781" s="2"/>
      <c r="J4781" s="2"/>
      <c r="K4781" s="2"/>
    </row>
    <row r="4782" spans="1:11">
      <c r="A4782" s="2"/>
      <c r="B4782" s="2"/>
      <c r="C4782" s="16"/>
      <c r="D4782" s="2"/>
      <c r="E4782" s="16"/>
      <c r="F4782" s="16"/>
      <c r="G4782" s="16"/>
      <c r="H4782" s="16"/>
      <c r="I4782" s="2"/>
      <c r="J4782" s="2"/>
      <c r="K4782" s="2"/>
    </row>
    <row r="4783" spans="1:11">
      <c r="A4783" s="2"/>
      <c r="B4783" s="2"/>
      <c r="C4783" s="16"/>
      <c r="D4783" s="2"/>
      <c r="E4783" s="16"/>
      <c r="F4783" s="16"/>
      <c r="G4783" s="16"/>
      <c r="H4783" s="16"/>
      <c r="I4783" s="2"/>
      <c r="J4783" s="2"/>
      <c r="K4783" s="2"/>
    </row>
    <row r="4784" spans="1:11">
      <c r="A4784" s="2"/>
      <c r="B4784" s="2"/>
      <c r="C4784" s="16"/>
      <c r="D4784" s="2"/>
      <c r="E4784" s="16"/>
      <c r="F4784" s="16"/>
      <c r="G4784" s="16"/>
      <c r="H4784" s="16"/>
      <c r="I4784" s="2"/>
      <c r="J4784" s="2"/>
      <c r="K4784" s="2"/>
    </row>
    <row r="4785" spans="1:11">
      <c r="A4785" s="2"/>
      <c r="B4785" s="2"/>
      <c r="C4785" s="16"/>
      <c r="D4785" s="2"/>
      <c r="E4785" s="16"/>
      <c r="F4785" s="16"/>
      <c r="G4785" s="16"/>
      <c r="H4785" s="16"/>
      <c r="I4785" s="2"/>
      <c r="J4785" s="2"/>
      <c r="K4785" s="2"/>
    </row>
    <row r="4786" spans="1:11">
      <c r="A4786" s="2"/>
      <c r="B4786" s="2"/>
      <c r="C4786" s="16"/>
      <c r="D4786" s="2"/>
      <c r="E4786" s="16"/>
      <c r="F4786" s="16"/>
      <c r="G4786" s="16"/>
      <c r="H4786" s="16"/>
      <c r="I4786" s="2"/>
      <c r="J4786" s="2"/>
      <c r="K4786" s="2"/>
    </row>
    <row r="4787" spans="1:11">
      <c r="A4787" s="2"/>
      <c r="B4787" s="2"/>
      <c r="C4787" s="16"/>
      <c r="D4787" s="2"/>
      <c r="E4787" s="16"/>
      <c r="F4787" s="16"/>
      <c r="G4787" s="16"/>
      <c r="H4787" s="16"/>
      <c r="I4787" s="2"/>
      <c r="J4787" s="2"/>
      <c r="K4787" s="2"/>
    </row>
    <row r="4788" spans="1:11">
      <c r="A4788" s="2"/>
      <c r="B4788" s="2"/>
      <c r="C4788" s="16"/>
      <c r="D4788" s="2"/>
      <c r="E4788" s="16"/>
      <c r="F4788" s="16"/>
      <c r="G4788" s="16"/>
      <c r="H4788" s="16"/>
      <c r="I4788" s="2"/>
      <c r="J4788" s="2"/>
      <c r="K4788" s="2"/>
    </row>
    <row r="4789" spans="1:11">
      <c r="A4789" s="2"/>
      <c r="B4789" s="2"/>
      <c r="C4789" s="16"/>
      <c r="D4789" s="2"/>
      <c r="E4789" s="16"/>
      <c r="F4789" s="16"/>
      <c r="G4789" s="16"/>
      <c r="H4789" s="16"/>
      <c r="I4789" s="2"/>
      <c r="J4789" s="2"/>
      <c r="K4789" s="2"/>
    </row>
    <row r="4790" spans="1:11">
      <c r="A4790" s="2"/>
      <c r="B4790" s="2"/>
      <c r="C4790" s="16"/>
      <c r="D4790" s="2"/>
      <c r="E4790" s="16"/>
      <c r="F4790" s="16"/>
      <c r="G4790" s="16"/>
      <c r="H4790" s="16"/>
      <c r="I4790" s="2"/>
      <c r="J4790" s="2"/>
      <c r="K4790" s="2"/>
    </row>
    <row r="4791" spans="1:11">
      <c r="A4791" s="2"/>
      <c r="B4791" s="2"/>
      <c r="C4791" s="16"/>
      <c r="D4791" s="2"/>
      <c r="E4791" s="16"/>
      <c r="F4791" s="16"/>
      <c r="G4791" s="16"/>
      <c r="H4791" s="16"/>
      <c r="I4791" s="2"/>
      <c r="J4791" s="2"/>
      <c r="K4791" s="2"/>
    </row>
    <row r="4792" spans="1:11">
      <c r="A4792" s="2"/>
      <c r="B4792" s="2"/>
      <c r="C4792" s="16"/>
      <c r="D4792" s="2"/>
      <c r="E4792" s="16"/>
      <c r="F4792" s="16"/>
      <c r="G4792" s="16"/>
      <c r="H4792" s="16"/>
      <c r="I4792" s="2"/>
      <c r="J4792" s="2"/>
      <c r="K4792" s="2"/>
    </row>
    <row r="4793" spans="1:11">
      <c r="A4793" s="2"/>
      <c r="B4793" s="2"/>
      <c r="C4793" s="16"/>
      <c r="D4793" s="2"/>
      <c r="E4793" s="16"/>
      <c r="F4793" s="16"/>
      <c r="G4793" s="16"/>
      <c r="H4793" s="16"/>
      <c r="I4793" s="2"/>
      <c r="J4793" s="2"/>
      <c r="K4793" s="2"/>
    </row>
    <row r="4794" spans="1:11">
      <c r="A4794" s="2"/>
      <c r="B4794" s="2"/>
      <c r="C4794" s="16"/>
      <c r="D4794" s="2"/>
      <c r="E4794" s="16"/>
      <c r="F4794" s="16"/>
      <c r="G4794" s="16"/>
      <c r="H4794" s="16"/>
      <c r="I4794" s="2"/>
      <c r="J4794" s="2"/>
      <c r="K4794" s="2"/>
    </row>
    <row r="4795" spans="1:11">
      <c r="A4795" s="2"/>
      <c r="B4795" s="2"/>
      <c r="C4795" s="16"/>
      <c r="D4795" s="2"/>
      <c r="E4795" s="16"/>
      <c r="F4795" s="16"/>
      <c r="G4795" s="16"/>
      <c r="H4795" s="16"/>
      <c r="I4795" s="2"/>
      <c r="J4795" s="2"/>
      <c r="K4795" s="2"/>
    </row>
    <row r="4796" spans="1:11">
      <c r="A4796" s="2"/>
      <c r="B4796" s="2"/>
      <c r="C4796" s="16"/>
      <c r="D4796" s="2"/>
      <c r="E4796" s="16"/>
      <c r="F4796" s="16"/>
      <c r="G4796" s="16"/>
      <c r="H4796" s="16"/>
      <c r="I4796" s="2"/>
      <c r="J4796" s="2"/>
      <c r="K4796" s="2"/>
    </row>
    <row r="4797" spans="1:11">
      <c r="A4797" s="2"/>
      <c r="B4797" s="2"/>
      <c r="C4797" s="16"/>
      <c r="D4797" s="2"/>
      <c r="E4797" s="16"/>
      <c r="F4797" s="16"/>
      <c r="G4797" s="16"/>
      <c r="H4797" s="16"/>
      <c r="I4797" s="2"/>
      <c r="J4797" s="2"/>
      <c r="K4797" s="2"/>
    </row>
    <row r="4798" spans="1:11">
      <c r="A4798" s="2"/>
      <c r="B4798" s="2"/>
      <c r="C4798" s="16"/>
      <c r="D4798" s="2"/>
      <c r="E4798" s="16"/>
      <c r="F4798" s="16"/>
      <c r="G4798" s="16"/>
      <c r="H4798" s="16"/>
      <c r="I4798" s="2"/>
      <c r="J4798" s="2"/>
      <c r="K4798" s="2"/>
    </row>
    <row r="4799" spans="1:11">
      <c r="A4799" s="2"/>
      <c r="B4799" s="2"/>
      <c r="C4799" s="16"/>
      <c r="D4799" s="2"/>
      <c r="E4799" s="16"/>
      <c r="F4799" s="16"/>
      <c r="G4799" s="16"/>
      <c r="H4799" s="16"/>
      <c r="I4799" s="2"/>
      <c r="J4799" s="2"/>
      <c r="K4799" s="2"/>
    </row>
    <row r="4800" spans="1:11">
      <c r="A4800" s="2"/>
      <c r="B4800" s="2"/>
      <c r="C4800" s="16"/>
      <c r="D4800" s="2"/>
      <c r="E4800" s="16"/>
      <c r="F4800" s="16"/>
      <c r="G4800" s="16"/>
      <c r="H4800" s="16"/>
      <c r="I4800" s="2"/>
      <c r="J4800" s="2"/>
      <c r="K4800" s="2"/>
    </row>
    <row r="4801" spans="1:11">
      <c r="A4801" s="2"/>
      <c r="B4801" s="2"/>
      <c r="C4801" s="16"/>
      <c r="D4801" s="2"/>
      <c r="E4801" s="16"/>
      <c r="F4801" s="16"/>
      <c r="G4801" s="16"/>
      <c r="H4801" s="16"/>
      <c r="I4801" s="2"/>
      <c r="J4801" s="2"/>
      <c r="K4801" s="2"/>
    </row>
    <row r="4802" spans="1:11">
      <c r="A4802" s="2"/>
      <c r="B4802" s="2"/>
      <c r="C4802" s="16"/>
      <c r="D4802" s="2"/>
      <c r="E4802" s="16"/>
      <c r="F4802" s="16"/>
      <c r="G4802" s="16"/>
      <c r="H4802" s="16"/>
      <c r="I4802" s="2"/>
      <c r="J4802" s="2"/>
      <c r="K4802" s="2"/>
    </row>
    <row r="4803" spans="1:11">
      <c r="A4803" s="2"/>
      <c r="B4803" s="2"/>
      <c r="C4803" s="16"/>
      <c r="D4803" s="2"/>
      <c r="E4803" s="16"/>
      <c r="F4803" s="16"/>
      <c r="G4803" s="16"/>
      <c r="H4803" s="16"/>
      <c r="I4803" s="2"/>
      <c r="J4803" s="2"/>
      <c r="K4803" s="2"/>
    </row>
    <row r="4804" spans="1:11">
      <c r="A4804" s="2"/>
      <c r="B4804" s="2"/>
      <c r="C4804" s="16"/>
      <c r="D4804" s="2"/>
      <c r="E4804" s="16"/>
      <c r="F4804" s="16"/>
      <c r="G4804" s="16"/>
      <c r="H4804" s="16"/>
      <c r="I4804" s="2"/>
      <c r="J4804" s="2"/>
      <c r="K4804" s="2"/>
    </row>
    <row r="4805" spans="1:11">
      <c r="A4805" s="2"/>
      <c r="B4805" s="2"/>
      <c r="C4805" s="16"/>
      <c r="D4805" s="2"/>
      <c r="E4805" s="16"/>
      <c r="F4805" s="16"/>
      <c r="G4805" s="16"/>
      <c r="H4805" s="16"/>
      <c r="I4805" s="2"/>
      <c r="J4805" s="2"/>
      <c r="K4805" s="2"/>
    </row>
    <row r="4806" spans="1:11">
      <c r="A4806" s="2"/>
      <c r="B4806" s="2"/>
      <c r="C4806" s="16"/>
      <c r="D4806" s="2"/>
      <c r="E4806" s="16"/>
      <c r="F4806" s="16"/>
      <c r="G4806" s="16"/>
      <c r="H4806" s="16"/>
      <c r="I4806" s="2"/>
      <c r="J4806" s="2"/>
      <c r="K4806" s="2"/>
    </row>
    <row r="4807" spans="1:11">
      <c r="A4807" s="2"/>
      <c r="B4807" s="2"/>
      <c r="C4807" s="16"/>
      <c r="D4807" s="2"/>
      <c r="E4807" s="16"/>
      <c r="F4807" s="16"/>
      <c r="G4807" s="16"/>
      <c r="H4807" s="16"/>
      <c r="I4807" s="2"/>
      <c r="J4807" s="2"/>
      <c r="K4807" s="2"/>
    </row>
    <row r="4808" spans="1:11">
      <c r="A4808" s="2"/>
      <c r="B4808" s="2"/>
      <c r="C4808" s="16"/>
      <c r="D4808" s="2"/>
      <c r="E4808" s="16"/>
      <c r="F4808" s="16"/>
      <c r="G4808" s="16"/>
      <c r="H4808" s="16"/>
      <c r="I4808" s="2"/>
      <c r="J4808" s="2"/>
      <c r="K4808" s="2"/>
    </row>
    <row r="4809" spans="1:11">
      <c r="A4809" s="2"/>
      <c r="B4809" s="2"/>
      <c r="C4809" s="16"/>
      <c r="D4809" s="2"/>
      <c r="E4809" s="16"/>
      <c r="F4809" s="16"/>
      <c r="G4809" s="16"/>
      <c r="H4809" s="16"/>
      <c r="I4809" s="2"/>
      <c r="J4809" s="2"/>
      <c r="K4809" s="2"/>
    </row>
    <row r="4810" spans="1:11">
      <c r="A4810" s="2"/>
      <c r="B4810" s="2"/>
      <c r="C4810" s="16"/>
      <c r="D4810" s="2"/>
      <c r="E4810" s="16"/>
      <c r="F4810" s="16"/>
      <c r="G4810" s="16"/>
      <c r="H4810" s="16"/>
      <c r="I4810" s="2"/>
      <c r="J4810" s="2"/>
      <c r="K4810" s="2"/>
    </row>
    <row r="4811" spans="1:11">
      <c r="A4811" s="2"/>
      <c r="B4811" s="2"/>
      <c r="C4811" s="16"/>
      <c r="D4811" s="2"/>
      <c r="E4811" s="16"/>
      <c r="F4811" s="16"/>
      <c r="G4811" s="16"/>
      <c r="H4811" s="16"/>
      <c r="I4811" s="2"/>
      <c r="J4811" s="2"/>
      <c r="K4811" s="2"/>
    </row>
    <row r="4812" spans="1:11">
      <c r="A4812" s="2"/>
      <c r="B4812" s="2"/>
      <c r="C4812" s="16"/>
      <c r="D4812" s="2"/>
      <c r="E4812" s="16"/>
      <c r="F4812" s="16"/>
      <c r="G4812" s="16"/>
      <c r="H4812" s="16"/>
      <c r="I4812" s="2"/>
      <c r="J4812" s="2"/>
      <c r="K4812" s="2"/>
    </row>
    <row r="4813" spans="1:11">
      <c r="A4813" s="2"/>
      <c r="B4813" s="2"/>
      <c r="C4813" s="16"/>
      <c r="D4813" s="2"/>
      <c r="E4813" s="16"/>
      <c r="F4813" s="16"/>
      <c r="G4813" s="16"/>
      <c r="H4813" s="16"/>
      <c r="I4813" s="2"/>
      <c r="J4813" s="2"/>
      <c r="K4813" s="2"/>
    </row>
    <row r="4814" spans="1:11">
      <c r="A4814" s="2"/>
      <c r="B4814" s="2"/>
      <c r="C4814" s="16"/>
      <c r="D4814" s="2"/>
      <c r="E4814" s="16"/>
      <c r="F4814" s="16"/>
      <c r="G4814" s="16"/>
      <c r="H4814" s="16"/>
      <c r="I4814" s="2"/>
      <c r="J4814" s="2"/>
      <c r="K4814" s="2"/>
    </row>
    <row r="4815" spans="1:11">
      <c r="A4815" s="2"/>
      <c r="B4815" s="2"/>
      <c r="C4815" s="16"/>
      <c r="D4815" s="2"/>
      <c r="E4815" s="16"/>
      <c r="F4815" s="16"/>
      <c r="G4815" s="16"/>
      <c r="H4815" s="16"/>
      <c r="I4815" s="2"/>
      <c r="J4815" s="2"/>
      <c r="K4815" s="2"/>
    </row>
    <row r="4816" spans="1:11">
      <c r="A4816" s="2"/>
      <c r="B4816" s="2"/>
      <c r="C4816" s="16"/>
      <c r="D4816" s="2"/>
      <c r="E4816" s="16"/>
      <c r="F4816" s="16"/>
      <c r="G4816" s="16"/>
      <c r="H4816" s="16"/>
      <c r="I4816" s="2"/>
      <c r="J4816" s="2"/>
      <c r="K4816" s="2"/>
    </row>
    <row r="4817" spans="1:11">
      <c r="A4817" s="2"/>
      <c r="B4817" s="2"/>
      <c r="C4817" s="16"/>
      <c r="D4817" s="2"/>
      <c r="E4817" s="16"/>
      <c r="F4817" s="16"/>
      <c r="G4817" s="16"/>
      <c r="H4817" s="16"/>
      <c r="I4817" s="2"/>
      <c r="J4817" s="2"/>
      <c r="K4817" s="2"/>
    </row>
    <row r="4818" spans="1:11">
      <c r="A4818" s="2"/>
      <c r="B4818" s="2"/>
      <c r="C4818" s="16"/>
      <c r="D4818" s="2"/>
      <c r="E4818" s="16"/>
      <c r="F4818" s="16"/>
      <c r="G4818" s="16"/>
      <c r="H4818" s="16"/>
      <c r="I4818" s="2"/>
      <c r="J4818" s="2"/>
      <c r="K4818" s="2"/>
    </row>
    <row r="4819" spans="1:11">
      <c r="A4819" s="2"/>
      <c r="B4819" s="2"/>
      <c r="C4819" s="16"/>
      <c r="D4819" s="2"/>
      <c r="E4819" s="16"/>
      <c r="F4819" s="16"/>
      <c r="G4819" s="16"/>
      <c r="H4819" s="16"/>
      <c r="I4819" s="2"/>
      <c r="J4819" s="2"/>
      <c r="K4819" s="2"/>
    </row>
    <row r="4820" spans="1:11">
      <c r="A4820" s="2"/>
      <c r="B4820" s="2"/>
      <c r="C4820" s="16"/>
      <c r="D4820" s="2"/>
      <c r="E4820" s="16"/>
      <c r="F4820" s="16"/>
      <c r="G4820" s="16"/>
      <c r="H4820" s="16"/>
      <c r="I4820" s="2"/>
      <c r="J4820" s="2"/>
      <c r="K4820" s="2"/>
    </row>
    <row r="4821" spans="1:11">
      <c r="A4821" s="2"/>
      <c r="B4821" s="2"/>
      <c r="C4821" s="16"/>
      <c r="D4821" s="2"/>
      <c r="E4821" s="16"/>
      <c r="F4821" s="16"/>
      <c r="G4821" s="16"/>
      <c r="H4821" s="16"/>
      <c r="I4821" s="2"/>
      <c r="J4821" s="2"/>
      <c r="K4821" s="2"/>
    </row>
    <row r="4822" spans="1:11">
      <c r="A4822" s="2"/>
      <c r="B4822" s="2"/>
      <c r="C4822" s="16"/>
      <c r="D4822" s="2"/>
      <c r="E4822" s="16"/>
      <c r="F4822" s="16"/>
      <c r="G4822" s="16"/>
      <c r="H4822" s="16"/>
      <c r="I4822" s="2"/>
      <c r="J4822" s="2"/>
      <c r="K4822" s="2"/>
    </row>
    <row r="4823" spans="1:11">
      <c r="A4823" s="2"/>
      <c r="B4823" s="2"/>
      <c r="C4823" s="16"/>
      <c r="D4823" s="2"/>
      <c r="E4823" s="16"/>
      <c r="F4823" s="16"/>
      <c r="G4823" s="16"/>
      <c r="H4823" s="16"/>
      <c r="I4823" s="2"/>
      <c r="J4823" s="2"/>
      <c r="K4823" s="2"/>
    </row>
    <row r="4824" spans="1:11">
      <c r="A4824" s="2"/>
      <c r="B4824" s="2"/>
      <c r="C4824" s="16"/>
      <c r="D4824" s="2"/>
      <c r="E4824" s="16"/>
      <c r="F4824" s="16"/>
      <c r="G4824" s="16"/>
      <c r="H4824" s="16"/>
      <c r="I4824" s="2"/>
      <c r="J4824" s="2"/>
      <c r="K4824" s="2"/>
    </row>
    <row r="4825" spans="1:11">
      <c r="A4825" s="2"/>
      <c r="B4825" s="2"/>
      <c r="C4825" s="16"/>
      <c r="D4825" s="2"/>
      <c r="E4825" s="16"/>
      <c r="F4825" s="16"/>
      <c r="G4825" s="16"/>
      <c r="H4825" s="16"/>
      <c r="I4825" s="2"/>
      <c r="J4825" s="2"/>
      <c r="K4825" s="2"/>
    </row>
    <row r="4826" spans="1:11">
      <c r="A4826" s="2"/>
      <c r="B4826" s="2"/>
      <c r="C4826" s="16"/>
      <c r="D4826" s="2"/>
      <c r="E4826" s="16"/>
      <c r="F4826" s="16"/>
      <c r="G4826" s="16"/>
      <c r="H4826" s="16"/>
      <c r="I4826" s="2"/>
      <c r="J4826" s="2"/>
      <c r="K4826" s="2"/>
    </row>
    <row r="4827" spans="1:11">
      <c r="A4827" s="2"/>
      <c r="B4827" s="2"/>
      <c r="C4827" s="16"/>
      <c r="D4827" s="2"/>
      <c r="E4827" s="16"/>
      <c r="F4827" s="16"/>
      <c r="G4827" s="16"/>
      <c r="H4827" s="16"/>
      <c r="I4827" s="2"/>
      <c r="J4827" s="2"/>
      <c r="K4827" s="2"/>
    </row>
    <row r="4828" spans="1:11">
      <c r="A4828" s="2"/>
      <c r="B4828" s="2"/>
      <c r="C4828" s="16"/>
      <c r="D4828" s="2"/>
      <c r="E4828" s="16"/>
      <c r="F4828" s="16"/>
      <c r="G4828" s="16"/>
      <c r="H4828" s="16"/>
      <c r="I4828" s="2"/>
      <c r="J4828" s="2"/>
      <c r="K4828" s="2"/>
    </row>
    <row r="4829" spans="1:11">
      <c r="A4829" s="2"/>
      <c r="B4829" s="2"/>
      <c r="C4829" s="16"/>
      <c r="D4829" s="2"/>
      <c r="E4829" s="16"/>
      <c r="F4829" s="16"/>
      <c r="G4829" s="16"/>
      <c r="H4829" s="16"/>
      <c r="I4829" s="2"/>
      <c r="J4829" s="2"/>
      <c r="K4829" s="2"/>
    </row>
    <row r="4830" spans="1:11">
      <c r="A4830" s="2"/>
      <c r="B4830" s="2"/>
      <c r="C4830" s="16"/>
      <c r="D4830" s="2"/>
      <c r="E4830" s="16"/>
      <c r="F4830" s="16"/>
      <c r="G4830" s="16"/>
      <c r="H4830" s="16"/>
      <c r="I4830" s="2"/>
      <c r="J4830" s="2"/>
      <c r="K4830" s="2"/>
    </row>
    <row r="4831" spans="1:11">
      <c r="A4831" s="2"/>
      <c r="B4831" s="2"/>
      <c r="C4831" s="16"/>
      <c r="D4831" s="2"/>
      <c r="E4831" s="16"/>
      <c r="F4831" s="16"/>
      <c r="G4831" s="16"/>
      <c r="H4831" s="16"/>
      <c r="I4831" s="2"/>
      <c r="J4831" s="2"/>
      <c r="K4831" s="2"/>
    </row>
    <row r="4832" spans="1:11">
      <c r="A4832" s="2"/>
      <c r="B4832" s="2"/>
      <c r="C4832" s="16"/>
      <c r="D4832" s="2"/>
      <c r="E4832" s="16"/>
      <c r="F4832" s="16"/>
      <c r="G4832" s="16"/>
      <c r="H4832" s="16"/>
      <c r="I4832" s="2"/>
      <c r="J4832" s="2"/>
      <c r="K4832" s="2"/>
    </row>
    <row r="4833" spans="1:11">
      <c r="A4833" s="2"/>
      <c r="B4833" s="2"/>
      <c r="C4833" s="16"/>
      <c r="D4833" s="2"/>
      <c r="E4833" s="16"/>
      <c r="F4833" s="16"/>
      <c r="G4833" s="16"/>
      <c r="H4833" s="16"/>
      <c r="I4833" s="2"/>
      <c r="J4833" s="2"/>
      <c r="K4833" s="2"/>
    </row>
    <row r="4834" spans="1:11">
      <c r="A4834" s="2"/>
      <c r="B4834" s="2"/>
      <c r="C4834" s="16"/>
      <c r="D4834" s="2"/>
      <c r="E4834" s="16"/>
      <c r="F4834" s="16"/>
      <c r="G4834" s="16"/>
      <c r="H4834" s="16"/>
      <c r="I4834" s="2"/>
      <c r="J4834" s="2"/>
      <c r="K4834" s="2"/>
    </row>
    <row r="4835" spans="1:11">
      <c r="A4835" s="2"/>
      <c r="B4835" s="2"/>
      <c r="C4835" s="16"/>
      <c r="D4835" s="2"/>
      <c r="E4835" s="16"/>
      <c r="F4835" s="16"/>
      <c r="G4835" s="16"/>
      <c r="H4835" s="16"/>
      <c r="I4835" s="2"/>
      <c r="J4835" s="2"/>
      <c r="K4835" s="2"/>
    </row>
    <row r="4836" spans="1:11">
      <c r="A4836" s="2"/>
      <c r="B4836" s="2"/>
      <c r="C4836" s="16"/>
      <c r="D4836" s="2"/>
      <c r="E4836" s="16"/>
      <c r="F4836" s="16"/>
      <c r="G4836" s="16"/>
      <c r="H4836" s="16"/>
      <c r="I4836" s="2"/>
      <c r="J4836" s="2"/>
      <c r="K4836" s="2"/>
    </row>
    <row r="4837" spans="1:11">
      <c r="A4837" s="2"/>
      <c r="B4837" s="2"/>
      <c r="C4837" s="16"/>
      <c r="D4837" s="2"/>
      <c r="E4837" s="16"/>
      <c r="F4837" s="16"/>
      <c r="G4837" s="16"/>
      <c r="H4837" s="16"/>
      <c r="I4837" s="2"/>
      <c r="J4837" s="2"/>
      <c r="K4837" s="2"/>
    </row>
    <row r="4838" spans="1:11">
      <c r="A4838" s="2"/>
      <c r="B4838" s="2"/>
      <c r="C4838" s="16"/>
      <c r="D4838" s="2"/>
      <c r="E4838" s="16"/>
      <c r="F4838" s="16"/>
      <c r="G4838" s="16"/>
      <c r="H4838" s="16"/>
      <c r="I4838" s="2"/>
      <c r="J4838" s="2"/>
      <c r="K4838" s="2"/>
    </row>
    <row r="4839" spans="1:11">
      <c r="A4839" s="2"/>
      <c r="B4839" s="2"/>
      <c r="C4839" s="16"/>
      <c r="D4839" s="2"/>
      <c r="E4839" s="16"/>
      <c r="F4839" s="16"/>
      <c r="G4839" s="16"/>
      <c r="H4839" s="16"/>
      <c r="I4839" s="2"/>
      <c r="J4839" s="2"/>
      <c r="K4839" s="2"/>
    </row>
    <row r="4840" spans="1:11">
      <c r="A4840" s="2"/>
      <c r="B4840" s="2"/>
      <c r="C4840" s="16"/>
      <c r="D4840" s="2"/>
      <c r="E4840" s="16"/>
      <c r="F4840" s="16"/>
      <c r="G4840" s="16"/>
      <c r="H4840" s="16"/>
      <c r="I4840" s="2"/>
      <c r="J4840" s="2"/>
      <c r="K4840" s="2"/>
    </row>
    <row r="4841" spans="1:11">
      <c r="A4841" s="2"/>
      <c r="B4841" s="2"/>
      <c r="C4841" s="16"/>
      <c r="D4841" s="2"/>
      <c r="E4841" s="16"/>
      <c r="F4841" s="16"/>
      <c r="G4841" s="16"/>
      <c r="H4841" s="16"/>
      <c r="I4841" s="2"/>
      <c r="J4841" s="2"/>
      <c r="K4841" s="2"/>
    </row>
    <row r="4842" spans="1:11">
      <c r="A4842" s="2"/>
      <c r="B4842" s="2"/>
      <c r="C4842" s="16"/>
      <c r="D4842" s="2"/>
      <c r="E4842" s="16"/>
      <c r="F4842" s="16"/>
      <c r="G4842" s="16"/>
      <c r="H4842" s="16"/>
      <c r="I4842" s="2"/>
      <c r="J4842" s="2"/>
      <c r="K4842" s="2"/>
    </row>
    <row r="4843" spans="1:11">
      <c r="A4843" s="2"/>
      <c r="B4843" s="2"/>
      <c r="C4843" s="16"/>
      <c r="D4843" s="2"/>
      <c r="E4843" s="16"/>
      <c r="F4843" s="16"/>
      <c r="G4843" s="16"/>
      <c r="H4843" s="16"/>
      <c r="I4843" s="2"/>
      <c r="J4843" s="2"/>
      <c r="K4843" s="2"/>
    </row>
    <row r="4844" spans="1:11">
      <c r="A4844" s="2"/>
      <c r="B4844" s="2"/>
      <c r="C4844" s="16"/>
      <c r="D4844" s="2"/>
      <c r="E4844" s="16"/>
      <c r="F4844" s="16"/>
      <c r="G4844" s="16"/>
      <c r="H4844" s="16"/>
      <c r="I4844" s="2"/>
      <c r="J4844" s="2"/>
      <c r="K4844" s="2"/>
    </row>
    <row r="4845" spans="1:11">
      <c r="A4845" s="2"/>
      <c r="B4845" s="2"/>
      <c r="C4845" s="16"/>
      <c r="D4845" s="2"/>
      <c r="E4845" s="16"/>
      <c r="F4845" s="16"/>
      <c r="G4845" s="16"/>
      <c r="H4845" s="16"/>
      <c r="I4845" s="2"/>
      <c r="J4845" s="2"/>
      <c r="K4845" s="2"/>
    </row>
    <row r="4846" spans="1:11">
      <c r="A4846" s="2"/>
      <c r="B4846" s="2"/>
      <c r="C4846" s="16"/>
      <c r="D4846" s="2"/>
      <c r="E4846" s="16"/>
      <c r="F4846" s="16"/>
      <c r="G4846" s="16"/>
      <c r="H4846" s="16"/>
      <c r="I4846" s="2"/>
      <c r="J4846" s="2"/>
      <c r="K4846" s="2"/>
    </row>
    <row r="4847" spans="1:11">
      <c r="A4847" s="2"/>
      <c r="B4847" s="2"/>
      <c r="C4847" s="16"/>
      <c r="D4847" s="2"/>
      <c r="E4847" s="16"/>
      <c r="F4847" s="16"/>
      <c r="G4847" s="16"/>
      <c r="H4847" s="16"/>
      <c r="I4847" s="2"/>
      <c r="J4847" s="2"/>
      <c r="K4847" s="2"/>
    </row>
    <row r="4848" spans="1:11">
      <c r="A4848" s="2"/>
      <c r="B4848" s="2"/>
      <c r="C4848" s="16"/>
      <c r="D4848" s="2"/>
      <c r="E4848" s="16"/>
      <c r="F4848" s="16"/>
      <c r="G4848" s="16"/>
      <c r="H4848" s="16"/>
      <c r="I4848" s="2"/>
      <c r="J4848" s="2"/>
      <c r="K4848" s="2"/>
    </row>
    <row r="4849" spans="1:11">
      <c r="A4849" s="2"/>
      <c r="B4849" s="2"/>
      <c r="C4849" s="16"/>
      <c r="D4849" s="2"/>
      <c r="E4849" s="16"/>
      <c r="F4849" s="16"/>
      <c r="G4849" s="16"/>
      <c r="H4849" s="16"/>
      <c r="I4849" s="2"/>
      <c r="J4849" s="2"/>
      <c r="K4849" s="2"/>
    </row>
    <row r="4850" spans="1:11">
      <c r="A4850" s="2"/>
      <c r="B4850" s="2"/>
      <c r="C4850" s="16"/>
      <c r="D4850" s="2"/>
      <c r="E4850" s="16"/>
      <c r="F4850" s="16"/>
      <c r="G4850" s="16"/>
      <c r="H4850" s="16"/>
      <c r="I4850" s="2"/>
      <c r="J4850" s="2"/>
      <c r="K4850" s="2"/>
    </row>
    <row r="4851" spans="1:11">
      <c r="A4851" s="2"/>
      <c r="B4851" s="2"/>
      <c r="C4851" s="16"/>
      <c r="D4851" s="2"/>
      <c r="E4851" s="16"/>
      <c r="F4851" s="16"/>
      <c r="G4851" s="16"/>
      <c r="H4851" s="16"/>
      <c r="I4851" s="2"/>
      <c r="J4851" s="2"/>
      <c r="K4851" s="2"/>
    </row>
    <row r="4852" spans="1:11">
      <c r="A4852" s="2"/>
      <c r="B4852" s="2"/>
      <c r="C4852" s="16"/>
      <c r="D4852" s="2"/>
      <c r="E4852" s="16"/>
      <c r="F4852" s="16"/>
      <c r="G4852" s="16"/>
      <c r="H4852" s="16"/>
      <c r="I4852" s="2"/>
      <c r="J4852" s="2"/>
      <c r="K4852" s="2"/>
    </row>
    <row r="4853" spans="1:11">
      <c r="A4853" s="2"/>
      <c r="B4853" s="2"/>
      <c r="C4853" s="16"/>
      <c r="D4853" s="2"/>
      <c r="E4853" s="16"/>
      <c r="F4853" s="16"/>
      <c r="G4853" s="16"/>
      <c r="H4853" s="16"/>
      <c r="I4853" s="2"/>
      <c r="J4853" s="2"/>
      <c r="K4853" s="2"/>
    </row>
    <row r="4854" spans="1:11">
      <c r="A4854" s="2"/>
      <c r="B4854" s="2"/>
      <c r="C4854" s="16"/>
      <c r="D4854" s="2"/>
      <c r="E4854" s="16"/>
      <c r="F4854" s="16"/>
      <c r="G4854" s="16"/>
      <c r="H4854" s="16"/>
      <c r="I4854" s="2"/>
      <c r="J4854" s="2"/>
      <c r="K4854" s="2"/>
    </row>
    <row r="4855" spans="1:11">
      <c r="A4855" s="2"/>
      <c r="B4855" s="2"/>
      <c r="C4855" s="16"/>
      <c r="D4855" s="2"/>
      <c r="E4855" s="16"/>
      <c r="F4855" s="16"/>
      <c r="G4855" s="16"/>
      <c r="H4855" s="16"/>
      <c r="I4855" s="2"/>
      <c r="J4855" s="2"/>
      <c r="K4855" s="2"/>
    </row>
    <row r="4856" spans="1:11">
      <c r="A4856" s="2"/>
      <c r="B4856" s="2"/>
      <c r="C4856" s="16"/>
      <c r="D4856" s="2"/>
      <c r="E4856" s="16"/>
      <c r="F4856" s="16"/>
      <c r="G4856" s="16"/>
      <c r="H4856" s="16"/>
      <c r="I4856" s="2"/>
      <c r="J4856" s="2"/>
      <c r="K4856" s="2"/>
    </row>
    <row r="4857" spans="1:11">
      <c r="A4857" s="2"/>
      <c r="B4857" s="2"/>
      <c r="C4857" s="16"/>
      <c r="D4857" s="2"/>
      <c r="E4857" s="16"/>
      <c r="F4857" s="16"/>
      <c r="G4857" s="16"/>
      <c r="H4857" s="16"/>
      <c r="I4857" s="2"/>
      <c r="J4857" s="2"/>
      <c r="K4857" s="2"/>
    </row>
    <row r="4858" spans="1:11">
      <c r="A4858" s="2"/>
      <c r="B4858" s="2"/>
      <c r="C4858" s="16"/>
      <c r="D4858" s="2"/>
      <c r="E4858" s="16"/>
      <c r="F4858" s="16"/>
      <c r="G4858" s="16"/>
      <c r="H4858" s="16"/>
      <c r="I4858" s="2"/>
      <c r="J4858" s="2"/>
      <c r="K4858" s="2"/>
    </row>
    <row r="4859" spans="1:11">
      <c r="A4859" s="2"/>
      <c r="B4859" s="2"/>
      <c r="C4859" s="16"/>
      <c r="D4859" s="2"/>
      <c r="E4859" s="16"/>
      <c r="F4859" s="16"/>
      <c r="G4859" s="16"/>
      <c r="H4859" s="16"/>
      <c r="I4859" s="2"/>
      <c r="J4859" s="2"/>
      <c r="K4859" s="2"/>
    </row>
    <row r="4860" spans="1:11">
      <c r="A4860" s="2"/>
      <c r="B4860" s="2"/>
      <c r="C4860" s="16"/>
      <c r="D4860" s="2"/>
      <c r="E4860" s="16"/>
      <c r="F4860" s="16"/>
      <c r="G4860" s="16"/>
      <c r="H4860" s="16"/>
      <c r="I4860" s="2"/>
      <c r="J4860" s="2"/>
      <c r="K4860" s="2"/>
    </row>
    <row r="4861" spans="1:11">
      <c r="A4861" s="2"/>
      <c r="B4861" s="2"/>
      <c r="C4861" s="16"/>
      <c r="D4861" s="2"/>
      <c r="E4861" s="16"/>
      <c r="F4861" s="16"/>
      <c r="G4861" s="16"/>
      <c r="H4861" s="16"/>
      <c r="I4861" s="2"/>
      <c r="J4861" s="2"/>
      <c r="K4861" s="2"/>
    </row>
    <row r="4862" spans="1:11">
      <c r="A4862" s="2"/>
      <c r="B4862" s="2"/>
      <c r="C4862" s="16"/>
      <c r="D4862" s="2"/>
      <c r="E4862" s="16"/>
      <c r="F4862" s="16"/>
      <c r="G4862" s="16"/>
      <c r="H4862" s="16"/>
      <c r="I4862" s="2"/>
      <c r="J4862" s="2"/>
      <c r="K4862" s="2"/>
    </row>
    <row r="4863" spans="1:11">
      <c r="A4863" s="2"/>
      <c r="B4863" s="2"/>
      <c r="C4863" s="16"/>
      <c r="D4863" s="2"/>
      <c r="E4863" s="16"/>
      <c r="F4863" s="16"/>
      <c r="G4863" s="16"/>
      <c r="H4863" s="16"/>
      <c r="I4863" s="2"/>
      <c r="J4863" s="2"/>
      <c r="K4863" s="2"/>
    </row>
    <row r="4864" spans="1:11">
      <c r="A4864" s="2"/>
      <c r="B4864" s="2"/>
      <c r="C4864" s="16"/>
      <c r="D4864" s="2"/>
      <c r="E4864" s="16"/>
      <c r="F4864" s="16"/>
      <c r="G4864" s="16"/>
      <c r="H4864" s="16"/>
      <c r="I4864" s="2"/>
      <c r="J4864" s="2"/>
      <c r="K4864" s="2"/>
    </row>
    <row r="4865" spans="1:11">
      <c r="A4865" s="2"/>
      <c r="B4865" s="2"/>
      <c r="C4865" s="16"/>
      <c r="D4865" s="2"/>
      <c r="E4865" s="16"/>
      <c r="F4865" s="16"/>
      <c r="G4865" s="16"/>
      <c r="H4865" s="16"/>
      <c r="I4865" s="2"/>
      <c r="J4865" s="2"/>
      <c r="K4865" s="2"/>
    </row>
    <row r="4866" spans="1:11">
      <c r="A4866" s="2"/>
      <c r="B4866" s="2"/>
      <c r="C4866" s="16"/>
      <c r="D4866" s="2"/>
      <c r="E4866" s="16"/>
      <c r="F4866" s="16"/>
      <c r="G4866" s="16"/>
      <c r="H4866" s="16"/>
      <c r="I4866" s="2"/>
      <c r="J4866" s="2"/>
      <c r="K4866" s="2"/>
    </row>
    <row r="4867" spans="1:11">
      <c r="A4867" s="2"/>
      <c r="B4867" s="2"/>
      <c r="C4867" s="16"/>
      <c r="D4867" s="2"/>
      <c r="E4867" s="16"/>
      <c r="F4867" s="16"/>
      <c r="G4867" s="16"/>
      <c r="H4867" s="16"/>
      <c r="I4867" s="2"/>
      <c r="J4867" s="2"/>
      <c r="K4867" s="2"/>
    </row>
    <row r="4868" spans="1:11">
      <c r="A4868" s="2"/>
      <c r="B4868" s="2"/>
      <c r="C4868" s="16"/>
      <c r="D4868" s="2"/>
      <c r="E4868" s="16"/>
      <c r="F4868" s="16"/>
      <c r="G4868" s="16"/>
      <c r="H4868" s="16"/>
      <c r="I4868" s="2"/>
      <c r="J4868" s="2"/>
      <c r="K4868" s="2"/>
    </row>
    <row r="4869" spans="1:11">
      <c r="A4869" s="2"/>
      <c r="B4869" s="2"/>
      <c r="C4869" s="16"/>
      <c r="D4869" s="2"/>
      <c r="E4869" s="16"/>
      <c r="F4869" s="16"/>
      <c r="G4869" s="16"/>
      <c r="H4869" s="16"/>
      <c r="I4869" s="2"/>
      <c r="J4869" s="2"/>
      <c r="K4869" s="2"/>
    </row>
    <row r="4870" spans="1:11">
      <c r="A4870" s="2"/>
      <c r="B4870" s="2"/>
      <c r="C4870" s="16"/>
      <c r="D4870" s="2"/>
      <c r="E4870" s="16"/>
      <c r="F4870" s="16"/>
      <c r="G4870" s="16"/>
      <c r="H4870" s="16"/>
      <c r="I4870" s="2"/>
      <c r="J4870" s="2"/>
      <c r="K4870" s="2"/>
    </row>
    <row r="4871" spans="1:11">
      <c r="A4871" s="2"/>
      <c r="B4871" s="2"/>
      <c r="C4871" s="16"/>
      <c r="D4871" s="2"/>
      <c r="E4871" s="16"/>
      <c r="F4871" s="16"/>
      <c r="G4871" s="16"/>
      <c r="H4871" s="16"/>
      <c r="I4871" s="2"/>
      <c r="J4871" s="2"/>
      <c r="K4871" s="2"/>
    </row>
    <row r="4872" spans="1:11">
      <c r="A4872" s="2"/>
      <c r="B4872" s="2"/>
      <c r="C4872" s="16"/>
      <c r="D4872" s="2"/>
      <c r="E4872" s="16"/>
      <c r="F4872" s="16"/>
      <c r="G4872" s="16"/>
      <c r="H4872" s="16"/>
      <c r="I4872" s="2"/>
      <c r="J4872" s="2"/>
      <c r="K4872" s="2"/>
    </row>
    <row r="4873" spans="1:11">
      <c r="A4873" s="2"/>
      <c r="B4873" s="2"/>
      <c r="C4873" s="16"/>
      <c r="D4873" s="2"/>
      <c r="E4873" s="16"/>
      <c r="F4873" s="16"/>
      <c r="G4873" s="16"/>
      <c r="H4873" s="16"/>
      <c r="I4873" s="2"/>
      <c r="J4873" s="2"/>
      <c r="K4873" s="2"/>
    </row>
    <row r="4874" spans="1:11">
      <c r="A4874" s="2"/>
      <c r="B4874" s="2"/>
      <c r="C4874" s="16"/>
      <c r="D4874" s="2"/>
      <c r="E4874" s="16"/>
      <c r="F4874" s="16"/>
      <c r="G4874" s="16"/>
      <c r="H4874" s="16"/>
      <c r="I4874" s="2"/>
      <c r="J4874" s="2"/>
      <c r="K4874" s="2"/>
    </row>
    <row r="4875" spans="1:11">
      <c r="A4875" s="2"/>
      <c r="B4875" s="2"/>
      <c r="C4875" s="16"/>
      <c r="D4875" s="2"/>
      <c r="E4875" s="16"/>
      <c r="F4875" s="16"/>
      <c r="G4875" s="16"/>
      <c r="H4875" s="16"/>
      <c r="I4875" s="2"/>
      <c r="J4875" s="2"/>
      <c r="K4875" s="2"/>
    </row>
    <row r="4876" spans="1:11">
      <c r="A4876" s="2"/>
      <c r="B4876" s="2"/>
      <c r="C4876" s="16"/>
      <c r="D4876" s="2"/>
      <c r="E4876" s="16"/>
      <c r="F4876" s="16"/>
      <c r="G4876" s="16"/>
      <c r="H4876" s="16"/>
      <c r="I4876" s="2"/>
      <c r="J4876" s="2"/>
      <c r="K4876" s="2"/>
    </row>
    <row r="4877" spans="1:11">
      <c r="A4877" s="2"/>
      <c r="B4877" s="2"/>
      <c r="C4877" s="16"/>
      <c r="D4877" s="2"/>
      <c r="E4877" s="16"/>
      <c r="F4877" s="16"/>
      <c r="G4877" s="16"/>
      <c r="H4877" s="16"/>
      <c r="I4877" s="2"/>
      <c r="J4877" s="2"/>
      <c r="K4877" s="2"/>
    </row>
    <row r="4878" spans="1:11">
      <c r="A4878" s="2"/>
      <c r="B4878" s="2"/>
      <c r="C4878" s="16"/>
      <c r="D4878" s="2"/>
      <c r="E4878" s="16"/>
      <c r="F4878" s="16"/>
      <c r="G4878" s="16"/>
      <c r="H4878" s="16"/>
      <c r="I4878" s="2"/>
      <c r="J4878" s="2"/>
      <c r="K4878" s="2"/>
    </row>
    <row r="4879" spans="1:11">
      <c r="A4879" s="2"/>
      <c r="B4879" s="2"/>
      <c r="C4879" s="16"/>
      <c r="D4879" s="2"/>
      <c r="E4879" s="16"/>
      <c r="F4879" s="16"/>
      <c r="G4879" s="16"/>
      <c r="H4879" s="16"/>
      <c r="I4879" s="2"/>
      <c r="J4879" s="2"/>
      <c r="K4879" s="2"/>
    </row>
    <row r="4880" spans="1:11">
      <c r="A4880" s="2"/>
      <c r="B4880" s="2"/>
      <c r="C4880" s="16"/>
      <c r="D4880" s="2"/>
      <c r="E4880" s="16"/>
      <c r="F4880" s="16"/>
      <c r="G4880" s="16"/>
      <c r="H4880" s="16"/>
      <c r="I4880" s="2"/>
      <c r="J4880" s="2"/>
      <c r="K4880" s="2"/>
    </row>
    <row r="4881" spans="1:11">
      <c r="A4881" s="2"/>
      <c r="B4881" s="2"/>
      <c r="C4881" s="16"/>
      <c r="D4881" s="2"/>
      <c r="E4881" s="16"/>
      <c r="F4881" s="16"/>
      <c r="G4881" s="16"/>
      <c r="H4881" s="16"/>
      <c r="I4881" s="2"/>
      <c r="J4881" s="2"/>
      <c r="K4881" s="2"/>
    </row>
    <row r="4882" spans="1:11">
      <c r="A4882" s="2"/>
      <c r="B4882" s="2"/>
      <c r="C4882" s="16"/>
      <c r="D4882" s="2"/>
      <c r="E4882" s="16"/>
      <c r="F4882" s="16"/>
      <c r="G4882" s="16"/>
      <c r="H4882" s="16"/>
      <c r="I4882" s="2"/>
      <c r="J4882" s="2"/>
      <c r="K4882" s="2"/>
    </row>
    <row r="4883" spans="1:11">
      <c r="A4883" s="2"/>
      <c r="B4883" s="2"/>
      <c r="C4883" s="16"/>
      <c r="D4883" s="2"/>
      <c r="E4883" s="16"/>
      <c r="F4883" s="16"/>
      <c r="G4883" s="16"/>
      <c r="H4883" s="16"/>
      <c r="I4883" s="2"/>
      <c r="J4883" s="2"/>
      <c r="K4883" s="2"/>
    </row>
    <row r="4884" spans="1:11">
      <c r="A4884" s="2"/>
      <c r="B4884" s="2"/>
      <c r="C4884" s="16"/>
      <c r="D4884" s="2"/>
      <c r="E4884" s="16"/>
      <c r="F4884" s="16"/>
      <c r="G4884" s="16"/>
      <c r="H4884" s="16"/>
      <c r="I4884" s="2"/>
      <c r="J4884" s="2"/>
      <c r="K4884" s="2"/>
    </row>
    <row r="4885" spans="1:11">
      <c r="A4885" s="2"/>
      <c r="B4885" s="2"/>
      <c r="C4885" s="16"/>
      <c r="D4885" s="2"/>
      <c r="E4885" s="16"/>
      <c r="F4885" s="16"/>
      <c r="G4885" s="16"/>
      <c r="H4885" s="16"/>
      <c r="I4885" s="2"/>
      <c r="J4885" s="2"/>
      <c r="K4885" s="2"/>
    </row>
    <row r="4886" spans="1:11">
      <c r="A4886" s="2"/>
      <c r="B4886" s="2"/>
      <c r="C4886" s="16"/>
      <c r="D4886" s="2"/>
      <c r="E4886" s="16"/>
      <c r="F4886" s="16"/>
      <c r="G4886" s="16"/>
      <c r="H4886" s="16"/>
      <c r="I4886" s="2"/>
      <c r="J4886" s="2"/>
      <c r="K4886" s="2"/>
    </row>
    <row r="4887" spans="1:11">
      <c r="A4887" s="2"/>
      <c r="B4887" s="2"/>
      <c r="C4887" s="16"/>
      <c r="D4887" s="2"/>
      <c r="E4887" s="16"/>
      <c r="F4887" s="16"/>
      <c r="G4887" s="16"/>
      <c r="H4887" s="16"/>
      <c r="I4887" s="2"/>
      <c r="J4887" s="2"/>
      <c r="K4887" s="2"/>
    </row>
    <row r="4888" spans="1:11">
      <c r="A4888" s="2"/>
      <c r="B4888" s="2"/>
      <c r="C4888" s="16"/>
      <c r="D4888" s="2"/>
      <c r="E4888" s="16"/>
      <c r="F4888" s="16"/>
      <c r="G4888" s="16"/>
      <c r="H4888" s="16"/>
      <c r="I4888" s="2"/>
      <c r="J4888" s="2"/>
      <c r="K4888" s="2"/>
    </row>
    <row r="4889" spans="1:11">
      <c r="A4889" s="2"/>
      <c r="B4889" s="2"/>
      <c r="C4889" s="16"/>
      <c r="D4889" s="2"/>
      <c r="E4889" s="16"/>
      <c r="F4889" s="16"/>
      <c r="G4889" s="16"/>
      <c r="H4889" s="16"/>
      <c r="I4889" s="2"/>
      <c r="J4889" s="2"/>
      <c r="K4889" s="2"/>
    </row>
    <row r="4890" spans="1:11">
      <c r="A4890" s="2"/>
      <c r="B4890" s="2"/>
      <c r="C4890" s="16"/>
      <c r="D4890" s="2"/>
      <c r="E4890" s="16"/>
      <c r="F4890" s="16"/>
      <c r="G4890" s="16"/>
      <c r="H4890" s="16"/>
      <c r="I4890" s="2"/>
      <c r="J4890" s="2"/>
      <c r="K4890" s="2"/>
    </row>
    <row r="4891" spans="1:11">
      <c r="A4891" s="2"/>
      <c r="B4891" s="2"/>
      <c r="C4891" s="16"/>
      <c r="D4891" s="2"/>
      <c r="E4891" s="16"/>
      <c r="F4891" s="16"/>
      <c r="G4891" s="16"/>
      <c r="H4891" s="16"/>
      <c r="I4891" s="2"/>
      <c r="J4891" s="2"/>
      <c r="K4891" s="2"/>
    </row>
    <row r="4892" spans="1:11">
      <c r="A4892" s="2"/>
      <c r="B4892" s="2"/>
      <c r="C4892" s="16"/>
      <c r="D4892" s="2"/>
      <c r="E4892" s="16"/>
      <c r="F4892" s="16"/>
      <c r="G4892" s="16"/>
      <c r="H4892" s="16"/>
      <c r="I4892" s="2"/>
      <c r="J4892" s="2"/>
      <c r="K4892" s="2"/>
    </row>
    <row r="4893" spans="1:11">
      <c r="A4893" s="2"/>
      <c r="B4893" s="2"/>
      <c r="C4893" s="16"/>
      <c r="D4893" s="2"/>
      <c r="E4893" s="16"/>
      <c r="F4893" s="16"/>
      <c r="G4893" s="16"/>
      <c r="H4893" s="16"/>
      <c r="I4893" s="2"/>
      <c r="J4893" s="2"/>
      <c r="K4893" s="2"/>
    </row>
    <row r="4894" spans="1:11">
      <c r="A4894" s="2"/>
      <c r="B4894" s="2"/>
      <c r="C4894" s="16"/>
      <c r="D4894" s="2"/>
      <c r="E4894" s="16"/>
      <c r="F4894" s="16"/>
      <c r="G4894" s="16"/>
      <c r="H4894" s="16"/>
      <c r="I4894" s="2"/>
      <c r="J4894" s="2"/>
      <c r="K4894" s="2"/>
    </row>
    <row r="4895" spans="1:11">
      <c r="A4895" s="2"/>
      <c r="B4895" s="2"/>
      <c r="C4895" s="16"/>
      <c r="D4895" s="2"/>
      <c r="E4895" s="16"/>
      <c r="F4895" s="16"/>
      <c r="G4895" s="16"/>
      <c r="H4895" s="16"/>
      <c r="I4895" s="2"/>
      <c r="J4895" s="2"/>
      <c r="K4895" s="2"/>
    </row>
    <row r="4896" spans="1:11">
      <c r="A4896" s="2"/>
      <c r="B4896" s="2"/>
      <c r="C4896" s="16"/>
      <c r="D4896" s="2"/>
      <c r="E4896" s="16"/>
      <c r="F4896" s="16"/>
      <c r="G4896" s="16"/>
      <c r="H4896" s="16"/>
      <c r="I4896" s="2"/>
      <c r="J4896" s="2"/>
      <c r="K4896" s="2"/>
    </row>
    <row r="4897" spans="1:11">
      <c r="A4897" s="2"/>
      <c r="B4897" s="2"/>
      <c r="C4897" s="16"/>
      <c r="D4897" s="2"/>
      <c r="E4897" s="16"/>
      <c r="F4897" s="16"/>
      <c r="G4897" s="16"/>
      <c r="H4897" s="16"/>
      <c r="I4897" s="2"/>
      <c r="J4897" s="2"/>
      <c r="K4897" s="2"/>
    </row>
    <row r="4898" spans="1:11">
      <c r="A4898" s="2"/>
      <c r="B4898" s="2"/>
      <c r="C4898" s="16"/>
      <c r="D4898" s="2"/>
      <c r="E4898" s="16"/>
      <c r="F4898" s="16"/>
      <c r="G4898" s="16"/>
      <c r="H4898" s="16"/>
      <c r="I4898" s="2"/>
      <c r="J4898" s="2"/>
      <c r="K4898" s="2"/>
    </row>
    <row r="4899" spans="1:11">
      <c r="A4899" s="2"/>
      <c r="B4899" s="2"/>
      <c r="C4899" s="16"/>
      <c r="D4899" s="2"/>
      <c r="E4899" s="16"/>
      <c r="F4899" s="16"/>
      <c r="G4899" s="16"/>
      <c r="H4899" s="16"/>
      <c r="I4899" s="2"/>
      <c r="J4899" s="2"/>
      <c r="K4899" s="2"/>
    </row>
    <row r="4900" spans="1:11">
      <c r="A4900" s="2"/>
      <c r="B4900" s="2"/>
      <c r="C4900" s="16"/>
      <c r="D4900" s="2"/>
      <c r="E4900" s="16"/>
      <c r="F4900" s="16"/>
      <c r="G4900" s="16"/>
      <c r="H4900" s="16"/>
      <c r="I4900" s="2"/>
      <c r="J4900" s="2"/>
      <c r="K4900" s="2"/>
    </row>
    <row r="4901" spans="1:11">
      <c r="A4901" s="2"/>
      <c r="B4901" s="2"/>
      <c r="C4901" s="16"/>
      <c r="D4901" s="2"/>
      <c r="E4901" s="16"/>
      <c r="F4901" s="16"/>
      <c r="G4901" s="16"/>
      <c r="H4901" s="16"/>
      <c r="I4901" s="2"/>
      <c r="J4901" s="2"/>
      <c r="K4901" s="2"/>
    </row>
    <row r="4902" spans="1:11">
      <c r="A4902" s="2"/>
      <c r="B4902" s="2"/>
      <c r="C4902" s="16"/>
      <c r="D4902" s="2"/>
      <c r="E4902" s="16"/>
      <c r="F4902" s="16"/>
      <c r="G4902" s="16"/>
      <c r="H4902" s="16"/>
      <c r="I4902" s="2"/>
      <c r="J4902" s="2"/>
      <c r="K4902" s="2"/>
    </row>
    <row r="4903" spans="1:11">
      <c r="A4903" s="2"/>
      <c r="B4903" s="2"/>
      <c r="C4903" s="16"/>
      <c r="D4903" s="2"/>
      <c r="E4903" s="16"/>
      <c r="F4903" s="16"/>
      <c r="G4903" s="16"/>
      <c r="H4903" s="16"/>
      <c r="I4903" s="2"/>
      <c r="J4903" s="2"/>
      <c r="K4903" s="2"/>
    </row>
    <row r="4904" spans="1:11">
      <c r="A4904" s="2"/>
      <c r="B4904" s="2"/>
      <c r="C4904" s="16"/>
      <c r="D4904" s="2"/>
      <c r="E4904" s="16"/>
      <c r="F4904" s="16"/>
      <c r="G4904" s="16"/>
      <c r="H4904" s="16"/>
      <c r="I4904" s="2"/>
      <c r="J4904" s="2"/>
      <c r="K4904" s="2"/>
    </row>
    <row r="4905" spans="1:11">
      <c r="A4905" s="2"/>
      <c r="B4905" s="2"/>
      <c r="C4905" s="16"/>
      <c r="D4905" s="2"/>
      <c r="E4905" s="16"/>
      <c r="F4905" s="16"/>
      <c r="G4905" s="16"/>
      <c r="H4905" s="16"/>
      <c r="I4905" s="2"/>
      <c r="J4905" s="2"/>
      <c r="K4905" s="2"/>
    </row>
    <row r="4906" spans="1:11">
      <c r="A4906" s="2"/>
      <c r="B4906" s="2"/>
      <c r="C4906" s="16"/>
      <c r="D4906" s="2"/>
      <c r="E4906" s="16"/>
      <c r="F4906" s="16"/>
      <c r="G4906" s="16"/>
      <c r="H4906" s="16"/>
      <c r="I4906" s="2"/>
      <c r="J4906" s="2"/>
      <c r="K4906" s="2"/>
    </row>
    <row r="4907" spans="1:11">
      <c r="A4907" s="2"/>
      <c r="B4907" s="2"/>
      <c r="C4907" s="16"/>
      <c r="D4907" s="2"/>
      <c r="E4907" s="16"/>
      <c r="F4907" s="16"/>
      <c r="G4907" s="16"/>
      <c r="H4907" s="16"/>
      <c r="I4907" s="2"/>
      <c r="J4907" s="2"/>
      <c r="K4907" s="2"/>
    </row>
    <row r="4908" spans="1:11">
      <c r="A4908" s="2"/>
      <c r="B4908" s="2"/>
      <c r="C4908" s="16"/>
      <c r="D4908" s="2"/>
      <c r="E4908" s="16"/>
      <c r="F4908" s="16"/>
      <c r="G4908" s="16"/>
      <c r="H4908" s="16"/>
      <c r="I4908" s="2"/>
      <c r="J4908" s="2"/>
      <c r="K4908" s="2"/>
    </row>
    <row r="4909" spans="1:11">
      <c r="A4909" s="2"/>
      <c r="B4909" s="2"/>
      <c r="C4909" s="16"/>
      <c r="D4909" s="2"/>
      <c r="E4909" s="16"/>
      <c r="F4909" s="16"/>
      <c r="G4909" s="16"/>
      <c r="H4909" s="16"/>
      <c r="I4909" s="2"/>
      <c r="J4909" s="2"/>
      <c r="K4909" s="2"/>
    </row>
    <row r="4910" spans="1:11">
      <c r="A4910" s="2"/>
      <c r="B4910" s="2"/>
      <c r="C4910" s="16"/>
      <c r="D4910" s="2"/>
      <c r="E4910" s="16"/>
      <c r="F4910" s="16"/>
      <c r="G4910" s="16"/>
      <c r="H4910" s="16"/>
      <c r="I4910" s="2"/>
      <c r="J4910" s="2"/>
      <c r="K4910" s="2"/>
    </row>
    <row r="4911" spans="1:11">
      <c r="A4911" s="2"/>
      <c r="B4911" s="2"/>
      <c r="C4911" s="16"/>
      <c r="D4911" s="2"/>
      <c r="E4911" s="16"/>
      <c r="F4911" s="16"/>
      <c r="G4911" s="16"/>
      <c r="H4911" s="16"/>
      <c r="I4911" s="2"/>
      <c r="J4911" s="2"/>
      <c r="K4911" s="2"/>
    </row>
    <row r="4912" spans="1:11">
      <c r="A4912" s="2"/>
      <c r="B4912" s="2"/>
      <c r="C4912" s="16"/>
      <c r="D4912" s="2"/>
      <c r="E4912" s="16"/>
      <c r="F4912" s="16"/>
      <c r="G4912" s="16"/>
      <c r="H4912" s="16"/>
      <c r="I4912" s="2"/>
      <c r="J4912" s="2"/>
      <c r="K4912" s="2"/>
    </row>
    <row r="4913" spans="1:11">
      <c r="A4913" s="2"/>
      <c r="B4913" s="2"/>
      <c r="C4913" s="16"/>
      <c r="D4913" s="2"/>
      <c r="E4913" s="16"/>
      <c r="F4913" s="16"/>
      <c r="G4913" s="16"/>
      <c r="H4913" s="16"/>
      <c r="I4913" s="2"/>
      <c r="J4913" s="2"/>
      <c r="K4913" s="2"/>
    </row>
    <row r="4914" spans="1:11">
      <c r="A4914" s="2"/>
      <c r="B4914" s="2"/>
      <c r="C4914" s="16"/>
      <c r="D4914" s="2"/>
      <c r="E4914" s="16"/>
      <c r="F4914" s="16"/>
      <c r="G4914" s="16"/>
      <c r="H4914" s="16"/>
      <c r="I4914" s="2"/>
      <c r="J4914" s="2"/>
      <c r="K4914" s="2"/>
    </row>
    <row r="4915" spans="1:11">
      <c r="A4915" s="2"/>
      <c r="B4915" s="2"/>
      <c r="C4915" s="16"/>
      <c r="D4915" s="2"/>
      <c r="E4915" s="16"/>
      <c r="F4915" s="16"/>
      <c r="G4915" s="16"/>
      <c r="H4915" s="16"/>
      <c r="I4915" s="2"/>
      <c r="J4915" s="2"/>
      <c r="K4915" s="2"/>
    </row>
    <row r="4916" spans="1:11">
      <c r="A4916" s="2"/>
      <c r="B4916" s="2"/>
      <c r="C4916" s="16"/>
      <c r="D4916" s="2"/>
      <c r="E4916" s="16"/>
      <c r="F4916" s="16"/>
      <c r="G4916" s="16"/>
      <c r="H4916" s="16"/>
      <c r="I4916" s="2"/>
      <c r="J4916" s="2"/>
      <c r="K4916" s="2"/>
    </row>
    <row r="4917" spans="1:11">
      <c r="A4917" s="2"/>
      <c r="B4917" s="2"/>
      <c r="C4917" s="16"/>
      <c r="D4917" s="2"/>
      <c r="E4917" s="16"/>
      <c r="F4917" s="16"/>
      <c r="G4917" s="16"/>
      <c r="H4917" s="16"/>
      <c r="I4917" s="2"/>
      <c r="J4917" s="2"/>
      <c r="K4917" s="2"/>
    </row>
    <row r="4918" spans="1:11">
      <c r="A4918" s="2"/>
      <c r="B4918" s="2"/>
      <c r="C4918" s="16"/>
      <c r="D4918" s="2"/>
      <c r="E4918" s="16"/>
      <c r="F4918" s="16"/>
      <c r="G4918" s="16"/>
      <c r="H4918" s="16"/>
      <c r="I4918" s="2"/>
      <c r="J4918" s="2"/>
      <c r="K4918" s="2"/>
    </row>
    <row r="4919" spans="1:11">
      <c r="A4919" s="2"/>
      <c r="B4919" s="2"/>
      <c r="C4919" s="16"/>
      <c r="D4919" s="2"/>
      <c r="E4919" s="16"/>
      <c r="F4919" s="16"/>
      <c r="G4919" s="16"/>
      <c r="H4919" s="16"/>
      <c r="I4919" s="2"/>
      <c r="J4919" s="2"/>
      <c r="K4919" s="2"/>
    </row>
    <row r="4920" spans="1:11">
      <c r="A4920" s="2"/>
      <c r="B4920" s="2"/>
      <c r="C4920" s="16"/>
      <c r="D4920" s="2"/>
      <c r="E4920" s="16"/>
      <c r="F4920" s="16"/>
      <c r="G4920" s="16"/>
      <c r="H4920" s="16"/>
      <c r="I4920" s="2"/>
      <c r="J4920" s="2"/>
      <c r="K4920" s="2"/>
    </row>
    <row r="4921" spans="1:11">
      <c r="A4921" s="2"/>
      <c r="B4921" s="2"/>
      <c r="C4921" s="16"/>
      <c r="D4921" s="2"/>
      <c r="E4921" s="16"/>
      <c r="F4921" s="16"/>
      <c r="G4921" s="16"/>
      <c r="H4921" s="16"/>
      <c r="I4921" s="2"/>
      <c r="J4921" s="2"/>
      <c r="K4921" s="2"/>
    </row>
    <row r="4922" spans="1:11">
      <c r="A4922" s="2"/>
      <c r="B4922" s="2"/>
      <c r="C4922" s="16"/>
      <c r="D4922" s="2"/>
      <c r="E4922" s="16"/>
      <c r="F4922" s="16"/>
      <c r="G4922" s="16"/>
      <c r="H4922" s="16"/>
      <c r="I4922" s="2"/>
      <c r="J4922" s="2"/>
      <c r="K4922" s="2"/>
    </row>
    <row r="4923" spans="1:11">
      <c r="A4923" s="2"/>
      <c r="B4923" s="2"/>
      <c r="C4923" s="16"/>
      <c r="D4923" s="2"/>
      <c r="E4923" s="16"/>
      <c r="F4923" s="16"/>
      <c r="G4923" s="16"/>
      <c r="H4923" s="16"/>
      <c r="I4923" s="2"/>
      <c r="J4923" s="2"/>
      <c r="K4923" s="2"/>
    </row>
    <row r="4924" spans="1:11">
      <c r="A4924" s="2"/>
      <c r="B4924" s="2"/>
      <c r="C4924" s="16"/>
      <c r="D4924" s="2"/>
      <c r="E4924" s="16"/>
      <c r="F4924" s="16"/>
      <c r="G4924" s="16"/>
      <c r="H4924" s="16"/>
      <c r="I4924" s="2"/>
      <c r="J4924" s="2"/>
      <c r="K4924" s="2"/>
    </row>
    <row r="4925" spans="1:11">
      <c r="A4925" s="2"/>
      <c r="B4925" s="2"/>
      <c r="C4925" s="16"/>
      <c r="D4925" s="2"/>
      <c r="E4925" s="16"/>
      <c r="F4925" s="16"/>
      <c r="G4925" s="16"/>
      <c r="H4925" s="16"/>
      <c r="I4925" s="2"/>
      <c r="J4925" s="2"/>
      <c r="K4925" s="2"/>
    </row>
    <row r="4926" spans="1:11">
      <c r="A4926" s="2"/>
      <c r="B4926" s="2"/>
      <c r="C4926" s="16"/>
      <c r="D4926" s="2"/>
      <c r="E4926" s="16"/>
      <c r="F4926" s="16"/>
      <c r="G4926" s="16"/>
      <c r="H4926" s="16"/>
      <c r="I4926" s="2"/>
      <c r="J4926" s="2"/>
      <c r="K4926" s="2"/>
    </row>
    <row r="4927" spans="1:11">
      <c r="A4927" s="2"/>
      <c r="B4927" s="2"/>
      <c r="C4927" s="16"/>
      <c r="D4927" s="2"/>
      <c r="E4927" s="16"/>
      <c r="F4927" s="16"/>
      <c r="G4927" s="16"/>
      <c r="H4927" s="16"/>
      <c r="I4927" s="2"/>
      <c r="J4927" s="2"/>
      <c r="K4927" s="2"/>
    </row>
    <row r="4928" spans="1:11">
      <c r="A4928" s="2"/>
      <c r="B4928" s="2"/>
      <c r="C4928" s="16"/>
      <c r="D4928" s="2"/>
      <c r="E4928" s="16"/>
      <c r="F4928" s="16"/>
      <c r="G4928" s="16"/>
      <c r="H4928" s="16"/>
      <c r="I4928" s="2"/>
      <c r="J4928" s="2"/>
      <c r="K4928" s="2"/>
    </row>
    <row r="4929" spans="1:11">
      <c r="A4929" s="2"/>
      <c r="B4929" s="2"/>
      <c r="C4929" s="16"/>
      <c r="D4929" s="2"/>
      <c r="E4929" s="16"/>
      <c r="F4929" s="16"/>
      <c r="G4929" s="16"/>
      <c r="H4929" s="16"/>
      <c r="I4929" s="2"/>
      <c r="J4929" s="2"/>
      <c r="K4929" s="2"/>
    </row>
    <row r="4930" spans="1:11">
      <c r="A4930" s="2"/>
      <c r="B4930" s="2"/>
      <c r="C4930" s="16"/>
      <c r="D4930" s="2"/>
      <c r="E4930" s="16"/>
      <c r="F4930" s="16"/>
      <c r="G4930" s="16"/>
      <c r="H4930" s="16"/>
      <c r="I4930" s="2"/>
      <c r="J4930" s="2"/>
      <c r="K4930" s="2"/>
    </row>
    <row r="4931" spans="1:11">
      <c r="A4931" s="2"/>
      <c r="B4931" s="2"/>
      <c r="C4931" s="16"/>
      <c r="D4931" s="2"/>
      <c r="E4931" s="16"/>
      <c r="F4931" s="16"/>
      <c r="G4931" s="16"/>
      <c r="H4931" s="16"/>
      <c r="I4931" s="2"/>
      <c r="J4931" s="2"/>
      <c r="K4931" s="2"/>
    </row>
    <row r="4932" spans="1:11">
      <c r="A4932" s="2"/>
      <c r="B4932" s="2"/>
      <c r="C4932" s="16"/>
      <c r="D4932" s="2"/>
      <c r="E4932" s="16"/>
      <c r="F4932" s="16"/>
      <c r="G4932" s="16"/>
      <c r="H4932" s="16"/>
      <c r="I4932" s="2"/>
      <c r="J4932" s="2"/>
      <c r="K4932" s="2"/>
    </row>
    <row r="4933" spans="1:11">
      <c r="A4933" s="2"/>
      <c r="B4933" s="2"/>
      <c r="C4933" s="16"/>
      <c r="D4933" s="2"/>
      <c r="E4933" s="16"/>
      <c r="F4933" s="16"/>
      <c r="G4933" s="16"/>
      <c r="H4933" s="16"/>
      <c r="I4933" s="2"/>
      <c r="J4933" s="2"/>
      <c r="K4933" s="2"/>
    </row>
    <row r="4934" spans="1:11">
      <c r="A4934" s="2"/>
      <c r="B4934" s="2"/>
      <c r="C4934" s="16"/>
      <c r="D4934" s="2"/>
      <c r="E4934" s="16"/>
      <c r="F4934" s="16"/>
      <c r="G4934" s="16"/>
      <c r="H4934" s="16"/>
      <c r="I4934" s="2"/>
      <c r="J4934" s="2"/>
      <c r="K4934" s="2"/>
    </row>
    <row r="4935" spans="1:11">
      <c r="A4935" s="2"/>
      <c r="B4935" s="2"/>
      <c r="C4935" s="16"/>
      <c r="D4935" s="2"/>
      <c r="E4935" s="16"/>
      <c r="F4935" s="16"/>
      <c r="G4935" s="16"/>
      <c r="H4935" s="16"/>
      <c r="I4935" s="2"/>
      <c r="J4935" s="2"/>
      <c r="K4935" s="2"/>
    </row>
    <row r="4936" spans="1:11">
      <c r="A4936" s="2"/>
      <c r="B4936" s="2"/>
      <c r="C4936" s="16"/>
      <c r="D4936" s="2"/>
      <c r="E4936" s="16"/>
      <c r="F4936" s="16"/>
      <c r="G4936" s="16"/>
      <c r="H4936" s="16"/>
      <c r="I4936" s="2"/>
      <c r="J4936" s="2"/>
      <c r="K4936" s="2"/>
    </row>
    <row r="4937" spans="1:11">
      <c r="A4937" s="2"/>
      <c r="B4937" s="2"/>
      <c r="C4937" s="16"/>
      <c r="D4937" s="2"/>
      <c r="E4937" s="16"/>
      <c r="F4937" s="16"/>
      <c r="G4937" s="16"/>
      <c r="H4937" s="16"/>
      <c r="I4937" s="2"/>
      <c r="J4937" s="2"/>
      <c r="K4937" s="2"/>
    </row>
    <row r="4938" spans="1:11">
      <c r="A4938" s="2"/>
      <c r="B4938" s="2"/>
      <c r="C4938" s="16"/>
      <c r="D4938" s="2"/>
      <c r="E4938" s="16"/>
      <c r="F4938" s="16"/>
      <c r="G4938" s="16"/>
      <c r="H4938" s="16"/>
      <c r="I4938" s="2"/>
      <c r="J4938" s="2"/>
      <c r="K4938" s="2">
        <v>2</v>
      </c>
    </row>
    <row r="4939" spans="1:11">
      <c r="A4939" s="2"/>
      <c r="B4939" s="2"/>
      <c r="C4939" s="16"/>
      <c r="D4939" s="2"/>
      <c r="E4939" s="16"/>
      <c r="F4939" s="16"/>
      <c r="G4939" s="16"/>
      <c r="H4939" s="16"/>
      <c r="I4939" s="2"/>
      <c r="J4939" s="2"/>
      <c r="K4939" s="2"/>
    </row>
    <row r="4940" spans="1:11">
      <c r="A4940" s="2"/>
      <c r="B4940" s="2"/>
      <c r="C4940" s="16"/>
      <c r="D4940" s="2"/>
      <c r="E4940" s="16"/>
      <c r="F4940" s="16"/>
      <c r="G4940" s="16"/>
      <c r="H4940" s="16"/>
      <c r="I4940" s="2"/>
      <c r="J4940" s="2"/>
      <c r="K4940" s="2"/>
    </row>
    <row r="4941" spans="1:11">
      <c r="A4941" s="2"/>
      <c r="B4941" s="2"/>
      <c r="C4941" s="16"/>
      <c r="D4941" s="2"/>
      <c r="E4941" s="16"/>
      <c r="F4941" s="16"/>
      <c r="G4941" s="16"/>
      <c r="H4941" s="16"/>
      <c r="I4941" s="2"/>
      <c r="J4941" s="2"/>
      <c r="K4941" s="2"/>
    </row>
    <row r="4942" spans="1:11">
      <c r="A4942" s="2"/>
      <c r="B4942" s="2"/>
      <c r="C4942" s="16"/>
      <c r="D4942" s="2"/>
      <c r="E4942" s="16"/>
      <c r="F4942" s="16"/>
      <c r="G4942" s="16"/>
      <c r="H4942" s="16"/>
      <c r="I4942" s="2"/>
      <c r="J4942" s="2"/>
      <c r="K4942" s="2"/>
    </row>
    <row r="4943" spans="1:11">
      <c r="A4943" s="2"/>
      <c r="B4943" s="2"/>
      <c r="C4943" s="16"/>
      <c r="D4943" s="2"/>
      <c r="E4943" s="16"/>
      <c r="F4943" s="16"/>
      <c r="G4943" s="16"/>
      <c r="H4943" s="16"/>
      <c r="I4943" s="2"/>
      <c r="J4943" s="2"/>
      <c r="K4943" s="2"/>
    </row>
    <row r="4944" spans="1:11">
      <c r="A4944" s="2"/>
      <c r="B4944" s="2"/>
      <c r="C4944" s="16"/>
      <c r="D4944" s="2"/>
      <c r="E4944" s="16"/>
      <c r="F4944" s="16"/>
      <c r="G4944" s="16"/>
      <c r="H4944" s="16"/>
      <c r="I4944" s="2"/>
      <c r="J4944" s="2"/>
      <c r="K4944" s="2"/>
    </row>
    <row r="4945" spans="1:11">
      <c r="A4945" s="2"/>
      <c r="B4945" s="2"/>
      <c r="C4945" s="16"/>
      <c r="D4945" s="2"/>
      <c r="E4945" s="16"/>
      <c r="F4945" s="16"/>
      <c r="G4945" s="16"/>
      <c r="H4945" s="16"/>
      <c r="I4945" s="2"/>
      <c r="J4945" s="2"/>
      <c r="K4945" s="2"/>
    </row>
    <row r="4946" spans="1:11">
      <c r="A4946" s="2"/>
      <c r="B4946" s="2"/>
      <c r="C4946" s="16"/>
      <c r="D4946" s="2"/>
      <c r="E4946" s="16"/>
      <c r="F4946" s="16"/>
      <c r="G4946" s="16"/>
      <c r="H4946" s="16"/>
      <c r="I4946" s="2"/>
      <c r="J4946" s="2"/>
      <c r="K4946" s="2"/>
    </row>
    <row r="4947" spans="1:11">
      <c r="A4947" s="2"/>
      <c r="B4947" s="2"/>
      <c r="C4947" s="16"/>
      <c r="D4947" s="2"/>
      <c r="E4947" s="16"/>
      <c r="F4947" s="16"/>
      <c r="G4947" s="16"/>
      <c r="H4947" s="16"/>
      <c r="I4947" s="2"/>
      <c r="J4947" s="2"/>
      <c r="K4947" s="2"/>
    </row>
    <row r="4948" spans="1:11">
      <c r="A4948" s="2"/>
      <c r="B4948" s="2"/>
      <c r="C4948" s="16"/>
      <c r="D4948" s="2"/>
      <c r="E4948" s="16"/>
      <c r="F4948" s="16"/>
      <c r="G4948" s="16"/>
      <c r="H4948" s="16"/>
      <c r="I4948" s="2"/>
      <c r="J4948" s="2"/>
      <c r="K4948" s="2"/>
    </row>
    <row r="4949" spans="1:11">
      <c r="A4949" s="2"/>
      <c r="B4949" s="2"/>
      <c r="C4949" s="16"/>
      <c r="D4949" s="2"/>
      <c r="E4949" s="16"/>
      <c r="F4949" s="16"/>
      <c r="G4949" s="16"/>
      <c r="H4949" s="16"/>
      <c r="I4949" s="2"/>
      <c r="J4949" s="2"/>
      <c r="K4949" s="2"/>
    </row>
    <row r="4950" spans="1:11">
      <c r="A4950" s="2"/>
      <c r="B4950" s="2"/>
      <c r="C4950" s="16"/>
      <c r="D4950" s="2"/>
      <c r="E4950" s="16"/>
      <c r="F4950" s="16"/>
      <c r="G4950" s="16"/>
      <c r="H4950" s="16"/>
      <c r="I4950" s="2"/>
      <c r="J4950" s="2"/>
      <c r="K4950" s="2"/>
    </row>
    <row r="4951" spans="1:11">
      <c r="A4951" s="2"/>
      <c r="B4951" s="2"/>
      <c r="C4951" s="16"/>
      <c r="D4951" s="2"/>
      <c r="E4951" s="16"/>
      <c r="F4951" s="16"/>
      <c r="G4951" s="16"/>
      <c r="H4951" s="16"/>
      <c r="I4951" s="2"/>
      <c r="J4951" s="2"/>
      <c r="K4951" s="2"/>
    </row>
    <row r="4952" spans="1:11">
      <c r="A4952" s="2"/>
      <c r="B4952" s="2"/>
      <c r="C4952" s="16"/>
      <c r="D4952" s="2"/>
      <c r="E4952" s="16"/>
      <c r="F4952" s="16"/>
      <c r="G4952" s="16"/>
      <c r="H4952" s="16"/>
      <c r="I4952" s="2"/>
      <c r="J4952" s="2"/>
      <c r="K4952" s="2"/>
    </row>
    <row r="4953" spans="1:11">
      <c r="A4953" s="2"/>
      <c r="B4953" s="2"/>
      <c r="C4953" s="16"/>
      <c r="D4953" s="2"/>
      <c r="E4953" s="16"/>
      <c r="F4953" s="16"/>
      <c r="G4953" s="16"/>
      <c r="H4953" s="16"/>
      <c r="I4953" s="2"/>
      <c r="J4953" s="2"/>
      <c r="K4953" s="2"/>
    </row>
    <row r="4954" spans="1:11">
      <c r="A4954" s="2"/>
      <c r="B4954" s="2"/>
      <c r="C4954" s="16"/>
      <c r="D4954" s="2"/>
      <c r="E4954" s="16"/>
      <c r="F4954" s="16"/>
      <c r="G4954" s="16"/>
      <c r="H4954" s="16"/>
      <c r="I4954" s="2"/>
      <c r="J4954" s="2"/>
      <c r="K4954" s="2"/>
    </row>
    <row r="4955" spans="1:11">
      <c r="A4955" s="2"/>
      <c r="B4955" s="2"/>
      <c r="C4955" s="16"/>
      <c r="D4955" s="2"/>
      <c r="E4955" s="16"/>
      <c r="F4955" s="16"/>
      <c r="G4955" s="16"/>
      <c r="H4955" s="16"/>
      <c r="I4955" s="2"/>
      <c r="J4955" s="2"/>
      <c r="K4955" s="2"/>
    </row>
    <row r="4956" spans="1:11">
      <c r="A4956" s="2"/>
      <c r="B4956" s="2"/>
      <c r="C4956" s="16"/>
      <c r="D4956" s="2"/>
      <c r="E4956" s="16"/>
      <c r="F4956" s="16"/>
      <c r="G4956" s="16"/>
      <c r="H4956" s="16"/>
      <c r="I4956" s="2"/>
      <c r="J4956" s="2"/>
      <c r="K4956" s="2"/>
    </row>
    <row r="4957" spans="1:11">
      <c r="A4957" s="2"/>
      <c r="B4957" s="2"/>
      <c r="C4957" s="16"/>
      <c r="D4957" s="2"/>
      <c r="E4957" s="16"/>
      <c r="F4957" s="16"/>
      <c r="G4957" s="16"/>
      <c r="H4957" s="16"/>
      <c r="I4957" s="2"/>
      <c r="J4957" s="2"/>
      <c r="K4957" s="2"/>
    </row>
    <row r="4958" spans="1:11">
      <c r="A4958" s="2"/>
      <c r="B4958" s="2"/>
      <c r="C4958" s="16"/>
      <c r="D4958" s="2"/>
      <c r="E4958" s="16"/>
      <c r="F4958" s="16"/>
      <c r="G4958" s="16"/>
      <c r="H4958" s="16"/>
      <c r="I4958" s="2"/>
      <c r="J4958" s="2"/>
      <c r="K4958" s="2"/>
    </row>
    <row r="4959" spans="1:11">
      <c r="A4959" s="2"/>
      <c r="B4959" s="2"/>
      <c r="C4959" s="16"/>
      <c r="D4959" s="2"/>
      <c r="E4959" s="16"/>
      <c r="F4959" s="16"/>
      <c r="G4959" s="16"/>
      <c r="H4959" s="16"/>
      <c r="I4959" s="2"/>
      <c r="J4959" s="2"/>
      <c r="K4959" s="2"/>
    </row>
    <row r="4960" spans="1:11">
      <c r="A4960" s="2"/>
      <c r="B4960" s="2"/>
      <c r="C4960" s="16"/>
      <c r="D4960" s="2"/>
      <c r="E4960" s="16"/>
      <c r="F4960" s="16"/>
      <c r="G4960" s="16"/>
      <c r="H4960" s="16"/>
      <c r="I4960" s="2"/>
      <c r="J4960" s="2"/>
      <c r="K4960" s="2"/>
    </row>
    <row r="4961" spans="1:11">
      <c r="A4961" s="2"/>
      <c r="B4961" s="2"/>
      <c r="C4961" s="16"/>
      <c r="D4961" s="2"/>
      <c r="E4961" s="16"/>
      <c r="F4961" s="16"/>
      <c r="G4961" s="16"/>
      <c r="H4961" s="16"/>
      <c r="I4961" s="2"/>
      <c r="J4961" s="2"/>
      <c r="K4961" s="2"/>
    </row>
    <row r="4962" spans="1:11">
      <c r="A4962" s="2"/>
      <c r="B4962" s="2"/>
      <c r="C4962" s="16"/>
      <c r="D4962" s="2"/>
      <c r="E4962" s="16"/>
      <c r="F4962" s="16"/>
      <c r="G4962" s="16"/>
      <c r="H4962" s="16"/>
      <c r="I4962" s="2"/>
      <c r="J4962" s="2"/>
      <c r="K4962" s="2"/>
    </row>
    <row r="4963" spans="1:11">
      <c r="A4963" s="2"/>
      <c r="B4963" s="2"/>
      <c r="C4963" s="16"/>
      <c r="D4963" s="2"/>
      <c r="E4963" s="16"/>
      <c r="F4963" s="16"/>
      <c r="G4963" s="16"/>
      <c r="H4963" s="16"/>
      <c r="I4963" s="2"/>
      <c r="J4963" s="2"/>
      <c r="K4963" s="2"/>
    </row>
    <row r="4964" spans="1:11">
      <c r="A4964" s="2"/>
      <c r="B4964" s="2"/>
      <c r="C4964" s="16"/>
      <c r="D4964" s="2"/>
      <c r="E4964" s="16"/>
      <c r="F4964" s="16"/>
      <c r="G4964" s="16"/>
      <c r="H4964" s="16"/>
      <c r="I4964" s="2"/>
      <c r="J4964" s="2"/>
      <c r="K4964" s="2"/>
    </row>
    <row r="4965" spans="1:11">
      <c r="A4965" s="2"/>
      <c r="B4965" s="2"/>
      <c r="C4965" s="16"/>
      <c r="D4965" s="2"/>
      <c r="E4965" s="16"/>
      <c r="F4965" s="16"/>
      <c r="G4965" s="16"/>
      <c r="H4965" s="16"/>
      <c r="I4965" s="2"/>
      <c r="J4965" s="2"/>
      <c r="K4965" s="2"/>
    </row>
    <row r="4966" spans="1:11">
      <c r="A4966" s="2"/>
      <c r="B4966" s="2"/>
      <c r="C4966" s="16"/>
      <c r="D4966" s="2"/>
      <c r="E4966" s="16"/>
      <c r="F4966" s="16"/>
      <c r="G4966" s="16"/>
      <c r="H4966" s="16"/>
      <c r="I4966" s="2"/>
      <c r="J4966" s="2"/>
      <c r="K4966" s="2"/>
    </row>
    <row r="4967" spans="1:11">
      <c r="A4967" s="2"/>
      <c r="B4967" s="2"/>
      <c r="C4967" s="16"/>
      <c r="D4967" s="2"/>
      <c r="E4967" s="16"/>
      <c r="F4967" s="16"/>
      <c r="G4967" s="16"/>
      <c r="H4967" s="16"/>
      <c r="I4967" s="2"/>
      <c r="J4967" s="2"/>
      <c r="K4967" s="2"/>
    </row>
    <row r="4968" spans="1:11">
      <c r="A4968" s="2"/>
      <c r="B4968" s="2"/>
      <c r="C4968" s="16"/>
      <c r="D4968" s="2"/>
      <c r="E4968" s="16"/>
      <c r="F4968" s="16"/>
      <c r="G4968" s="16"/>
      <c r="H4968" s="16"/>
      <c r="I4968" s="2"/>
      <c r="J4968" s="2"/>
      <c r="K4968" s="2"/>
    </row>
    <row r="4969" spans="1:11">
      <c r="A4969" s="2"/>
      <c r="B4969" s="2"/>
      <c r="C4969" s="16"/>
      <c r="D4969" s="2"/>
      <c r="E4969" s="16"/>
      <c r="F4969" s="16"/>
      <c r="G4969" s="16"/>
      <c r="H4969" s="16"/>
      <c r="I4969" s="2"/>
      <c r="J4969" s="2"/>
      <c r="K4969" s="2"/>
    </row>
    <row r="4970" spans="1:11">
      <c r="A4970" s="2"/>
      <c r="B4970" s="2"/>
      <c r="C4970" s="16"/>
      <c r="D4970" s="2"/>
      <c r="E4970" s="16"/>
      <c r="F4970" s="16"/>
      <c r="G4970" s="16"/>
      <c r="H4970" s="16"/>
      <c r="I4970" s="2"/>
      <c r="J4970" s="2"/>
      <c r="K4970" s="2"/>
    </row>
    <row r="4971" spans="1:11">
      <c r="A4971" s="2"/>
      <c r="B4971" s="2"/>
      <c r="C4971" s="16"/>
      <c r="D4971" s="2"/>
      <c r="E4971" s="16"/>
      <c r="F4971" s="16"/>
      <c r="G4971" s="16"/>
      <c r="H4971" s="16"/>
      <c r="I4971" s="2"/>
      <c r="J4971" s="2"/>
      <c r="K4971" s="2"/>
    </row>
    <row r="4972" spans="1:11">
      <c r="A4972" s="2"/>
      <c r="B4972" s="2"/>
      <c r="C4972" s="16"/>
      <c r="D4972" s="2"/>
      <c r="E4972" s="16"/>
      <c r="F4972" s="16"/>
      <c r="G4972" s="16"/>
      <c r="H4972" s="16"/>
      <c r="I4972" s="2"/>
      <c r="J4972" s="2"/>
      <c r="K4972" s="2"/>
    </row>
    <row r="4973" spans="1:11">
      <c r="A4973" s="2"/>
      <c r="B4973" s="2"/>
      <c r="C4973" s="16"/>
      <c r="D4973" s="2"/>
      <c r="E4973" s="16"/>
      <c r="F4973" s="16"/>
      <c r="G4973" s="16"/>
      <c r="H4973" s="16"/>
      <c r="I4973" s="2"/>
      <c r="J4973" s="2"/>
      <c r="K4973" s="2"/>
    </row>
    <row r="4974" spans="1:11">
      <c r="A4974" s="2"/>
      <c r="B4974" s="2"/>
      <c r="C4974" s="16"/>
      <c r="D4974" s="2"/>
      <c r="E4974" s="16"/>
      <c r="F4974" s="16"/>
      <c r="G4974" s="16"/>
      <c r="H4974" s="16"/>
      <c r="I4974" s="2"/>
      <c r="J4974" s="2"/>
      <c r="K4974" s="2"/>
    </row>
    <row r="4975" spans="1:11">
      <c r="A4975" s="2"/>
      <c r="B4975" s="2"/>
      <c r="C4975" s="16"/>
      <c r="D4975" s="2"/>
      <c r="E4975" s="16"/>
      <c r="F4975" s="16"/>
      <c r="G4975" s="16"/>
      <c r="H4975" s="16"/>
      <c r="I4975" s="2"/>
      <c r="J4975" s="2"/>
      <c r="K4975" s="2"/>
    </row>
    <row r="4976" spans="1:11">
      <c r="A4976" s="2"/>
      <c r="B4976" s="2"/>
      <c r="C4976" s="16"/>
      <c r="D4976" s="2"/>
      <c r="E4976" s="16"/>
      <c r="F4976" s="16"/>
      <c r="G4976" s="16"/>
      <c r="H4976" s="16"/>
      <c r="I4976" s="2"/>
      <c r="J4976" s="2"/>
      <c r="K4976" s="2"/>
    </row>
    <row r="4977" spans="1:11">
      <c r="A4977" s="2"/>
      <c r="B4977" s="2"/>
      <c r="C4977" s="16"/>
      <c r="D4977" s="2"/>
      <c r="E4977" s="16"/>
      <c r="F4977" s="16"/>
      <c r="G4977" s="16"/>
      <c r="H4977" s="16"/>
      <c r="I4977" s="2"/>
      <c r="J4977" s="2"/>
      <c r="K4977" s="2"/>
    </row>
    <row r="4978" spans="1:11">
      <c r="A4978" s="2"/>
      <c r="B4978" s="2"/>
      <c r="C4978" s="16"/>
      <c r="D4978" s="2"/>
      <c r="E4978" s="16"/>
      <c r="F4978" s="16"/>
      <c r="G4978" s="16"/>
      <c r="H4978" s="16"/>
      <c r="I4978" s="2"/>
      <c r="J4978" s="2"/>
      <c r="K4978" s="2"/>
    </row>
    <row r="4979" spans="1:11">
      <c r="A4979" s="2"/>
      <c r="B4979" s="2"/>
      <c r="C4979" s="16"/>
      <c r="D4979" s="2"/>
      <c r="E4979" s="16"/>
      <c r="F4979" s="16"/>
      <c r="G4979" s="16"/>
      <c r="H4979" s="16"/>
      <c r="I4979" s="2"/>
      <c r="J4979" s="2"/>
      <c r="K4979" s="2"/>
    </row>
    <row r="4980" spans="1:11">
      <c r="A4980" s="2"/>
      <c r="B4980" s="2"/>
      <c r="C4980" s="16"/>
      <c r="D4980" s="2"/>
      <c r="E4980" s="16"/>
      <c r="F4980" s="16"/>
      <c r="G4980" s="16"/>
      <c r="H4980" s="16"/>
      <c r="I4980" s="2"/>
      <c r="J4980" s="2"/>
      <c r="K4980" s="2"/>
    </row>
    <row r="4981" spans="1:11">
      <c r="A4981" s="2"/>
      <c r="B4981" s="2"/>
      <c r="C4981" s="16"/>
      <c r="D4981" s="2"/>
      <c r="E4981" s="16"/>
      <c r="F4981" s="16"/>
      <c r="G4981" s="16"/>
      <c r="H4981" s="16"/>
      <c r="I4981" s="2"/>
      <c r="J4981" s="2"/>
      <c r="K4981" s="2"/>
    </row>
    <row r="4982" spans="1:11">
      <c r="A4982" s="2"/>
      <c r="B4982" s="2"/>
      <c r="C4982" s="16"/>
      <c r="D4982" s="2"/>
      <c r="E4982" s="16"/>
      <c r="F4982" s="16"/>
      <c r="G4982" s="16"/>
      <c r="H4982" s="16"/>
      <c r="I4982" s="2"/>
      <c r="J4982" s="2"/>
      <c r="K4982" s="2"/>
    </row>
    <row r="4983" spans="1:11">
      <c r="A4983" s="2"/>
      <c r="B4983" s="2"/>
      <c r="C4983" s="16"/>
      <c r="D4983" s="2"/>
      <c r="E4983" s="16"/>
      <c r="F4983" s="16"/>
      <c r="G4983" s="16"/>
      <c r="H4983" s="16"/>
      <c r="I4983" s="2"/>
      <c r="J4983" s="2"/>
      <c r="K4983" s="2"/>
    </row>
    <row r="4984" spans="1:11">
      <c r="A4984" s="2"/>
      <c r="B4984" s="2"/>
      <c r="C4984" s="16"/>
      <c r="D4984" s="2"/>
      <c r="E4984" s="16"/>
      <c r="F4984" s="16"/>
      <c r="G4984" s="16"/>
      <c r="H4984" s="16"/>
      <c r="I4984" s="2"/>
      <c r="J4984" s="2"/>
      <c r="K4984" s="2"/>
    </row>
    <row r="4985" spans="1:11">
      <c r="A4985" s="2"/>
      <c r="B4985" s="2"/>
      <c r="C4985" s="16"/>
      <c r="D4985" s="2"/>
      <c r="E4985" s="16"/>
      <c r="F4985" s="16"/>
      <c r="G4985" s="16"/>
      <c r="H4985" s="16"/>
      <c r="I4985" s="2"/>
      <c r="J4985" s="2"/>
      <c r="K4985" s="2"/>
    </row>
    <row r="4986" spans="1:11">
      <c r="A4986" s="2"/>
      <c r="B4986" s="2"/>
      <c r="C4986" s="16"/>
      <c r="D4986" s="2"/>
      <c r="E4986" s="16"/>
      <c r="F4986" s="16"/>
      <c r="G4986" s="16"/>
      <c r="H4986" s="16"/>
      <c r="I4986" s="2"/>
      <c r="J4986" s="2"/>
      <c r="K4986" s="2"/>
    </row>
    <row r="4987" spans="1:11">
      <c r="A4987" s="2"/>
      <c r="B4987" s="2"/>
      <c r="C4987" s="16"/>
      <c r="D4987" s="2"/>
      <c r="E4987" s="16"/>
      <c r="F4987" s="16"/>
      <c r="G4987" s="16"/>
      <c r="H4987" s="16"/>
      <c r="I4987" s="2"/>
      <c r="J4987" s="2"/>
      <c r="K4987" s="2"/>
    </row>
    <row r="4988" spans="1:11">
      <c r="A4988" s="2"/>
      <c r="B4988" s="2"/>
      <c r="C4988" s="16"/>
      <c r="D4988" s="2"/>
      <c r="E4988" s="16"/>
      <c r="F4988" s="16"/>
      <c r="G4988" s="16"/>
      <c r="H4988" s="16"/>
      <c r="I4988" s="2"/>
      <c r="J4988" s="2"/>
      <c r="K4988" s="2"/>
    </row>
    <row r="4989" spans="1:11">
      <c r="A4989" s="2"/>
      <c r="B4989" s="2"/>
      <c r="C4989" s="16"/>
      <c r="D4989" s="2"/>
      <c r="E4989" s="16"/>
      <c r="F4989" s="16"/>
      <c r="G4989" s="16"/>
      <c r="H4989" s="16"/>
      <c r="I4989" s="2"/>
      <c r="J4989" s="2"/>
      <c r="K4989" s="2"/>
    </row>
    <row r="4990" spans="1:11">
      <c r="A4990" s="2"/>
      <c r="B4990" s="2"/>
      <c r="C4990" s="16"/>
      <c r="D4990" s="2"/>
      <c r="E4990" s="16"/>
      <c r="F4990" s="16"/>
      <c r="G4990" s="16"/>
      <c r="H4990" s="16"/>
      <c r="I4990" s="2"/>
      <c r="J4990" s="2"/>
      <c r="K4990" s="2"/>
    </row>
    <row r="4991" spans="1:11">
      <c r="A4991" s="2"/>
      <c r="B4991" s="2"/>
      <c r="C4991" s="16"/>
      <c r="D4991" s="2"/>
      <c r="E4991" s="16"/>
      <c r="F4991" s="16"/>
      <c r="G4991" s="16"/>
      <c r="H4991" s="16"/>
      <c r="I4991" s="2"/>
      <c r="J4991" s="2"/>
      <c r="K4991" s="2"/>
    </row>
    <row r="4992" spans="1:11">
      <c r="A4992" s="2"/>
      <c r="B4992" s="2"/>
      <c r="C4992" s="16"/>
      <c r="D4992" s="2"/>
      <c r="E4992" s="16"/>
      <c r="F4992" s="16"/>
      <c r="G4992" s="16"/>
      <c r="H4992" s="16"/>
      <c r="I4992" s="2"/>
      <c r="J4992" s="2"/>
      <c r="K4992" s="2"/>
    </row>
    <row r="4993" spans="1:11">
      <c r="A4993" s="2"/>
      <c r="B4993" s="2"/>
      <c r="C4993" s="16"/>
      <c r="D4993" s="2"/>
      <c r="E4993" s="16"/>
      <c r="F4993" s="16"/>
      <c r="G4993" s="16"/>
      <c r="H4993" s="16"/>
      <c r="I4993" s="2"/>
      <c r="J4993" s="2"/>
      <c r="K4993" s="2"/>
    </row>
    <row r="4994" spans="1:11">
      <c r="A4994" s="2"/>
      <c r="B4994" s="2"/>
      <c r="C4994" s="16"/>
      <c r="D4994" s="2"/>
      <c r="E4994" s="16"/>
      <c r="F4994" s="16"/>
      <c r="G4994" s="16"/>
      <c r="H4994" s="16"/>
      <c r="I4994" s="2"/>
      <c r="J4994" s="2"/>
      <c r="K4994" s="2"/>
    </row>
    <row r="4995" spans="1:11">
      <c r="A4995" s="2"/>
      <c r="B4995" s="2"/>
      <c r="C4995" s="16"/>
      <c r="D4995" s="2"/>
      <c r="E4995" s="16"/>
      <c r="F4995" s="16"/>
      <c r="G4995" s="16"/>
      <c r="H4995" s="16"/>
      <c r="I4995" s="2"/>
      <c r="J4995" s="2"/>
      <c r="K4995" s="2"/>
    </row>
    <row r="4996" spans="1:11">
      <c r="A4996" s="2"/>
      <c r="B4996" s="2"/>
      <c r="C4996" s="16"/>
      <c r="D4996" s="2"/>
      <c r="E4996" s="16"/>
      <c r="F4996" s="16"/>
      <c r="G4996" s="16"/>
      <c r="H4996" s="16"/>
      <c r="I4996" s="2"/>
      <c r="J4996" s="2"/>
      <c r="K4996" s="2"/>
    </row>
    <row r="4997" spans="1:11">
      <c r="A4997" s="2"/>
      <c r="B4997" s="2"/>
      <c r="C4997" s="16"/>
      <c r="D4997" s="2"/>
      <c r="E4997" s="16"/>
      <c r="F4997" s="16"/>
      <c r="G4997" s="16"/>
      <c r="H4997" s="16"/>
      <c r="I4997" s="2"/>
      <c r="J4997" s="2"/>
      <c r="K4997" s="2"/>
    </row>
    <row r="4998" spans="1:11">
      <c r="A4998" s="2"/>
      <c r="B4998" s="2"/>
      <c r="C4998" s="16"/>
      <c r="D4998" s="2"/>
      <c r="E4998" s="16"/>
      <c r="F4998" s="16"/>
      <c r="G4998" s="16"/>
      <c r="H4998" s="16"/>
      <c r="I4998" s="2"/>
      <c r="J4998" s="2"/>
      <c r="K4998" s="2"/>
    </row>
    <row r="4999" spans="1:11">
      <c r="A4999" s="2"/>
      <c r="B4999" s="2"/>
      <c r="C4999" s="16"/>
      <c r="D4999" s="2"/>
      <c r="E4999" s="16"/>
      <c r="F4999" s="16"/>
      <c r="G4999" s="16"/>
      <c r="H4999" s="16"/>
      <c r="I4999" s="2"/>
      <c r="J4999" s="2"/>
      <c r="K4999" s="2"/>
    </row>
    <row r="5000" spans="1:11">
      <c r="A5000" s="2"/>
      <c r="B5000" s="2"/>
      <c r="C5000" s="16"/>
      <c r="D5000" s="2"/>
      <c r="E5000" s="16"/>
      <c r="F5000" s="16"/>
      <c r="G5000" s="16"/>
      <c r="H5000" s="16"/>
      <c r="I5000" s="2"/>
      <c r="J5000" s="2"/>
      <c r="K5000" s="2"/>
    </row>
    <row r="5001" spans="1:11">
      <c r="A5001" s="2"/>
      <c r="B5001" s="2"/>
      <c r="C5001" s="16"/>
      <c r="D5001" s="2"/>
      <c r="E5001" s="16"/>
      <c r="F5001" s="16"/>
      <c r="G5001" s="16"/>
      <c r="H5001" s="16"/>
      <c r="I5001" s="2"/>
      <c r="J5001" s="2"/>
      <c r="K5001" s="2"/>
    </row>
    <row r="5002" spans="1:11">
      <c r="A5002" s="2"/>
      <c r="B5002" s="2"/>
      <c r="C5002" s="16"/>
      <c r="D5002" s="2"/>
      <c r="E5002" s="16"/>
      <c r="F5002" s="16"/>
      <c r="G5002" s="16"/>
      <c r="H5002" s="16"/>
      <c r="I5002" s="2"/>
      <c r="J5002" s="2"/>
      <c r="K5002" s="2"/>
    </row>
    <row r="5003" spans="1:11">
      <c r="A5003" s="2"/>
      <c r="B5003" s="2"/>
      <c r="C5003" s="16"/>
      <c r="D5003" s="2"/>
      <c r="E5003" s="16"/>
      <c r="F5003" s="16"/>
      <c r="G5003" s="16"/>
      <c r="H5003" s="16"/>
      <c r="I5003" s="2"/>
      <c r="J5003" s="2"/>
      <c r="K5003" s="2"/>
    </row>
    <row r="5004" spans="1:11">
      <c r="A5004" s="2"/>
      <c r="B5004" s="2"/>
      <c r="C5004" s="16"/>
      <c r="D5004" s="2"/>
      <c r="E5004" s="16"/>
      <c r="F5004" s="16"/>
      <c r="G5004" s="16"/>
      <c r="H5004" s="16"/>
      <c r="I5004" s="2"/>
      <c r="J5004" s="2"/>
      <c r="K5004" s="2"/>
    </row>
    <row r="5005" spans="1:11">
      <c r="A5005" s="2"/>
      <c r="B5005" s="2"/>
      <c r="C5005" s="16"/>
      <c r="D5005" s="2"/>
      <c r="E5005" s="16"/>
      <c r="F5005" s="16"/>
      <c r="G5005" s="16"/>
      <c r="H5005" s="16"/>
      <c r="I5005" s="2"/>
      <c r="J5005" s="2"/>
      <c r="K5005" s="2"/>
    </row>
    <row r="5006" spans="1:11">
      <c r="A5006" s="2"/>
      <c r="B5006" s="2"/>
      <c r="C5006" s="16"/>
      <c r="D5006" s="2"/>
      <c r="E5006" s="16"/>
      <c r="F5006" s="16"/>
      <c r="G5006" s="16"/>
      <c r="H5006" s="16"/>
      <c r="I5006" s="2"/>
      <c r="J5006" s="2"/>
      <c r="K5006" s="2"/>
    </row>
    <row r="5007" spans="1:11">
      <c r="A5007" s="2"/>
      <c r="B5007" s="2"/>
      <c r="C5007" s="16"/>
      <c r="D5007" s="2"/>
      <c r="E5007" s="16"/>
      <c r="F5007" s="16"/>
      <c r="G5007" s="16"/>
      <c r="H5007" s="16"/>
      <c r="I5007" s="2"/>
      <c r="J5007" s="2"/>
      <c r="K5007" s="2"/>
    </row>
    <row r="5008" spans="1:11">
      <c r="A5008" s="2"/>
      <c r="B5008" s="2"/>
      <c r="C5008" s="16"/>
      <c r="D5008" s="2"/>
      <c r="E5008" s="16"/>
      <c r="F5008" s="16"/>
      <c r="G5008" s="16"/>
      <c r="H5008" s="16"/>
      <c r="I5008" s="2"/>
      <c r="J5008" s="2"/>
      <c r="K5008" s="2"/>
    </row>
    <row r="5009" spans="1:11">
      <c r="A5009" s="2"/>
      <c r="B5009" s="2"/>
      <c r="C5009" s="16"/>
      <c r="D5009" s="2"/>
      <c r="E5009" s="16"/>
      <c r="F5009" s="16"/>
      <c r="G5009" s="16"/>
      <c r="H5009" s="16"/>
      <c r="I5009" s="2"/>
      <c r="J5009" s="2"/>
      <c r="K5009" s="2"/>
    </row>
    <row r="5010" spans="1:11">
      <c r="A5010" s="2"/>
      <c r="B5010" s="2"/>
      <c r="C5010" s="16"/>
      <c r="D5010" s="2"/>
      <c r="E5010" s="16"/>
      <c r="F5010" s="16"/>
      <c r="G5010" s="16"/>
      <c r="H5010" s="16"/>
      <c r="I5010" s="2"/>
      <c r="J5010" s="2"/>
      <c r="K5010" s="2"/>
    </row>
    <row r="5011" spans="1:11">
      <c r="A5011" s="2"/>
      <c r="B5011" s="2"/>
      <c r="C5011" s="16"/>
      <c r="D5011" s="2"/>
      <c r="E5011" s="16"/>
      <c r="F5011" s="16"/>
      <c r="G5011" s="16"/>
      <c r="H5011" s="16"/>
      <c r="I5011" s="2"/>
      <c r="J5011" s="2"/>
      <c r="K5011" s="2"/>
    </row>
    <row r="5012" spans="1:11">
      <c r="A5012" s="2"/>
      <c r="B5012" s="2"/>
      <c r="C5012" s="16"/>
      <c r="D5012" s="2"/>
      <c r="E5012" s="16"/>
      <c r="F5012" s="16"/>
      <c r="G5012" s="16"/>
      <c r="H5012" s="16"/>
      <c r="I5012" s="2"/>
      <c r="J5012" s="2"/>
      <c r="K5012" s="2"/>
    </row>
    <row r="5013" spans="1:11">
      <c r="A5013" s="2"/>
      <c r="B5013" s="2"/>
      <c r="C5013" s="16"/>
      <c r="D5013" s="2"/>
      <c r="E5013" s="16"/>
      <c r="F5013" s="16"/>
      <c r="G5013" s="16"/>
      <c r="H5013" s="16"/>
      <c r="I5013" s="2"/>
      <c r="J5013" s="2"/>
      <c r="K5013" s="2"/>
    </row>
    <row r="5014" spans="1:11">
      <c r="A5014" s="2"/>
      <c r="B5014" s="2"/>
      <c r="C5014" s="16"/>
      <c r="D5014" s="2"/>
      <c r="E5014" s="16"/>
      <c r="F5014" s="16"/>
      <c r="G5014" s="16"/>
      <c r="H5014" s="16"/>
      <c r="I5014" s="2"/>
      <c r="J5014" s="2"/>
      <c r="K5014" s="2"/>
    </row>
    <row r="5015" spans="1:11">
      <c r="A5015" s="2"/>
      <c r="B5015" s="2"/>
      <c r="C5015" s="16"/>
      <c r="D5015" s="2"/>
      <c r="E5015" s="16"/>
      <c r="F5015" s="16"/>
      <c r="G5015" s="16"/>
      <c r="H5015" s="16"/>
      <c r="I5015" s="2"/>
      <c r="J5015" s="2"/>
      <c r="K5015" s="2"/>
    </row>
    <row r="5016" spans="1:11">
      <c r="A5016" s="2"/>
      <c r="B5016" s="2"/>
      <c r="C5016" s="16"/>
      <c r="D5016" s="2"/>
      <c r="E5016" s="16"/>
      <c r="F5016" s="16"/>
      <c r="G5016" s="16"/>
      <c r="H5016" s="16"/>
      <c r="I5016" s="2"/>
      <c r="J5016" s="2"/>
      <c r="K5016" s="2"/>
    </row>
    <row r="5017" spans="1:11">
      <c r="A5017" s="2"/>
      <c r="B5017" s="2"/>
      <c r="C5017" s="16"/>
      <c r="D5017" s="2"/>
      <c r="E5017" s="16"/>
      <c r="F5017" s="16"/>
      <c r="G5017" s="16"/>
      <c r="H5017" s="16"/>
      <c r="I5017" s="2"/>
      <c r="J5017" s="2"/>
      <c r="K5017" s="2"/>
    </row>
    <row r="5018" spans="1:11">
      <c r="A5018" s="2"/>
      <c r="B5018" s="2"/>
      <c r="C5018" s="16"/>
      <c r="D5018" s="2"/>
      <c r="E5018" s="16"/>
      <c r="F5018" s="16"/>
      <c r="G5018" s="16"/>
      <c r="H5018" s="16"/>
      <c r="I5018" s="2"/>
      <c r="J5018" s="2"/>
      <c r="K5018" s="2"/>
    </row>
    <row r="5019" spans="1:11">
      <c r="A5019" s="2"/>
      <c r="B5019" s="2"/>
      <c r="C5019" s="16"/>
      <c r="D5019" s="2"/>
      <c r="E5019" s="16"/>
      <c r="F5019" s="16"/>
      <c r="G5019" s="16"/>
      <c r="H5019" s="16"/>
      <c r="I5019" s="2"/>
      <c r="J5019" s="2"/>
      <c r="K5019" s="2"/>
    </row>
    <row r="5020" spans="1:11">
      <c r="A5020" s="2"/>
      <c r="B5020" s="2"/>
      <c r="C5020" s="16"/>
      <c r="D5020" s="2"/>
      <c r="E5020" s="16"/>
      <c r="F5020" s="16"/>
      <c r="G5020" s="16"/>
      <c r="H5020" s="16"/>
      <c r="I5020" s="2"/>
      <c r="J5020" s="2"/>
      <c r="K5020" s="2"/>
    </row>
    <row r="5021" spans="1:11">
      <c r="A5021" s="2"/>
      <c r="B5021" s="2"/>
      <c r="C5021" s="16"/>
      <c r="D5021" s="2"/>
      <c r="E5021" s="16"/>
      <c r="F5021" s="16"/>
      <c r="G5021" s="16"/>
      <c r="H5021" s="16"/>
      <c r="I5021" s="2"/>
      <c r="J5021" s="2"/>
      <c r="K5021" s="2"/>
    </row>
    <row r="5022" spans="1:11">
      <c r="A5022" s="2"/>
      <c r="B5022" s="2"/>
      <c r="C5022" s="16"/>
      <c r="D5022" s="2"/>
      <c r="E5022" s="16"/>
      <c r="F5022" s="16"/>
      <c r="G5022" s="16"/>
      <c r="H5022" s="16"/>
      <c r="I5022" s="2"/>
      <c r="J5022" s="2"/>
      <c r="K5022" s="2"/>
    </row>
    <row r="5023" spans="1:11">
      <c r="A5023" s="2"/>
      <c r="B5023" s="2"/>
      <c r="C5023" s="16"/>
      <c r="D5023" s="2"/>
      <c r="E5023" s="16"/>
      <c r="F5023" s="16"/>
      <c r="G5023" s="16"/>
      <c r="H5023" s="16"/>
      <c r="I5023" s="2"/>
      <c r="J5023" s="2"/>
      <c r="K5023" s="2"/>
    </row>
    <row r="5024" spans="1:11">
      <c r="A5024" s="2"/>
      <c r="B5024" s="2"/>
      <c r="C5024" s="16"/>
      <c r="D5024" s="2"/>
      <c r="E5024" s="16"/>
      <c r="F5024" s="16"/>
      <c r="G5024" s="16"/>
      <c r="H5024" s="16"/>
      <c r="I5024" s="2"/>
      <c r="J5024" s="2"/>
      <c r="K5024" s="2"/>
    </row>
    <row r="5025" spans="1:11">
      <c r="A5025" s="2"/>
      <c r="B5025" s="2"/>
      <c r="C5025" s="16"/>
      <c r="D5025" s="2"/>
      <c r="E5025" s="16"/>
      <c r="F5025" s="16"/>
      <c r="G5025" s="16"/>
      <c r="H5025" s="16"/>
      <c r="I5025" s="2"/>
      <c r="J5025" s="2"/>
      <c r="K5025" s="2"/>
    </row>
    <row r="5026" spans="1:11">
      <c r="A5026" s="2"/>
      <c r="B5026" s="2"/>
      <c r="C5026" s="16"/>
      <c r="D5026" s="2"/>
      <c r="E5026" s="16"/>
      <c r="F5026" s="16"/>
      <c r="G5026" s="16"/>
      <c r="H5026" s="16"/>
      <c r="I5026" s="2"/>
      <c r="J5026" s="2"/>
      <c r="K5026" s="2"/>
    </row>
    <row r="5027" spans="1:11">
      <c r="A5027" s="2"/>
      <c r="B5027" s="2"/>
      <c r="C5027" s="16"/>
      <c r="D5027" s="2"/>
      <c r="E5027" s="16"/>
      <c r="F5027" s="16"/>
      <c r="G5027" s="16"/>
      <c r="H5027" s="16"/>
      <c r="I5027" s="2"/>
      <c r="J5027" s="2"/>
      <c r="K5027" s="2"/>
    </row>
    <row r="5028" spans="1:11">
      <c r="A5028" s="2"/>
      <c r="B5028" s="2"/>
      <c r="C5028" s="16"/>
      <c r="D5028" s="2"/>
      <c r="E5028" s="16"/>
      <c r="F5028" s="16"/>
      <c r="G5028" s="16"/>
      <c r="H5028" s="16"/>
      <c r="I5028" s="2"/>
      <c r="J5028" s="2"/>
      <c r="K5028" s="2"/>
    </row>
    <row r="5029" spans="1:11">
      <c r="A5029" s="2"/>
      <c r="B5029" s="2"/>
      <c r="C5029" s="16"/>
      <c r="D5029" s="2"/>
      <c r="E5029" s="16"/>
      <c r="F5029" s="16"/>
      <c r="G5029" s="16"/>
      <c r="H5029" s="16"/>
      <c r="I5029" s="2"/>
      <c r="J5029" s="2"/>
      <c r="K5029" s="2"/>
    </row>
    <row r="5030" spans="1:11">
      <c r="A5030" s="2"/>
      <c r="B5030" s="2"/>
      <c r="C5030" s="16"/>
      <c r="D5030" s="2"/>
      <c r="E5030" s="16"/>
      <c r="F5030" s="16"/>
      <c r="G5030" s="16"/>
      <c r="H5030" s="16"/>
      <c r="I5030" s="2"/>
      <c r="J5030" s="2"/>
      <c r="K5030" s="2"/>
    </row>
    <row r="5031" spans="1:11">
      <c r="A5031" s="2"/>
      <c r="B5031" s="2"/>
      <c r="C5031" s="16"/>
      <c r="D5031" s="2"/>
      <c r="E5031" s="16"/>
      <c r="F5031" s="16"/>
      <c r="G5031" s="16"/>
      <c r="H5031" s="16"/>
      <c r="I5031" s="2"/>
      <c r="J5031" s="2"/>
      <c r="K5031" s="2"/>
    </row>
    <row r="5032" spans="1:11">
      <c r="A5032" s="2"/>
      <c r="B5032" s="2"/>
      <c r="C5032" s="16"/>
      <c r="D5032" s="2"/>
      <c r="E5032" s="16"/>
      <c r="F5032" s="16"/>
      <c r="G5032" s="16"/>
      <c r="H5032" s="16"/>
      <c r="I5032" s="2"/>
      <c r="J5032" s="2"/>
      <c r="K5032" s="2"/>
    </row>
    <row r="5033" spans="1:11">
      <c r="A5033" s="2"/>
      <c r="B5033" s="2"/>
      <c r="C5033" s="16"/>
      <c r="D5033" s="2"/>
      <c r="E5033" s="16"/>
      <c r="F5033" s="16"/>
      <c r="G5033" s="16"/>
      <c r="H5033" s="16"/>
      <c r="I5033" s="2"/>
      <c r="J5033" s="2"/>
      <c r="K5033" s="2"/>
    </row>
    <row r="5034" spans="1:11">
      <c r="A5034" s="2"/>
      <c r="B5034" s="2"/>
      <c r="C5034" s="16"/>
      <c r="D5034" s="2"/>
      <c r="E5034" s="16"/>
      <c r="F5034" s="16"/>
      <c r="G5034" s="16"/>
      <c r="H5034" s="16"/>
      <c r="I5034" s="2"/>
      <c r="J5034" s="2"/>
      <c r="K5034" s="2"/>
    </row>
    <row r="5035" spans="1:11">
      <c r="A5035" s="2"/>
      <c r="B5035" s="2"/>
      <c r="C5035" s="16"/>
      <c r="D5035" s="2"/>
      <c r="E5035" s="16"/>
      <c r="F5035" s="16"/>
      <c r="G5035" s="16"/>
      <c r="H5035" s="16"/>
      <c r="I5035" s="2"/>
      <c r="J5035" s="2"/>
      <c r="K5035" s="2"/>
    </row>
    <row r="5036" spans="1:11">
      <c r="A5036" s="2"/>
      <c r="B5036" s="2"/>
      <c r="C5036" s="16"/>
      <c r="D5036" s="2"/>
      <c r="E5036" s="16"/>
      <c r="F5036" s="16"/>
      <c r="G5036" s="16"/>
      <c r="H5036" s="16"/>
      <c r="I5036" s="2"/>
      <c r="J5036" s="2"/>
      <c r="K5036" s="2"/>
    </row>
    <row r="5037" spans="1:11">
      <c r="A5037" s="2"/>
      <c r="B5037" s="2"/>
      <c r="C5037" s="16"/>
      <c r="D5037" s="2"/>
      <c r="E5037" s="16"/>
      <c r="F5037" s="16"/>
      <c r="G5037" s="16"/>
      <c r="H5037" s="16"/>
      <c r="I5037" s="2"/>
      <c r="J5037" s="2"/>
      <c r="K5037" s="2"/>
    </row>
    <row r="5038" spans="1:11">
      <c r="A5038" s="2"/>
      <c r="B5038" s="2"/>
      <c r="C5038" s="16"/>
      <c r="D5038" s="2"/>
      <c r="E5038" s="16"/>
      <c r="F5038" s="16"/>
      <c r="G5038" s="16"/>
      <c r="H5038" s="16"/>
      <c r="I5038" s="2"/>
      <c r="J5038" s="2"/>
      <c r="K5038" s="2"/>
    </row>
    <row r="5039" spans="1:11">
      <c r="A5039" s="2"/>
      <c r="B5039" s="2"/>
      <c r="C5039" s="16"/>
      <c r="D5039" s="2"/>
      <c r="E5039" s="16"/>
      <c r="F5039" s="16"/>
      <c r="G5039" s="16"/>
      <c r="H5039" s="16"/>
      <c r="I5039" s="2"/>
      <c r="J5039" s="2"/>
      <c r="K5039" s="2"/>
    </row>
    <row r="5040" spans="1:11">
      <c r="A5040" s="2"/>
      <c r="B5040" s="2"/>
      <c r="C5040" s="16"/>
      <c r="D5040" s="2"/>
      <c r="E5040" s="16"/>
      <c r="F5040" s="16"/>
      <c r="G5040" s="16"/>
      <c r="H5040" s="16"/>
      <c r="I5040" s="2"/>
      <c r="J5040" s="2"/>
      <c r="K5040" s="2"/>
    </row>
    <row r="5041" spans="1:11">
      <c r="A5041" s="2"/>
      <c r="B5041" s="2"/>
      <c r="C5041" s="16"/>
      <c r="D5041" s="2"/>
      <c r="E5041" s="16"/>
      <c r="F5041" s="16"/>
      <c r="G5041" s="16"/>
      <c r="H5041" s="16"/>
      <c r="I5041" s="2"/>
      <c r="J5041" s="2"/>
      <c r="K5041" s="2"/>
    </row>
    <row r="5042" spans="1:11">
      <c r="A5042" s="2"/>
      <c r="B5042" s="2"/>
      <c r="C5042" s="16"/>
      <c r="D5042" s="2"/>
      <c r="E5042" s="16"/>
      <c r="F5042" s="16"/>
      <c r="G5042" s="16"/>
      <c r="H5042" s="16"/>
      <c r="I5042" s="2"/>
      <c r="J5042" s="2"/>
      <c r="K5042" s="2"/>
    </row>
    <row r="5043" spans="1:11">
      <c r="A5043" s="2"/>
      <c r="B5043" s="2"/>
      <c r="C5043" s="16"/>
      <c r="D5043" s="2"/>
      <c r="E5043" s="16"/>
      <c r="F5043" s="16"/>
      <c r="G5043" s="16"/>
      <c r="H5043" s="16"/>
      <c r="I5043" s="2"/>
      <c r="J5043" s="2"/>
      <c r="K5043" s="2"/>
    </row>
    <row r="5044" spans="1:11">
      <c r="A5044" s="2"/>
      <c r="B5044" s="2"/>
      <c r="C5044" s="16"/>
      <c r="D5044" s="2"/>
      <c r="E5044" s="16"/>
      <c r="F5044" s="16"/>
      <c r="G5044" s="16"/>
      <c r="H5044" s="16"/>
      <c r="I5044" s="2"/>
      <c r="J5044" s="2"/>
      <c r="K5044" s="2"/>
    </row>
    <row r="5045" spans="1:11">
      <c r="A5045" s="2"/>
      <c r="B5045" s="2"/>
      <c r="C5045" s="16"/>
      <c r="D5045" s="2"/>
      <c r="E5045" s="16"/>
      <c r="F5045" s="16"/>
      <c r="G5045" s="16"/>
      <c r="H5045" s="16"/>
      <c r="I5045" s="2"/>
      <c r="J5045" s="2"/>
      <c r="K5045" s="2"/>
    </row>
    <row r="5046" spans="1:11">
      <c r="A5046" s="2"/>
      <c r="B5046" s="2"/>
      <c r="C5046" s="16"/>
      <c r="D5046" s="2"/>
      <c r="E5046" s="16"/>
      <c r="F5046" s="16"/>
      <c r="G5046" s="16"/>
      <c r="H5046" s="16"/>
      <c r="I5046" s="2"/>
      <c r="J5046" s="2"/>
      <c r="K5046" s="2"/>
    </row>
    <row r="5047" spans="1:11">
      <c r="A5047" s="2"/>
      <c r="B5047" s="2"/>
      <c r="C5047" s="16"/>
      <c r="D5047" s="2"/>
      <c r="E5047" s="16"/>
      <c r="F5047" s="16"/>
      <c r="G5047" s="16"/>
      <c r="H5047" s="16"/>
      <c r="I5047" s="2"/>
      <c r="J5047" s="2"/>
      <c r="K5047" s="2"/>
    </row>
    <row r="5048" spans="1:11">
      <c r="A5048" s="2"/>
      <c r="B5048" s="2"/>
      <c r="C5048" s="16"/>
      <c r="D5048" s="2"/>
      <c r="E5048" s="16"/>
      <c r="F5048" s="16"/>
      <c r="G5048" s="16"/>
      <c r="H5048" s="16"/>
      <c r="I5048" s="2"/>
      <c r="J5048" s="2"/>
      <c r="K5048" s="2"/>
    </row>
    <row r="5049" spans="1:11">
      <c r="A5049" s="2"/>
      <c r="B5049" s="2"/>
      <c r="C5049" s="16"/>
      <c r="D5049" s="2"/>
      <c r="E5049" s="16"/>
      <c r="F5049" s="16"/>
      <c r="G5049" s="16"/>
      <c r="H5049" s="16"/>
      <c r="I5049" s="2"/>
      <c r="J5049" s="2"/>
      <c r="K5049" s="2"/>
    </row>
    <row r="5050" spans="1:11">
      <c r="A5050" s="2"/>
      <c r="B5050" s="2"/>
      <c r="C5050" s="16"/>
      <c r="D5050" s="2"/>
      <c r="E5050" s="16"/>
      <c r="F5050" s="16"/>
      <c r="G5050" s="16"/>
      <c r="H5050" s="16"/>
      <c r="I5050" s="2"/>
      <c r="J5050" s="2"/>
      <c r="K5050" s="2"/>
    </row>
    <row r="5051" spans="1:11">
      <c r="A5051" s="2"/>
      <c r="B5051" s="2"/>
      <c r="C5051" s="16"/>
      <c r="D5051" s="2"/>
      <c r="E5051" s="16"/>
      <c r="F5051" s="16"/>
      <c r="G5051" s="16"/>
      <c r="H5051" s="16"/>
      <c r="I5051" s="2"/>
      <c r="J5051" s="2"/>
      <c r="K5051" s="2"/>
    </row>
    <row r="5052" spans="1:11">
      <c r="A5052" s="2"/>
      <c r="B5052" s="2"/>
      <c r="C5052" s="16"/>
      <c r="D5052" s="2"/>
      <c r="E5052" s="16"/>
      <c r="F5052" s="16"/>
      <c r="G5052" s="16"/>
      <c r="H5052" s="16"/>
      <c r="I5052" s="2"/>
      <c r="J5052" s="2"/>
      <c r="K5052" s="2"/>
    </row>
    <row r="5053" spans="1:11">
      <c r="A5053" s="2"/>
      <c r="B5053" s="2"/>
      <c r="C5053" s="16"/>
      <c r="D5053" s="2"/>
      <c r="E5053" s="16"/>
      <c r="F5053" s="16"/>
      <c r="G5053" s="16"/>
      <c r="H5053" s="16"/>
      <c r="I5053" s="2"/>
      <c r="J5053" s="2"/>
      <c r="K5053" s="2"/>
    </row>
    <row r="5054" spans="1:11">
      <c r="A5054" s="2"/>
      <c r="B5054" s="2"/>
      <c r="C5054" s="16"/>
      <c r="D5054" s="2"/>
      <c r="E5054" s="16"/>
      <c r="F5054" s="16"/>
      <c r="G5054" s="16"/>
      <c r="H5054" s="16"/>
      <c r="I5054" s="2"/>
      <c r="J5054" s="2"/>
      <c r="K5054" s="2"/>
    </row>
    <row r="5055" spans="1:11">
      <c r="A5055" s="2"/>
      <c r="B5055" s="2"/>
      <c r="C5055" s="16"/>
      <c r="D5055" s="2"/>
      <c r="E5055" s="16"/>
      <c r="F5055" s="16"/>
      <c r="G5055" s="16"/>
      <c r="H5055" s="16"/>
      <c r="I5055" s="2"/>
      <c r="J5055" s="2"/>
      <c r="K5055" s="2"/>
    </row>
    <row r="5056" spans="1:11">
      <c r="A5056" s="2"/>
      <c r="B5056" s="2"/>
      <c r="C5056" s="16"/>
      <c r="D5056" s="2"/>
      <c r="E5056" s="16"/>
      <c r="F5056" s="16"/>
      <c r="G5056" s="16"/>
      <c r="H5056" s="16"/>
      <c r="I5056" s="2"/>
      <c r="J5056" s="2"/>
      <c r="K5056" s="2"/>
    </row>
    <row r="5057" spans="1:11">
      <c r="A5057" s="2"/>
      <c r="B5057" s="2"/>
      <c r="C5057" s="16"/>
      <c r="D5057" s="2"/>
      <c r="E5057" s="16"/>
      <c r="F5057" s="16"/>
      <c r="G5057" s="16"/>
      <c r="H5057" s="16"/>
      <c r="I5057" s="2"/>
      <c r="J5057" s="2"/>
      <c r="K5057" s="2"/>
    </row>
    <row r="5058" spans="1:11">
      <c r="A5058" s="2"/>
      <c r="B5058" s="2"/>
      <c r="C5058" s="16"/>
      <c r="D5058" s="2"/>
      <c r="E5058" s="16"/>
      <c r="F5058" s="16"/>
      <c r="G5058" s="16"/>
      <c r="H5058" s="16"/>
      <c r="I5058" s="2"/>
      <c r="J5058" s="2"/>
      <c r="K5058" s="2"/>
    </row>
    <row r="5059" spans="1:11">
      <c r="A5059" s="2"/>
      <c r="B5059" s="2"/>
      <c r="C5059" s="16"/>
      <c r="D5059" s="2"/>
      <c r="E5059" s="16"/>
      <c r="F5059" s="16"/>
      <c r="G5059" s="16"/>
      <c r="H5059" s="16"/>
      <c r="I5059" s="2"/>
      <c r="J5059" s="2"/>
      <c r="K5059" s="2"/>
    </row>
    <row r="5060" spans="1:11">
      <c r="A5060" s="2"/>
      <c r="B5060" s="2"/>
      <c r="C5060" s="16"/>
      <c r="D5060" s="2"/>
      <c r="E5060" s="16"/>
      <c r="F5060" s="16"/>
      <c r="G5060" s="16"/>
      <c r="H5060" s="16"/>
      <c r="I5060" s="2"/>
      <c r="J5060" s="2"/>
      <c r="K5060" s="2"/>
    </row>
    <row r="5061" spans="1:11">
      <c r="A5061" s="2"/>
      <c r="B5061" s="2"/>
      <c r="C5061" s="16"/>
      <c r="D5061" s="2"/>
      <c r="E5061" s="16"/>
      <c r="F5061" s="16"/>
      <c r="G5061" s="16"/>
      <c r="H5061" s="16"/>
      <c r="I5061" s="2"/>
      <c r="J5061" s="2"/>
      <c r="K5061" s="2"/>
    </row>
    <row r="5062" spans="1:11">
      <c r="A5062" s="2"/>
      <c r="B5062" s="2"/>
      <c r="C5062" s="16"/>
      <c r="D5062" s="2"/>
      <c r="E5062" s="16"/>
      <c r="F5062" s="16"/>
      <c r="G5062" s="16"/>
      <c r="H5062" s="16"/>
      <c r="I5062" s="2"/>
      <c r="J5062" s="2"/>
      <c r="K5062" s="2"/>
    </row>
    <row r="5063" spans="1:11">
      <c r="A5063" s="2"/>
      <c r="B5063" s="2"/>
      <c r="C5063" s="16"/>
      <c r="D5063" s="2"/>
      <c r="E5063" s="16"/>
      <c r="F5063" s="16"/>
      <c r="G5063" s="16"/>
      <c r="H5063" s="16"/>
      <c r="I5063" s="2"/>
      <c r="J5063" s="2"/>
      <c r="K5063" s="2"/>
    </row>
    <row r="5064" spans="1:11">
      <c r="A5064" s="2"/>
      <c r="B5064" s="2"/>
      <c r="C5064" s="16"/>
      <c r="D5064" s="2"/>
      <c r="E5064" s="16"/>
      <c r="F5064" s="16"/>
      <c r="G5064" s="16"/>
      <c r="H5064" s="16"/>
      <c r="I5064" s="2"/>
      <c r="J5064" s="2"/>
      <c r="K5064" s="2"/>
    </row>
    <row r="5065" spans="1:11">
      <c r="A5065" s="2"/>
      <c r="B5065" s="2"/>
      <c r="C5065" s="16"/>
      <c r="D5065" s="2"/>
      <c r="E5065" s="16"/>
      <c r="F5065" s="16"/>
      <c r="G5065" s="16"/>
      <c r="H5065" s="16"/>
      <c r="I5065" s="2"/>
      <c r="J5065" s="2"/>
      <c r="K5065" s="2"/>
    </row>
    <row r="5066" spans="1:11">
      <c r="A5066" s="2"/>
      <c r="B5066" s="2"/>
      <c r="C5066" s="16"/>
      <c r="D5066" s="2"/>
      <c r="E5066" s="16"/>
      <c r="F5066" s="16"/>
      <c r="G5066" s="16"/>
      <c r="H5066" s="16"/>
      <c r="I5066" s="2"/>
      <c r="J5066" s="2"/>
      <c r="K5066" s="2"/>
    </row>
    <row r="5067" spans="1:11">
      <c r="A5067" s="2"/>
      <c r="B5067" s="2"/>
      <c r="C5067" s="16"/>
      <c r="D5067" s="2"/>
      <c r="E5067" s="16"/>
      <c r="F5067" s="16"/>
      <c r="G5067" s="16"/>
      <c r="H5067" s="16"/>
      <c r="I5067" s="2"/>
      <c r="J5067" s="2"/>
      <c r="K5067" s="2"/>
    </row>
    <row r="5068" spans="1:11">
      <c r="A5068" s="2"/>
      <c r="B5068" s="2"/>
      <c r="C5068" s="16"/>
      <c r="D5068" s="2"/>
      <c r="E5068" s="16"/>
      <c r="F5068" s="16"/>
      <c r="G5068" s="16"/>
      <c r="H5068" s="16"/>
      <c r="I5068" s="2"/>
      <c r="J5068" s="2"/>
      <c r="K5068" s="2"/>
    </row>
    <row r="5069" spans="1:11">
      <c r="A5069" s="2"/>
      <c r="B5069" s="2"/>
      <c r="C5069" s="16"/>
      <c r="D5069" s="2"/>
      <c r="E5069" s="16"/>
      <c r="F5069" s="16"/>
      <c r="G5069" s="16"/>
      <c r="H5069" s="16"/>
      <c r="I5069" s="2"/>
      <c r="J5069" s="2"/>
      <c r="K5069" s="2"/>
    </row>
    <row r="5070" spans="1:11">
      <c r="A5070" s="2"/>
      <c r="B5070" s="2"/>
      <c r="C5070" s="16"/>
      <c r="D5070" s="2"/>
      <c r="E5070" s="16"/>
      <c r="F5070" s="16"/>
      <c r="G5070" s="16"/>
      <c r="H5070" s="16"/>
      <c r="I5070" s="2"/>
      <c r="J5070" s="2"/>
      <c r="K5070" s="2"/>
    </row>
    <row r="5071" spans="1:11">
      <c r="A5071" s="2"/>
      <c r="B5071" s="2"/>
      <c r="C5071" s="16"/>
      <c r="D5071" s="2"/>
      <c r="E5071" s="16"/>
      <c r="F5071" s="16"/>
      <c r="G5071" s="16"/>
      <c r="H5071" s="16"/>
      <c r="I5071" s="2"/>
      <c r="J5071" s="2"/>
      <c r="K5071" s="2"/>
    </row>
    <row r="5072" spans="1:11">
      <c r="A5072" s="2"/>
      <c r="B5072" s="2"/>
      <c r="C5072" s="16"/>
      <c r="D5072" s="2"/>
      <c r="E5072" s="16"/>
      <c r="F5072" s="16"/>
      <c r="G5072" s="16"/>
      <c r="H5072" s="16"/>
      <c r="I5072" s="2"/>
      <c r="J5072" s="2"/>
      <c r="K5072" s="2"/>
    </row>
    <row r="5073" spans="1:11">
      <c r="A5073" s="2"/>
      <c r="B5073" s="2"/>
      <c r="C5073" s="16"/>
      <c r="D5073" s="2"/>
      <c r="E5073" s="16"/>
      <c r="F5073" s="16"/>
      <c r="G5073" s="16"/>
      <c r="H5073" s="16"/>
      <c r="I5073" s="2"/>
      <c r="J5073" s="2"/>
      <c r="K5073" s="2"/>
    </row>
    <row r="5074" spans="1:11">
      <c r="A5074" s="2"/>
      <c r="B5074" s="2"/>
      <c r="C5074" s="16"/>
      <c r="D5074" s="2"/>
      <c r="E5074" s="16"/>
      <c r="F5074" s="16"/>
      <c r="G5074" s="16"/>
      <c r="H5074" s="16"/>
      <c r="I5074" s="2"/>
      <c r="J5074" s="2"/>
      <c r="K5074" s="2"/>
    </row>
    <row r="5075" spans="1:11">
      <c r="A5075" s="2"/>
      <c r="B5075" s="2"/>
      <c r="C5075" s="16"/>
      <c r="D5075" s="2"/>
      <c r="E5075" s="16"/>
      <c r="F5075" s="16"/>
      <c r="G5075" s="16"/>
      <c r="H5075" s="16"/>
      <c r="I5075" s="2"/>
      <c r="J5075" s="2"/>
      <c r="K5075" s="2"/>
    </row>
    <row r="5076" spans="1:11">
      <c r="A5076" s="2"/>
      <c r="B5076" s="2"/>
      <c r="C5076" s="16"/>
      <c r="D5076" s="2"/>
      <c r="E5076" s="16"/>
      <c r="F5076" s="16"/>
      <c r="G5076" s="16"/>
      <c r="H5076" s="16"/>
      <c r="I5076" s="2"/>
      <c r="J5076" s="2"/>
      <c r="K5076" s="2"/>
    </row>
    <row r="5077" spans="1:11">
      <c r="A5077" s="2"/>
      <c r="B5077" s="2"/>
      <c r="C5077" s="16"/>
      <c r="D5077" s="2"/>
      <c r="E5077" s="16"/>
      <c r="F5077" s="16"/>
      <c r="G5077" s="16"/>
      <c r="H5077" s="16"/>
      <c r="I5077" s="2"/>
      <c r="J5077" s="2"/>
      <c r="K5077" s="2"/>
    </row>
    <row r="5078" spans="1:11">
      <c r="A5078" s="2"/>
      <c r="B5078" s="2"/>
      <c r="C5078" s="16"/>
      <c r="D5078" s="2"/>
      <c r="E5078" s="16"/>
      <c r="F5078" s="16"/>
      <c r="G5078" s="16"/>
      <c r="H5078" s="16"/>
      <c r="I5078" s="2"/>
      <c r="J5078" s="2"/>
      <c r="K5078" s="2"/>
    </row>
    <row r="5079" spans="1:11">
      <c r="A5079" s="2"/>
      <c r="B5079" s="2"/>
      <c r="C5079" s="16"/>
      <c r="D5079" s="2"/>
      <c r="E5079" s="16"/>
      <c r="F5079" s="16"/>
      <c r="G5079" s="16"/>
      <c r="H5079" s="16"/>
      <c r="I5079" s="2"/>
      <c r="J5079" s="2"/>
      <c r="K5079" s="2">
        <v>2</v>
      </c>
    </row>
    <row r="5080" spans="1:11">
      <c r="A5080" s="2"/>
      <c r="B5080" s="2"/>
      <c r="C5080" s="16"/>
      <c r="D5080" s="2"/>
      <c r="E5080" s="16"/>
      <c r="F5080" s="16"/>
      <c r="G5080" s="16"/>
      <c r="H5080" s="16"/>
      <c r="I5080" s="2"/>
      <c r="J5080" s="2"/>
      <c r="K5080" s="2"/>
    </row>
    <row r="5081" spans="1:11">
      <c r="A5081" s="2"/>
      <c r="B5081" s="2"/>
      <c r="C5081" s="16"/>
      <c r="D5081" s="2"/>
      <c r="E5081" s="16"/>
      <c r="F5081" s="16"/>
      <c r="G5081" s="16"/>
      <c r="H5081" s="16"/>
      <c r="I5081" s="2"/>
      <c r="J5081" s="2"/>
      <c r="K5081" s="2"/>
    </row>
    <row r="5082" spans="1:11">
      <c r="A5082" s="2"/>
      <c r="B5082" s="2"/>
      <c r="C5082" s="16"/>
      <c r="D5082" s="2"/>
      <c r="E5082" s="16"/>
      <c r="F5082" s="16"/>
      <c r="G5082" s="16"/>
      <c r="H5082" s="16"/>
      <c r="I5082" s="2"/>
      <c r="J5082" s="2"/>
      <c r="K5082" s="2"/>
    </row>
    <row r="5083" spans="1:11">
      <c r="A5083" s="2"/>
      <c r="B5083" s="2"/>
      <c r="C5083" s="16"/>
      <c r="D5083" s="2"/>
      <c r="E5083" s="16"/>
      <c r="F5083" s="16"/>
      <c r="G5083" s="16"/>
      <c r="H5083" s="16"/>
      <c r="I5083" s="2"/>
      <c r="J5083" s="2"/>
      <c r="K5083" s="2"/>
    </row>
    <row r="5084" spans="1:11">
      <c r="A5084" s="2"/>
      <c r="B5084" s="2"/>
      <c r="C5084" s="16"/>
      <c r="D5084" s="2"/>
      <c r="E5084" s="16"/>
      <c r="F5084" s="16"/>
      <c r="G5084" s="16"/>
      <c r="H5084" s="16"/>
      <c r="I5084" s="2"/>
      <c r="J5084" s="2"/>
      <c r="K5084" s="2"/>
    </row>
    <row r="5085" spans="1:11">
      <c r="A5085" s="2"/>
      <c r="B5085" s="2"/>
      <c r="C5085" s="16"/>
      <c r="D5085" s="2"/>
      <c r="E5085" s="16"/>
      <c r="F5085" s="16"/>
      <c r="G5085" s="16"/>
      <c r="H5085" s="16"/>
      <c r="I5085" s="2"/>
      <c r="J5085" s="2"/>
      <c r="K5085" s="2"/>
    </row>
    <row r="5086" spans="1:11">
      <c r="A5086" s="2"/>
      <c r="B5086" s="2"/>
      <c r="C5086" s="16"/>
      <c r="D5086" s="2"/>
      <c r="E5086" s="16"/>
      <c r="F5086" s="16"/>
      <c r="G5086" s="16"/>
      <c r="H5086" s="16"/>
      <c r="I5086" s="2"/>
      <c r="J5086" s="2"/>
      <c r="K5086" s="2"/>
    </row>
    <row r="5087" spans="1:11">
      <c r="A5087" s="2"/>
      <c r="B5087" s="2"/>
      <c r="C5087" s="16"/>
      <c r="D5087" s="2"/>
      <c r="E5087" s="16"/>
      <c r="F5087" s="16"/>
      <c r="G5087" s="16"/>
      <c r="H5087" s="16"/>
      <c r="I5087" s="2"/>
      <c r="J5087" s="2"/>
      <c r="K5087" s="2"/>
    </row>
    <row r="5088" spans="1:11">
      <c r="A5088" s="2"/>
      <c r="B5088" s="2"/>
      <c r="C5088" s="16"/>
      <c r="D5088" s="2"/>
      <c r="E5088" s="16"/>
      <c r="F5088" s="16"/>
      <c r="G5088" s="16"/>
      <c r="H5088" s="16"/>
      <c r="I5088" s="2"/>
      <c r="J5088" s="2"/>
      <c r="K5088" s="2"/>
    </row>
    <row r="5089" spans="1:11">
      <c r="A5089" s="2"/>
      <c r="B5089" s="2"/>
      <c r="C5089" s="16"/>
      <c r="D5089" s="2"/>
      <c r="E5089" s="16"/>
      <c r="F5089" s="16"/>
      <c r="G5089" s="16"/>
      <c r="H5089" s="16"/>
      <c r="I5089" s="2"/>
      <c r="J5089" s="2"/>
      <c r="K5089" s="2"/>
    </row>
    <row r="5090" spans="1:11">
      <c r="A5090" s="2"/>
      <c r="B5090" s="2"/>
      <c r="C5090" s="16"/>
      <c r="D5090" s="2"/>
      <c r="E5090" s="16"/>
      <c r="F5090" s="16"/>
      <c r="G5090" s="16"/>
      <c r="H5090" s="16"/>
      <c r="I5090" s="2"/>
      <c r="J5090" s="2"/>
      <c r="K5090" s="2"/>
    </row>
    <row r="5091" spans="1:11">
      <c r="A5091" s="2"/>
      <c r="B5091" s="2"/>
      <c r="C5091" s="16"/>
      <c r="D5091" s="2"/>
      <c r="E5091" s="16"/>
      <c r="F5091" s="16"/>
      <c r="G5091" s="16"/>
      <c r="H5091" s="16"/>
      <c r="I5091" s="2"/>
      <c r="J5091" s="2"/>
      <c r="K5091" s="2"/>
    </row>
    <row r="5092" spans="1:11">
      <c r="A5092" s="2"/>
      <c r="B5092" s="2"/>
      <c r="C5092" s="16"/>
      <c r="D5092" s="2"/>
      <c r="E5092" s="16"/>
      <c r="F5092" s="16"/>
      <c r="G5092" s="16"/>
      <c r="H5092" s="16"/>
      <c r="I5092" s="2"/>
      <c r="J5092" s="2"/>
      <c r="K5092" s="2"/>
    </row>
    <row r="5093" spans="1:11">
      <c r="A5093" s="2"/>
      <c r="B5093" s="2"/>
      <c r="C5093" s="16"/>
      <c r="D5093" s="2"/>
      <c r="E5093" s="16"/>
      <c r="F5093" s="16"/>
      <c r="G5093" s="16"/>
      <c r="H5093" s="16"/>
      <c r="I5093" s="2"/>
      <c r="J5093" s="2"/>
      <c r="K5093" s="2"/>
    </row>
    <row r="5094" spans="1:11">
      <c r="A5094" s="2"/>
      <c r="B5094" s="2"/>
      <c r="C5094" s="16"/>
      <c r="D5094" s="2"/>
      <c r="E5094" s="16"/>
      <c r="F5094" s="16"/>
      <c r="G5094" s="16"/>
      <c r="H5094" s="16"/>
      <c r="I5094" s="2"/>
      <c r="J5094" s="2"/>
      <c r="K5094" s="2"/>
    </row>
    <row r="5095" spans="1:11">
      <c r="A5095" s="2"/>
      <c r="B5095" s="2"/>
      <c r="C5095" s="16"/>
      <c r="D5095" s="2"/>
      <c r="E5095" s="16"/>
      <c r="F5095" s="16"/>
      <c r="G5095" s="16"/>
      <c r="H5095" s="16"/>
      <c r="I5095" s="2"/>
      <c r="J5095" s="2"/>
      <c r="K5095" s="2"/>
    </row>
    <row r="5096" spans="1:11">
      <c r="A5096" s="2"/>
      <c r="B5096" s="2"/>
      <c r="C5096" s="16"/>
      <c r="D5096" s="2"/>
      <c r="E5096" s="16"/>
      <c r="F5096" s="16"/>
      <c r="G5096" s="16"/>
      <c r="H5096" s="16"/>
      <c r="I5096" s="2"/>
      <c r="J5096" s="2"/>
      <c r="K5096" s="2"/>
    </row>
    <row r="5097" spans="1:11">
      <c r="A5097" s="2"/>
      <c r="B5097" s="2"/>
      <c r="C5097" s="16"/>
      <c r="D5097" s="2"/>
      <c r="E5097" s="16"/>
      <c r="F5097" s="16"/>
      <c r="G5097" s="16"/>
      <c r="H5097" s="16"/>
      <c r="I5097" s="2"/>
      <c r="J5097" s="2"/>
      <c r="K5097" s="2"/>
    </row>
    <row r="5098" spans="1:11">
      <c r="A5098" s="2"/>
      <c r="B5098" s="2"/>
      <c r="C5098" s="16"/>
      <c r="D5098" s="2"/>
      <c r="E5098" s="16"/>
      <c r="F5098" s="16"/>
      <c r="G5098" s="16"/>
      <c r="H5098" s="16"/>
      <c r="I5098" s="2"/>
      <c r="J5098" s="2"/>
      <c r="K5098" s="2"/>
    </row>
    <row r="5099" spans="1:11">
      <c r="A5099" s="2"/>
      <c r="B5099" s="2"/>
      <c r="C5099" s="16"/>
      <c r="D5099" s="2"/>
      <c r="E5099" s="16"/>
      <c r="F5099" s="16"/>
      <c r="G5099" s="16"/>
      <c r="H5099" s="16"/>
      <c r="I5099" s="2"/>
      <c r="J5099" s="2"/>
      <c r="K5099" s="2"/>
    </row>
    <row r="5100" spans="1:11">
      <c r="A5100" s="2"/>
      <c r="B5100" s="2"/>
      <c r="C5100" s="16"/>
      <c r="D5100" s="2"/>
      <c r="E5100" s="16"/>
      <c r="F5100" s="16"/>
      <c r="G5100" s="16"/>
      <c r="H5100" s="16"/>
      <c r="I5100" s="2"/>
      <c r="J5100" s="2"/>
      <c r="K5100" s="2"/>
    </row>
    <row r="5101" spans="1:11">
      <c r="A5101" s="2"/>
      <c r="B5101" s="2"/>
      <c r="C5101" s="16"/>
      <c r="D5101" s="2"/>
      <c r="E5101" s="16"/>
      <c r="F5101" s="16"/>
      <c r="G5101" s="16"/>
      <c r="H5101" s="16"/>
      <c r="I5101" s="2"/>
      <c r="J5101" s="2"/>
      <c r="K5101" s="2"/>
    </row>
    <row r="5102" spans="1:11">
      <c r="A5102" s="2"/>
      <c r="B5102" s="2"/>
      <c r="C5102" s="16"/>
      <c r="D5102" s="2"/>
      <c r="E5102" s="16"/>
      <c r="F5102" s="16"/>
      <c r="G5102" s="16"/>
      <c r="H5102" s="16"/>
      <c r="I5102" s="2"/>
      <c r="J5102" s="2"/>
      <c r="K5102" s="2"/>
    </row>
    <row r="5103" spans="1:11">
      <c r="A5103" s="2"/>
      <c r="B5103" s="2"/>
      <c r="C5103" s="16"/>
      <c r="D5103" s="2"/>
      <c r="E5103" s="16"/>
      <c r="F5103" s="16"/>
      <c r="G5103" s="16"/>
      <c r="H5103" s="16"/>
      <c r="I5103" s="2"/>
      <c r="J5103" s="2"/>
      <c r="K5103" s="2"/>
    </row>
    <row r="5104" spans="1:11">
      <c r="A5104" s="2"/>
      <c r="B5104" s="2"/>
      <c r="C5104" s="16"/>
      <c r="D5104" s="2"/>
      <c r="E5104" s="16"/>
      <c r="F5104" s="16"/>
      <c r="G5104" s="16"/>
      <c r="H5104" s="16"/>
      <c r="I5104" s="2"/>
      <c r="J5104" s="2"/>
      <c r="K5104" s="2"/>
    </row>
    <row r="5105" spans="1:11">
      <c r="A5105" s="2"/>
      <c r="B5105" s="2"/>
      <c r="C5105" s="16"/>
      <c r="D5105" s="2"/>
      <c r="E5105" s="16"/>
      <c r="F5105" s="16"/>
      <c r="G5105" s="16"/>
      <c r="H5105" s="16"/>
      <c r="I5105" s="2"/>
      <c r="J5105" s="2"/>
      <c r="K5105" s="2"/>
    </row>
    <row r="5106" spans="1:11">
      <c r="A5106" s="2"/>
      <c r="B5106" s="2"/>
      <c r="C5106" s="16"/>
      <c r="D5106" s="2"/>
      <c r="E5106" s="16"/>
      <c r="F5106" s="16"/>
      <c r="G5106" s="16"/>
      <c r="H5106" s="16"/>
      <c r="I5106" s="2"/>
      <c r="J5106" s="2"/>
      <c r="K5106" s="2"/>
    </row>
    <row r="5107" spans="1:11">
      <c r="A5107" s="2"/>
      <c r="B5107" s="2"/>
      <c r="C5107" s="16"/>
      <c r="D5107" s="2"/>
      <c r="E5107" s="16"/>
      <c r="F5107" s="16"/>
      <c r="G5107" s="16"/>
      <c r="H5107" s="16"/>
      <c r="I5107" s="2"/>
      <c r="J5107" s="2"/>
      <c r="K5107" s="2"/>
    </row>
    <row r="5108" spans="1:11">
      <c r="A5108" s="2"/>
      <c r="B5108" s="2"/>
      <c r="C5108" s="16"/>
      <c r="D5108" s="2"/>
      <c r="E5108" s="16"/>
      <c r="F5108" s="16"/>
      <c r="G5108" s="16"/>
      <c r="H5108" s="16"/>
      <c r="I5108" s="2"/>
      <c r="J5108" s="2"/>
      <c r="K5108" s="2"/>
    </row>
    <row r="5109" spans="1:11">
      <c r="A5109" s="2"/>
      <c r="B5109" s="2"/>
      <c r="C5109" s="16"/>
      <c r="D5109" s="2"/>
      <c r="E5109" s="16"/>
      <c r="F5109" s="16"/>
      <c r="G5109" s="16"/>
      <c r="H5109" s="16"/>
      <c r="I5109" s="2"/>
      <c r="J5109" s="2"/>
      <c r="K5109" s="2"/>
    </row>
    <row r="5110" spans="1:11">
      <c r="A5110" s="2"/>
      <c r="B5110" s="2"/>
      <c r="C5110" s="16"/>
      <c r="D5110" s="2"/>
      <c r="E5110" s="16"/>
      <c r="F5110" s="16"/>
      <c r="G5110" s="16"/>
      <c r="H5110" s="16"/>
      <c r="I5110" s="2"/>
      <c r="J5110" s="2"/>
      <c r="K5110" s="2"/>
    </row>
    <row r="5111" spans="1:11">
      <c r="A5111" s="2"/>
      <c r="B5111" s="2"/>
      <c r="C5111" s="16"/>
      <c r="D5111" s="2"/>
      <c r="E5111" s="16"/>
      <c r="F5111" s="16"/>
      <c r="G5111" s="16"/>
      <c r="H5111" s="16"/>
      <c r="I5111" s="2"/>
      <c r="J5111" s="2"/>
      <c r="K5111" s="2"/>
    </row>
    <row r="5112" spans="1:11">
      <c r="A5112" s="2"/>
      <c r="B5112" s="2"/>
      <c r="C5112" s="16"/>
      <c r="D5112" s="2"/>
      <c r="E5112" s="16"/>
      <c r="F5112" s="16"/>
      <c r="G5112" s="16"/>
      <c r="H5112" s="16"/>
      <c r="I5112" s="2"/>
      <c r="J5112" s="2"/>
      <c r="K5112" s="2"/>
    </row>
    <row r="5113" spans="1:11">
      <c r="A5113" s="2"/>
      <c r="B5113" s="2"/>
      <c r="C5113" s="16"/>
      <c r="D5113" s="2"/>
      <c r="E5113" s="16"/>
      <c r="F5113" s="16"/>
      <c r="G5113" s="16"/>
      <c r="H5113" s="16"/>
      <c r="I5113" s="2"/>
      <c r="J5113" s="2"/>
      <c r="K5113" s="2"/>
    </row>
    <row r="5114" spans="1:11">
      <c r="A5114" s="2"/>
      <c r="B5114" s="2"/>
      <c r="C5114" s="16"/>
      <c r="D5114" s="2"/>
      <c r="E5114" s="16"/>
      <c r="F5114" s="16"/>
      <c r="G5114" s="16"/>
      <c r="H5114" s="16"/>
      <c r="I5114" s="2"/>
      <c r="J5114" s="2"/>
      <c r="K5114" s="2"/>
    </row>
    <row r="5115" spans="1:11">
      <c r="A5115" s="2"/>
      <c r="B5115" s="2"/>
      <c r="C5115" s="16"/>
      <c r="D5115" s="2"/>
      <c r="E5115" s="16"/>
      <c r="F5115" s="16"/>
      <c r="G5115" s="16"/>
      <c r="H5115" s="16"/>
      <c r="I5115" s="2"/>
      <c r="J5115" s="2"/>
      <c r="K5115" s="2"/>
    </row>
    <row r="5116" spans="1:11">
      <c r="A5116" s="2"/>
      <c r="B5116" s="2"/>
      <c r="C5116" s="16"/>
      <c r="D5116" s="2"/>
      <c r="E5116" s="16"/>
      <c r="F5116" s="16"/>
      <c r="G5116" s="16"/>
      <c r="H5116" s="16"/>
      <c r="I5116" s="2"/>
      <c r="J5116" s="2"/>
      <c r="K5116" s="2"/>
    </row>
    <row r="5117" spans="1:11">
      <c r="A5117" s="2"/>
      <c r="B5117" s="2"/>
      <c r="C5117" s="16"/>
      <c r="D5117" s="2"/>
      <c r="E5117" s="16"/>
      <c r="F5117" s="16"/>
      <c r="G5117" s="16"/>
      <c r="H5117" s="16"/>
      <c r="I5117" s="2"/>
      <c r="J5117" s="2"/>
      <c r="K5117" s="2"/>
    </row>
    <row r="5118" spans="1:11">
      <c r="A5118" s="2"/>
      <c r="B5118" s="2"/>
      <c r="C5118" s="16"/>
      <c r="D5118" s="2"/>
      <c r="E5118" s="16"/>
      <c r="F5118" s="16"/>
      <c r="G5118" s="16"/>
      <c r="H5118" s="16"/>
      <c r="I5118" s="2"/>
      <c r="J5118" s="2"/>
      <c r="K5118" s="2"/>
    </row>
    <row r="5119" spans="1:11">
      <c r="A5119" s="2"/>
      <c r="B5119" s="2"/>
      <c r="C5119" s="16"/>
      <c r="D5119" s="2"/>
      <c r="E5119" s="16"/>
      <c r="F5119" s="16"/>
      <c r="G5119" s="16"/>
      <c r="H5119" s="16"/>
      <c r="I5119" s="2"/>
      <c r="J5119" s="2"/>
      <c r="K5119" s="2"/>
    </row>
    <row r="5120" spans="1:11">
      <c r="A5120" s="2"/>
      <c r="B5120" s="2"/>
      <c r="C5120" s="16"/>
      <c r="D5120" s="2"/>
      <c r="E5120" s="16"/>
      <c r="F5120" s="16"/>
      <c r="G5120" s="16"/>
      <c r="H5120" s="16"/>
      <c r="I5120" s="2"/>
      <c r="J5120" s="2"/>
      <c r="K5120" s="2"/>
    </row>
    <row r="5121" spans="1:11">
      <c r="A5121" s="2"/>
      <c r="B5121" s="2"/>
      <c r="C5121" s="16"/>
      <c r="D5121" s="2"/>
      <c r="E5121" s="16"/>
      <c r="F5121" s="16"/>
      <c r="G5121" s="16"/>
      <c r="H5121" s="16"/>
      <c r="I5121" s="2"/>
      <c r="J5121" s="2"/>
      <c r="K5121" s="2"/>
    </row>
    <row r="5122" spans="1:11">
      <c r="A5122" s="2"/>
      <c r="B5122" s="2"/>
      <c r="C5122" s="16"/>
      <c r="D5122" s="2"/>
      <c r="E5122" s="16"/>
      <c r="F5122" s="16"/>
      <c r="G5122" s="16"/>
      <c r="H5122" s="16"/>
      <c r="I5122" s="2"/>
      <c r="J5122" s="2"/>
      <c r="K5122" s="2"/>
    </row>
    <row r="5123" spans="1:11">
      <c r="A5123" s="2"/>
      <c r="B5123" s="2"/>
      <c r="C5123" s="16"/>
      <c r="D5123" s="2"/>
      <c r="E5123" s="16"/>
      <c r="F5123" s="16"/>
      <c r="G5123" s="16"/>
      <c r="H5123" s="16"/>
      <c r="I5123" s="2"/>
      <c r="J5123" s="2"/>
      <c r="K5123" s="2"/>
    </row>
    <row r="5124" spans="1:11">
      <c r="A5124" s="2"/>
      <c r="B5124" s="2"/>
      <c r="C5124" s="16"/>
      <c r="D5124" s="2"/>
      <c r="E5124" s="16"/>
      <c r="F5124" s="16"/>
      <c r="G5124" s="16"/>
      <c r="H5124" s="16"/>
      <c r="I5124" s="2"/>
      <c r="J5124" s="2"/>
      <c r="K5124" s="2"/>
    </row>
    <row r="5125" spans="1:11">
      <c r="A5125" s="2"/>
      <c r="B5125" s="2"/>
      <c r="C5125" s="16"/>
      <c r="D5125" s="2"/>
      <c r="E5125" s="16"/>
      <c r="F5125" s="16"/>
      <c r="G5125" s="16"/>
      <c r="H5125" s="16"/>
      <c r="I5125" s="2"/>
      <c r="J5125" s="2"/>
      <c r="K5125" s="2"/>
    </row>
    <row r="5126" spans="1:11">
      <c r="A5126" s="2"/>
      <c r="B5126" s="2"/>
      <c r="C5126" s="16"/>
      <c r="D5126" s="2"/>
      <c r="E5126" s="16"/>
      <c r="F5126" s="16"/>
      <c r="G5126" s="16"/>
      <c r="H5126" s="16"/>
      <c r="I5126" s="2"/>
      <c r="J5126" s="2"/>
      <c r="K5126" s="2"/>
    </row>
    <row r="5127" spans="1:11">
      <c r="A5127" s="2"/>
      <c r="B5127" s="2"/>
      <c r="C5127" s="16"/>
      <c r="D5127" s="2"/>
      <c r="E5127" s="16"/>
      <c r="F5127" s="16"/>
      <c r="G5127" s="16"/>
      <c r="H5127" s="16"/>
      <c r="I5127" s="2"/>
      <c r="J5127" s="2"/>
      <c r="K5127" s="2"/>
    </row>
    <row r="5128" spans="1:11">
      <c r="A5128" s="2"/>
      <c r="B5128" s="2"/>
      <c r="C5128" s="16"/>
      <c r="D5128" s="2"/>
      <c r="E5128" s="16"/>
      <c r="F5128" s="16"/>
      <c r="G5128" s="16"/>
      <c r="H5128" s="16"/>
      <c r="I5128" s="2"/>
      <c r="J5128" s="2"/>
      <c r="K5128" s="2"/>
    </row>
    <row r="5129" spans="1:11">
      <c r="A5129" s="2"/>
      <c r="B5129" s="2"/>
      <c r="C5129" s="16"/>
      <c r="D5129" s="2"/>
      <c r="E5129" s="16"/>
      <c r="F5129" s="16"/>
      <c r="G5129" s="16"/>
      <c r="H5129" s="16"/>
      <c r="I5129" s="2"/>
      <c r="J5129" s="2"/>
      <c r="K5129" s="2"/>
    </row>
    <row r="5130" spans="1:11">
      <c r="A5130" s="2"/>
      <c r="B5130" s="2"/>
      <c r="C5130" s="16"/>
      <c r="D5130" s="2"/>
      <c r="E5130" s="16"/>
      <c r="F5130" s="16"/>
      <c r="G5130" s="16"/>
      <c r="H5130" s="16"/>
      <c r="I5130" s="2"/>
      <c r="J5130" s="2"/>
      <c r="K5130" s="2"/>
    </row>
    <row r="5131" spans="1:11">
      <c r="A5131" s="2"/>
      <c r="B5131" s="2"/>
      <c r="C5131" s="16"/>
      <c r="D5131" s="2"/>
      <c r="E5131" s="16"/>
      <c r="F5131" s="16"/>
      <c r="G5131" s="16"/>
      <c r="H5131" s="16"/>
      <c r="I5131" s="2"/>
      <c r="J5131" s="2"/>
      <c r="K5131" s="2"/>
    </row>
    <row r="5132" spans="1:11">
      <c r="A5132" s="2"/>
      <c r="B5132" s="2"/>
      <c r="C5132" s="16"/>
      <c r="D5132" s="2"/>
      <c r="E5132" s="16"/>
      <c r="F5132" s="16"/>
      <c r="G5132" s="16"/>
      <c r="H5132" s="16"/>
      <c r="I5132" s="2"/>
      <c r="J5132" s="2"/>
      <c r="K5132" s="2"/>
    </row>
    <row r="5133" spans="1:11">
      <c r="A5133" s="2"/>
      <c r="B5133" s="2"/>
      <c r="C5133" s="16"/>
      <c r="D5133" s="2"/>
      <c r="E5133" s="16"/>
      <c r="F5133" s="16"/>
      <c r="G5133" s="16"/>
      <c r="H5133" s="16"/>
      <c r="I5133" s="2"/>
      <c r="J5133" s="2"/>
      <c r="K5133" s="2"/>
    </row>
    <row r="5134" spans="1:11">
      <c r="A5134" s="2"/>
      <c r="B5134" s="2"/>
      <c r="C5134" s="16"/>
      <c r="D5134" s="2"/>
      <c r="E5134" s="16"/>
      <c r="F5134" s="16"/>
      <c r="G5134" s="16"/>
      <c r="H5134" s="16"/>
      <c r="I5134" s="2"/>
      <c r="J5134" s="2"/>
      <c r="K5134" s="2"/>
    </row>
    <row r="5135" spans="1:11">
      <c r="A5135" s="2"/>
      <c r="B5135" s="2"/>
      <c r="C5135" s="16"/>
      <c r="D5135" s="2"/>
      <c r="E5135" s="16"/>
      <c r="F5135" s="16"/>
      <c r="G5135" s="16"/>
      <c r="H5135" s="16"/>
      <c r="I5135" s="2"/>
      <c r="J5135" s="2"/>
      <c r="K5135" s="2"/>
    </row>
    <row r="5136" spans="1:11">
      <c r="A5136" s="2"/>
      <c r="B5136" s="2"/>
      <c r="C5136" s="16"/>
      <c r="D5136" s="2"/>
      <c r="E5136" s="16"/>
      <c r="F5136" s="16"/>
      <c r="G5136" s="16"/>
      <c r="H5136" s="16"/>
      <c r="I5136" s="2"/>
      <c r="J5136" s="2"/>
      <c r="K5136" s="2"/>
    </row>
    <row r="5137" spans="1:11">
      <c r="A5137" s="2"/>
      <c r="B5137" s="2"/>
      <c r="C5137" s="16"/>
      <c r="D5137" s="2"/>
      <c r="E5137" s="16"/>
      <c r="F5137" s="16"/>
      <c r="G5137" s="16"/>
      <c r="H5137" s="16"/>
      <c r="I5137" s="2"/>
      <c r="J5137" s="2"/>
      <c r="K5137" s="2"/>
    </row>
    <row r="5138" spans="1:11">
      <c r="A5138" s="2"/>
      <c r="B5138" s="2"/>
      <c r="C5138" s="16"/>
      <c r="D5138" s="2"/>
      <c r="E5138" s="16"/>
      <c r="F5138" s="16"/>
      <c r="G5138" s="16"/>
      <c r="H5138" s="16"/>
      <c r="I5138" s="2"/>
      <c r="J5138" s="2"/>
      <c r="K5138" s="2"/>
    </row>
    <row r="5139" spans="1:11">
      <c r="A5139" s="2"/>
      <c r="B5139" s="2"/>
      <c r="C5139" s="16"/>
      <c r="D5139" s="2"/>
      <c r="E5139" s="16"/>
      <c r="F5139" s="16"/>
      <c r="G5139" s="16"/>
      <c r="H5139" s="16"/>
      <c r="I5139" s="2"/>
      <c r="J5139" s="2"/>
      <c r="K5139" s="2"/>
    </row>
    <row r="5140" spans="1:11">
      <c r="A5140" s="2"/>
      <c r="B5140" s="2"/>
      <c r="C5140" s="16"/>
      <c r="D5140" s="2"/>
      <c r="E5140" s="16"/>
      <c r="F5140" s="16"/>
      <c r="G5140" s="16"/>
      <c r="H5140" s="16"/>
      <c r="I5140" s="2"/>
      <c r="J5140" s="2"/>
      <c r="K5140" s="2"/>
    </row>
    <row r="5141" spans="1:11">
      <c r="A5141" s="2"/>
      <c r="B5141" s="2"/>
      <c r="C5141" s="16"/>
      <c r="D5141" s="2"/>
      <c r="E5141" s="16"/>
      <c r="F5141" s="16"/>
      <c r="G5141" s="16"/>
      <c r="H5141" s="16"/>
      <c r="I5141" s="2"/>
      <c r="J5141" s="2"/>
      <c r="K5141" s="2"/>
    </row>
    <row r="5142" spans="1:11">
      <c r="A5142" s="2"/>
      <c r="B5142" s="2"/>
      <c r="C5142" s="16"/>
      <c r="D5142" s="2"/>
      <c r="E5142" s="16"/>
      <c r="F5142" s="16"/>
      <c r="G5142" s="16"/>
      <c r="H5142" s="16"/>
      <c r="I5142" s="2"/>
      <c r="J5142" s="2"/>
      <c r="K5142" s="2"/>
    </row>
    <row r="5143" spans="1:11">
      <c r="A5143" s="2"/>
      <c r="B5143" s="2"/>
      <c r="C5143" s="16"/>
      <c r="D5143" s="2"/>
      <c r="E5143" s="16"/>
      <c r="F5143" s="16"/>
      <c r="G5143" s="16"/>
      <c r="H5143" s="16"/>
      <c r="I5143" s="2"/>
      <c r="J5143" s="2"/>
      <c r="K5143" s="2"/>
    </row>
    <row r="5144" spans="1:11">
      <c r="A5144" s="2"/>
      <c r="B5144" s="2"/>
      <c r="C5144" s="16"/>
      <c r="D5144" s="2"/>
      <c r="E5144" s="16"/>
      <c r="F5144" s="16"/>
      <c r="G5144" s="16"/>
      <c r="H5144" s="16"/>
      <c r="I5144" s="2"/>
      <c r="J5144" s="2"/>
      <c r="K5144" s="2"/>
    </row>
    <row r="5145" spans="1:11">
      <c r="A5145" s="2"/>
      <c r="B5145" s="2"/>
      <c r="C5145" s="16"/>
      <c r="D5145" s="2"/>
      <c r="E5145" s="16"/>
      <c r="F5145" s="16"/>
      <c r="G5145" s="16"/>
      <c r="H5145" s="16"/>
      <c r="I5145" s="2"/>
      <c r="J5145" s="2"/>
      <c r="K5145" s="2"/>
    </row>
    <row r="5146" spans="1:11">
      <c r="A5146" s="2"/>
      <c r="B5146" s="2"/>
      <c r="C5146" s="16"/>
      <c r="D5146" s="2"/>
      <c r="E5146" s="16"/>
      <c r="F5146" s="16"/>
      <c r="G5146" s="16"/>
      <c r="H5146" s="16"/>
      <c r="I5146" s="2"/>
      <c r="J5146" s="2"/>
      <c r="K5146" s="2"/>
    </row>
    <row r="5147" spans="1:11">
      <c r="A5147" s="2"/>
      <c r="B5147" s="2"/>
      <c r="C5147" s="16"/>
      <c r="D5147" s="2"/>
      <c r="E5147" s="16"/>
      <c r="F5147" s="16"/>
      <c r="G5147" s="16"/>
      <c r="H5147" s="16"/>
      <c r="I5147" s="2"/>
      <c r="J5147" s="2"/>
      <c r="K5147" s="2"/>
    </row>
    <row r="5148" spans="1:11">
      <c r="A5148" s="2"/>
      <c r="B5148" s="2"/>
      <c r="C5148" s="16"/>
      <c r="D5148" s="2"/>
      <c r="E5148" s="16"/>
      <c r="F5148" s="16"/>
      <c r="G5148" s="16"/>
      <c r="H5148" s="16"/>
      <c r="I5148" s="2"/>
      <c r="J5148" s="2"/>
      <c r="K5148" s="2"/>
    </row>
    <row r="5149" spans="1:11">
      <c r="A5149" s="2"/>
      <c r="B5149" s="2"/>
      <c r="C5149" s="16"/>
      <c r="D5149" s="2"/>
      <c r="E5149" s="16"/>
      <c r="F5149" s="16"/>
      <c r="G5149" s="16"/>
      <c r="H5149" s="16"/>
      <c r="I5149" s="2"/>
      <c r="J5149" s="2"/>
      <c r="K5149" s="2"/>
    </row>
    <row r="5150" spans="1:11">
      <c r="A5150" s="2"/>
      <c r="B5150" s="2"/>
      <c r="C5150" s="16"/>
      <c r="D5150" s="2"/>
      <c r="E5150" s="16"/>
      <c r="F5150" s="16"/>
      <c r="G5150" s="16"/>
      <c r="H5150" s="16"/>
      <c r="I5150" s="2"/>
      <c r="J5150" s="2"/>
      <c r="K5150" s="2"/>
    </row>
    <row r="5151" spans="1:11">
      <c r="A5151" s="2"/>
      <c r="B5151" s="2"/>
      <c r="C5151" s="16"/>
      <c r="D5151" s="2"/>
      <c r="E5151" s="16"/>
      <c r="F5151" s="16"/>
      <c r="G5151" s="16"/>
      <c r="H5151" s="16"/>
      <c r="I5151" s="2"/>
      <c r="J5151" s="2"/>
      <c r="K5151" s="2"/>
    </row>
    <row r="5152" spans="1:11">
      <c r="A5152" s="2"/>
      <c r="B5152" s="2"/>
      <c r="C5152" s="16"/>
      <c r="D5152" s="2"/>
      <c r="E5152" s="16"/>
      <c r="F5152" s="16"/>
      <c r="G5152" s="16"/>
      <c r="H5152" s="16"/>
      <c r="I5152" s="2"/>
      <c r="J5152" s="2"/>
      <c r="K5152" s="2"/>
    </row>
    <row r="5153" spans="1:11">
      <c r="A5153" s="2"/>
      <c r="B5153" s="2"/>
      <c r="C5153" s="16"/>
      <c r="D5153" s="2"/>
      <c r="E5153" s="16"/>
      <c r="F5153" s="16"/>
      <c r="G5153" s="16"/>
      <c r="H5153" s="16"/>
      <c r="I5153" s="2"/>
      <c r="J5153" s="2"/>
      <c r="K5153" s="2"/>
    </row>
    <row r="5154" spans="1:11">
      <c r="A5154" s="2"/>
      <c r="B5154" s="2"/>
      <c r="C5154" s="16"/>
      <c r="D5154" s="2"/>
      <c r="E5154" s="16"/>
      <c r="F5154" s="16"/>
      <c r="G5154" s="16"/>
      <c r="H5154" s="16"/>
      <c r="I5154" s="2"/>
      <c r="J5154" s="2"/>
      <c r="K5154" s="2"/>
    </row>
    <row r="5155" spans="1:11">
      <c r="A5155" s="2"/>
      <c r="B5155" s="2"/>
      <c r="C5155" s="16"/>
      <c r="D5155" s="2"/>
      <c r="E5155" s="16"/>
      <c r="F5155" s="16"/>
      <c r="G5155" s="16"/>
      <c r="H5155" s="16"/>
      <c r="I5155" s="2"/>
      <c r="J5155" s="2"/>
      <c r="K5155" s="2"/>
    </row>
    <row r="5156" spans="1:11">
      <c r="A5156" s="2"/>
      <c r="B5156" s="2"/>
      <c r="C5156" s="16"/>
      <c r="D5156" s="2"/>
      <c r="E5156" s="16"/>
      <c r="F5156" s="16"/>
      <c r="G5156" s="16"/>
      <c r="H5156" s="16"/>
      <c r="I5156" s="2"/>
      <c r="J5156" s="2"/>
      <c r="K5156" s="2"/>
    </row>
    <row r="5157" spans="1:11">
      <c r="A5157" s="2"/>
      <c r="B5157" s="2"/>
      <c r="C5157" s="16"/>
      <c r="D5157" s="2"/>
      <c r="E5157" s="16"/>
      <c r="F5157" s="16"/>
      <c r="G5157" s="16"/>
      <c r="H5157" s="16"/>
      <c r="I5157" s="2"/>
      <c r="J5157" s="2"/>
      <c r="K5157" s="2"/>
    </row>
    <row r="5158" spans="1:11">
      <c r="A5158" s="2"/>
      <c r="B5158" s="2"/>
      <c r="C5158" s="16"/>
      <c r="D5158" s="2"/>
      <c r="E5158" s="16"/>
      <c r="F5158" s="16"/>
      <c r="G5158" s="16"/>
      <c r="H5158" s="16"/>
      <c r="I5158" s="2"/>
      <c r="J5158" s="2"/>
      <c r="K5158" s="2"/>
    </row>
    <row r="5159" spans="1:11">
      <c r="A5159" s="2"/>
      <c r="B5159" s="2"/>
      <c r="C5159" s="16"/>
      <c r="D5159" s="2"/>
      <c r="E5159" s="16"/>
      <c r="F5159" s="16"/>
      <c r="G5159" s="16"/>
      <c r="H5159" s="16"/>
      <c r="I5159" s="2"/>
      <c r="J5159" s="2"/>
      <c r="K5159" s="2"/>
    </row>
    <row r="5160" spans="1:11">
      <c r="A5160" s="2"/>
      <c r="B5160" s="2"/>
      <c r="C5160" s="16"/>
      <c r="D5160" s="2"/>
      <c r="E5160" s="16"/>
      <c r="F5160" s="16"/>
      <c r="G5160" s="16"/>
      <c r="H5160" s="16"/>
      <c r="I5160" s="2"/>
      <c r="J5160" s="2"/>
      <c r="K5160" s="2"/>
    </row>
    <row r="5161" spans="1:11">
      <c r="A5161" s="2"/>
      <c r="B5161" s="2"/>
      <c r="C5161" s="16"/>
      <c r="D5161" s="2"/>
      <c r="E5161" s="16"/>
      <c r="F5161" s="16"/>
      <c r="G5161" s="16"/>
      <c r="H5161" s="16"/>
      <c r="I5161" s="2"/>
      <c r="J5161" s="2"/>
      <c r="K5161" s="2"/>
    </row>
    <row r="5162" spans="1:11">
      <c r="A5162" s="2"/>
      <c r="B5162" s="2"/>
      <c r="C5162" s="16"/>
      <c r="D5162" s="2"/>
      <c r="E5162" s="16"/>
      <c r="F5162" s="16"/>
      <c r="G5162" s="16"/>
      <c r="H5162" s="16"/>
      <c r="I5162" s="2"/>
      <c r="J5162" s="2"/>
      <c r="K5162" s="2"/>
    </row>
    <row r="5163" spans="1:11">
      <c r="A5163" s="2"/>
      <c r="B5163" s="2"/>
      <c r="C5163" s="16"/>
      <c r="D5163" s="2"/>
      <c r="E5163" s="16"/>
      <c r="F5163" s="16"/>
      <c r="G5163" s="16"/>
      <c r="H5163" s="16"/>
      <c r="I5163" s="2"/>
      <c r="J5163" s="2"/>
      <c r="K5163" s="2"/>
    </row>
    <row r="5164" spans="1:11">
      <c r="A5164" s="2"/>
      <c r="B5164" s="2"/>
      <c r="C5164" s="16"/>
      <c r="D5164" s="2"/>
      <c r="E5164" s="16"/>
      <c r="F5164" s="16"/>
      <c r="G5164" s="16"/>
      <c r="H5164" s="16"/>
      <c r="I5164" s="2"/>
      <c r="J5164" s="2"/>
      <c r="K5164" s="2"/>
    </row>
    <row r="5165" spans="1:11">
      <c r="A5165" s="2"/>
      <c r="B5165" s="2"/>
      <c r="C5165" s="16"/>
      <c r="D5165" s="2"/>
      <c r="E5165" s="16"/>
      <c r="F5165" s="16"/>
      <c r="G5165" s="16"/>
      <c r="H5165" s="16"/>
      <c r="I5165" s="2"/>
      <c r="J5165" s="2"/>
      <c r="K5165" s="2"/>
    </row>
    <row r="5166" spans="1:11">
      <c r="A5166" s="2"/>
      <c r="B5166" s="2"/>
      <c r="C5166" s="16"/>
      <c r="D5166" s="2"/>
      <c r="E5166" s="16"/>
      <c r="F5166" s="16"/>
      <c r="G5166" s="16"/>
      <c r="H5166" s="16"/>
      <c r="I5166" s="2"/>
      <c r="J5166" s="2"/>
      <c r="K5166" s="2"/>
    </row>
    <row r="5167" spans="1:11">
      <c r="A5167" s="2"/>
      <c r="B5167" s="2"/>
      <c r="C5167" s="16"/>
      <c r="D5167" s="2"/>
      <c r="E5167" s="16"/>
      <c r="F5167" s="16"/>
      <c r="G5167" s="16"/>
      <c r="H5167" s="16"/>
      <c r="I5167" s="2"/>
      <c r="J5167" s="2"/>
      <c r="K5167" s="2"/>
    </row>
    <row r="5168" spans="1:11">
      <c r="A5168" s="2"/>
      <c r="B5168" s="2"/>
      <c r="C5168" s="16"/>
      <c r="D5168" s="2"/>
      <c r="E5168" s="16"/>
      <c r="F5168" s="16"/>
      <c r="G5168" s="16"/>
      <c r="H5168" s="16"/>
      <c r="I5168" s="2"/>
      <c r="J5168" s="2"/>
      <c r="K5168" s="2"/>
    </row>
    <row r="5169" spans="1:11">
      <c r="A5169" s="2"/>
      <c r="B5169" s="2"/>
      <c r="C5169" s="16"/>
      <c r="D5169" s="2"/>
      <c r="E5169" s="16"/>
      <c r="F5169" s="16"/>
      <c r="G5169" s="16"/>
      <c r="H5169" s="16"/>
      <c r="I5169" s="2"/>
      <c r="J5169" s="2"/>
      <c r="K5169" s="2"/>
    </row>
    <row r="5170" spans="1:11">
      <c r="A5170" s="2"/>
      <c r="B5170" s="2"/>
      <c r="C5170" s="16"/>
      <c r="D5170" s="2"/>
      <c r="E5170" s="16"/>
      <c r="F5170" s="16"/>
      <c r="G5170" s="16"/>
      <c r="H5170" s="16"/>
      <c r="I5170" s="2"/>
      <c r="J5170" s="2"/>
      <c r="K5170" s="2"/>
    </row>
    <row r="5171" spans="1:11">
      <c r="A5171" s="2"/>
      <c r="B5171" s="2"/>
      <c r="C5171" s="16"/>
      <c r="D5171" s="2"/>
      <c r="E5171" s="16"/>
      <c r="F5171" s="16"/>
      <c r="G5171" s="16"/>
      <c r="H5171" s="16"/>
      <c r="I5171" s="2"/>
      <c r="J5171" s="2"/>
      <c r="K5171" s="2"/>
    </row>
    <row r="5172" spans="1:11">
      <c r="A5172" s="2"/>
      <c r="B5172" s="2"/>
      <c r="C5172" s="16"/>
      <c r="D5172" s="2"/>
      <c r="E5172" s="16"/>
      <c r="F5172" s="16"/>
      <c r="G5172" s="16"/>
      <c r="H5172" s="16"/>
      <c r="I5172" s="2"/>
      <c r="J5172" s="2"/>
      <c r="K5172" s="2"/>
    </row>
    <row r="5173" spans="1:11">
      <c r="A5173" s="2"/>
      <c r="B5173" s="2"/>
      <c r="C5173" s="16"/>
      <c r="D5173" s="2"/>
      <c r="E5173" s="16"/>
      <c r="F5173" s="16"/>
      <c r="G5173" s="16"/>
      <c r="H5173" s="16"/>
      <c r="I5173" s="2"/>
      <c r="J5173" s="2"/>
      <c r="K5173" s="2"/>
    </row>
    <row r="5174" spans="1:11">
      <c r="A5174" s="2"/>
      <c r="B5174" s="2"/>
      <c r="C5174" s="16"/>
      <c r="D5174" s="2"/>
      <c r="E5174" s="16"/>
      <c r="F5174" s="16"/>
      <c r="G5174" s="16"/>
      <c r="H5174" s="16"/>
      <c r="I5174" s="2"/>
      <c r="J5174" s="2"/>
      <c r="K5174" s="2"/>
    </row>
    <row r="5175" spans="1:11">
      <c r="A5175" s="2"/>
      <c r="B5175" s="2"/>
      <c r="C5175" s="16"/>
      <c r="D5175" s="2"/>
      <c r="E5175" s="16"/>
      <c r="F5175" s="16"/>
      <c r="G5175" s="16"/>
      <c r="H5175" s="16"/>
      <c r="I5175" s="2"/>
      <c r="J5175" s="2"/>
      <c r="K5175" s="2"/>
    </row>
    <row r="5176" spans="1:11">
      <c r="A5176" s="2"/>
      <c r="B5176" s="2"/>
      <c r="C5176" s="16"/>
      <c r="D5176" s="2"/>
      <c r="E5176" s="16"/>
      <c r="F5176" s="16"/>
      <c r="G5176" s="16"/>
      <c r="H5176" s="16"/>
      <c r="I5176" s="2"/>
      <c r="J5176" s="2"/>
      <c r="K5176" s="2"/>
    </row>
    <row r="5177" spans="1:11">
      <c r="A5177" s="2"/>
      <c r="B5177" s="2"/>
      <c r="C5177" s="16"/>
      <c r="D5177" s="2"/>
      <c r="E5177" s="16"/>
      <c r="F5177" s="16"/>
      <c r="G5177" s="16"/>
      <c r="H5177" s="16"/>
      <c r="I5177" s="2"/>
      <c r="J5177" s="2"/>
      <c r="K5177" s="2"/>
    </row>
    <row r="5178" spans="1:11">
      <c r="A5178" s="2"/>
      <c r="B5178" s="2"/>
      <c r="C5178" s="16"/>
      <c r="D5178" s="2"/>
      <c r="E5178" s="16"/>
      <c r="F5178" s="16"/>
      <c r="G5178" s="16"/>
      <c r="H5178" s="16"/>
      <c r="I5178" s="2"/>
      <c r="J5178" s="2"/>
      <c r="K5178" s="2"/>
    </row>
    <row r="5179" spans="1:11">
      <c r="A5179" s="2"/>
      <c r="B5179" s="2"/>
      <c r="C5179" s="16"/>
      <c r="D5179" s="2"/>
      <c r="E5179" s="16"/>
      <c r="F5179" s="16"/>
      <c r="G5179" s="16"/>
      <c r="H5179" s="16"/>
      <c r="I5179" s="2"/>
      <c r="J5179" s="2"/>
      <c r="K5179" s="2"/>
    </row>
    <row r="5180" spans="1:11">
      <c r="A5180" s="2"/>
      <c r="B5180" s="2"/>
      <c r="C5180" s="16"/>
      <c r="D5180" s="2"/>
      <c r="E5180" s="16"/>
      <c r="F5180" s="16"/>
      <c r="G5180" s="16"/>
      <c r="H5180" s="16"/>
      <c r="I5180" s="2"/>
      <c r="J5180" s="2"/>
      <c r="K5180" s="2"/>
    </row>
    <row r="5181" spans="1:11">
      <c r="A5181" s="2"/>
      <c r="B5181" s="2"/>
      <c r="C5181" s="16"/>
      <c r="D5181" s="2"/>
      <c r="E5181" s="16"/>
      <c r="F5181" s="16"/>
      <c r="G5181" s="16"/>
      <c r="H5181" s="16"/>
      <c r="I5181" s="2"/>
      <c r="J5181" s="2"/>
      <c r="K5181" s="2"/>
    </row>
    <row r="5182" spans="1:11">
      <c r="A5182" s="2"/>
      <c r="B5182" s="2"/>
      <c r="C5182" s="16"/>
      <c r="D5182" s="2"/>
      <c r="E5182" s="16"/>
      <c r="F5182" s="16"/>
      <c r="G5182" s="16"/>
      <c r="H5182" s="16"/>
      <c r="I5182" s="2"/>
      <c r="J5182" s="2"/>
      <c r="K5182" s="2"/>
    </row>
    <row r="5183" spans="1:11">
      <c r="A5183" s="2"/>
      <c r="B5183" s="2"/>
      <c r="C5183" s="16"/>
      <c r="D5183" s="2"/>
      <c r="E5183" s="16"/>
      <c r="F5183" s="16"/>
      <c r="G5183" s="16"/>
      <c r="H5183" s="16"/>
      <c r="I5183" s="2"/>
      <c r="J5183" s="2"/>
      <c r="K5183" s="2"/>
    </row>
    <row r="5184" spans="1:11">
      <c r="A5184" s="2"/>
      <c r="B5184" s="2"/>
      <c r="C5184" s="16"/>
      <c r="D5184" s="2"/>
      <c r="E5184" s="16"/>
      <c r="F5184" s="16"/>
      <c r="G5184" s="16"/>
      <c r="H5184" s="16"/>
      <c r="I5184" s="2"/>
      <c r="J5184" s="2"/>
      <c r="K5184" s="2"/>
    </row>
    <row r="5185" spans="1:11">
      <c r="A5185" s="2"/>
      <c r="B5185" s="2"/>
      <c r="C5185" s="16"/>
      <c r="D5185" s="2"/>
      <c r="E5185" s="16"/>
      <c r="F5185" s="16"/>
      <c r="G5185" s="16"/>
      <c r="H5185" s="16"/>
      <c r="I5185" s="2"/>
      <c r="J5185" s="2"/>
      <c r="K5185" s="2"/>
    </row>
    <row r="5186" spans="1:11">
      <c r="A5186" s="2"/>
      <c r="B5186" s="2"/>
      <c r="C5186" s="16"/>
      <c r="D5186" s="2"/>
      <c r="E5186" s="16"/>
      <c r="F5186" s="16"/>
      <c r="G5186" s="16"/>
      <c r="H5186" s="16"/>
      <c r="I5186" s="2"/>
      <c r="J5186" s="2"/>
      <c r="K5186" s="2"/>
    </row>
    <row r="5187" spans="1:11">
      <c r="A5187" s="2"/>
      <c r="B5187" s="2"/>
      <c r="C5187" s="16"/>
      <c r="D5187" s="2"/>
      <c r="E5187" s="16"/>
      <c r="F5187" s="16"/>
      <c r="G5187" s="16"/>
      <c r="H5187" s="16"/>
      <c r="I5187" s="2"/>
      <c r="J5187" s="2"/>
      <c r="K5187" s="2"/>
    </row>
    <row r="5188" spans="1:11">
      <c r="A5188" s="2"/>
      <c r="B5188" s="2"/>
      <c r="C5188" s="16"/>
      <c r="D5188" s="2"/>
      <c r="E5188" s="16"/>
      <c r="F5188" s="16"/>
      <c r="G5188" s="16"/>
      <c r="H5188" s="16"/>
      <c r="I5188" s="2"/>
      <c r="J5188" s="2"/>
      <c r="K5188" s="2"/>
    </row>
    <row r="5189" spans="1:11">
      <c r="A5189" s="2"/>
      <c r="B5189" s="2"/>
      <c r="C5189" s="16"/>
      <c r="D5189" s="2"/>
      <c r="E5189" s="16"/>
      <c r="F5189" s="16"/>
      <c r="G5189" s="16"/>
      <c r="H5189" s="16"/>
      <c r="I5189" s="2"/>
      <c r="J5189" s="2"/>
      <c r="K5189" s="2"/>
    </row>
    <row r="5190" spans="1:11">
      <c r="A5190" s="2"/>
      <c r="B5190" s="2"/>
      <c r="C5190" s="16"/>
      <c r="D5190" s="2"/>
      <c r="E5190" s="16"/>
      <c r="F5190" s="16"/>
      <c r="G5190" s="16"/>
      <c r="H5190" s="16"/>
      <c r="I5190" s="2"/>
      <c r="J5190" s="2"/>
      <c r="K5190" s="2"/>
    </row>
    <row r="5191" spans="1:11">
      <c r="A5191" s="2"/>
      <c r="B5191" s="2"/>
      <c r="C5191" s="16"/>
      <c r="D5191" s="2"/>
      <c r="E5191" s="16"/>
      <c r="F5191" s="16"/>
      <c r="G5191" s="16"/>
      <c r="H5191" s="16"/>
      <c r="I5191" s="2"/>
      <c r="J5191" s="2"/>
      <c r="K5191" s="2"/>
    </row>
    <row r="5192" spans="1:11">
      <c r="A5192" s="2"/>
      <c r="B5192" s="2"/>
      <c r="C5192" s="16"/>
      <c r="D5192" s="2"/>
      <c r="E5192" s="16"/>
      <c r="F5192" s="16"/>
      <c r="G5192" s="16"/>
      <c r="H5192" s="16"/>
      <c r="I5192" s="2"/>
      <c r="J5192" s="2"/>
      <c r="K5192" s="2"/>
    </row>
    <row r="5193" spans="1:11">
      <c r="A5193" s="2"/>
      <c r="B5193" s="2"/>
      <c r="C5193" s="16"/>
      <c r="D5193" s="2"/>
      <c r="E5193" s="16"/>
      <c r="F5193" s="16"/>
      <c r="G5193" s="16"/>
      <c r="H5193" s="16"/>
      <c r="I5193" s="2"/>
      <c r="J5193" s="2"/>
      <c r="K5193" s="2"/>
    </row>
    <row r="5194" spans="1:11">
      <c r="A5194" s="2"/>
      <c r="B5194" s="2"/>
      <c r="C5194" s="16"/>
      <c r="D5194" s="2"/>
      <c r="E5194" s="16"/>
      <c r="F5194" s="16"/>
      <c r="G5194" s="16"/>
      <c r="H5194" s="16"/>
      <c r="I5194" s="2"/>
      <c r="J5194" s="2"/>
      <c r="K5194" s="2"/>
    </row>
    <row r="5195" spans="1:11">
      <c r="A5195" s="2"/>
      <c r="B5195" s="2"/>
      <c r="C5195" s="16"/>
      <c r="D5195" s="2"/>
      <c r="E5195" s="16"/>
      <c r="F5195" s="16"/>
      <c r="G5195" s="16"/>
      <c r="H5195" s="16"/>
      <c r="I5195" s="2"/>
      <c r="J5195" s="2"/>
      <c r="K5195" s="2"/>
    </row>
    <row r="5196" spans="1:11">
      <c r="A5196" s="2"/>
      <c r="B5196" s="2"/>
      <c r="C5196" s="16"/>
      <c r="D5196" s="2"/>
      <c r="E5196" s="16"/>
      <c r="F5196" s="16"/>
      <c r="G5196" s="16"/>
      <c r="H5196" s="16"/>
      <c r="I5196" s="2"/>
      <c r="J5196" s="2"/>
      <c r="K5196" s="2"/>
    </row>
    <row r="5197" spans="1:11">
      <c r="A5197" s="2"/>
      <c r="B5197" s="2"/>
      <c r="C5197" s="16"/>
      <c r="D5197" s="2"/>
      <c r="E5197" s="16"/>
      <c r="F5197" s="16"/>
      <c r="G5197" s="16"/>
      <c r="H5197" s="16"/>
      <c r="I5197" s="2"/>
      <c r="J5197" s="2"/>
      <c r="K5197" s="2"/>
    </row>
    <row r="5198" spans="1:11">
      <c r="A5198" s="2"/>
      <c r="B5198" s="2"/>
      <c r="C5198" s="16"/>
      <c r="D5198" s="2"/>
      <c r="E5198" s="16"/>
      <c r="F5198" s="16"/>
      <c r="G5198" s="16"/>
      <c r="H5198" s="16"/>
      <c r="I5198" s="2"/>
      <c r="J5198" s="2"/>
      <c r="K5198" s="2"/>
    </row>
    <row r="5199" spans="1:11">
      <c r="A5199" s="2"/>
      <c r="B5199" s="2"/>
      <c r="C5199" s="16"/>
      <c r="D5199" s="2"/>
      <c r="E5199" s="16"/>
      <c r="F5199" s="16"/>
      <c r="G5199" s="16"/>
      <c r="H5199" s="16"/>
      <c r="I5199" s="2"/>
      <c r="J5199" s="2"/>
      <c r="K5199" s="2"/>
    </row>
    <row r="5200" spans="1:11">
      <c r="A5200" s="2"/>
      <c r="B5200" s="2"/>
      <c r="C5200" s="16"/>
      <c r="D5200" s="2"/>
      <c r="E5200" s="16"/>
      <c r="F5200" s="16"/>
      <c r="G5200" s="16"/>
      <c r="H5200" s="16"/>
      <c r="I5200" s="2"/>
      <c r="J5200" s="2"/>
      <c r="K5200" s="2"/>
    </row>
    <row r="5201" spans="1:11">
      <c r="A5201" s="2"/>
      <c r="B5201" s="2"/>
      <c r="C5201" s="16"/>
      <c r="D5201" s="2"/>
      <c r="E5201" s="16"/>
      <c r="F5201" s="16"/>
      <c r="G5201" s="16"/>
      <c r="H5201" s="16"/>
      <c r="I5201" s="2"/>
      <c r="J5201" s="2"/>
      <c r="K5201" s="2"/>
    </row>
    <row r="5202" spans="1:11">
      <c r="A5202" s="2"/>
      <c r="B5202" s="2"/>
      <c r="C5202" s="16"/>
      <c r="D5202" s="2"/>
      <c r="E5202" s="16"/>
      <c r="F5202" s="16"/>
      <c r="G5202" s="16"/>
      <c r="H5202" s="16"/>
      <c r="I5202" s="2"/>
      <c r="J5202" s="2"/>
      <c r="K5202" s="2"/>
    </row>
    <row r="5203" spans="1:11">
      <c r="A5203" s="2"/>
      <c r="B5203" s="2"/>
      <c r="C5203" s="16"/>
      <c r="D5203" s="2"/>
      <c r="E5203" s="16"/>
      <c r="F5203" s="16"/>
      <c r="G5203" s="16"/>
      <c r="H5203" s="16"/>
      <c r="I5203" s="2"/>
      <c r="J5203" s="2"/>
      <c r="K5203" s="2"/>
    </row>
    <row r="5204" spans="1:11">
      <c r="A5204" s="2"/>
      <c r="B5204" s="2"/>
      <c r="C5204" s="16"/>
      <c r="D5204" s="2"/>
      <c r="E5204" s="16"/>
      <c r="F5204" s="16"/>
      <c r="G5204" s="16"/>
      <c r="H5204" s="16"/>
      <c r="I5204" s="2"/>
      <c r="J5204" s="2"/>
      <c r="K5204" s="2"/>
    </row>
    <row r="5205" spans="1:11">
      <c r="A5205" s="2"/>
      <c r="B5205" s="2"/>
      <c r="C5205" s="16"/>
      <c r="D5205" s="2"/>
      <c r="E5205" s="16"/>
      <c r="F5205" s="16"/>
      <c r="G5205" s="16"/>
      <c r="H5205" s="16"/>
      <c r="I5205" s="2"/>
      <c r="J5205" s="2"/>
      <c r="K5205" s="2"/>
    </row>
    <row r="5206" spans="1:11">
      <c r="A5206" s="2"/>
      <c r="B5206" s="2"/>
      <c r="C5206" s="16"/>
      <c r="D5206" s="2"/>
      <c r="E5206" s="16"/>
      <c r="F5206" s="16"/>
      <c r="G5206" s="16"/>
      <c r="H5206" s="16"/>
      <c r="I5206" s="2"/>
      <c r="J5206" s="2"/>
      <c r="K5206" s="2"/>
    </row>
    <row r="5207" spans="1:11">
      <c r="A5207" s="2"/>
      <c r="B5207" s="2"/>
      <c r="C5207" s="16"/>
      <c r="D5207" s="2"/>
      <c r="E5207" s="16"/>
      <c r="F5207" s="16"/>
      <c r="G5207" s="16"/>
      <c r="H5207" s="16"/>
      <c r="I5207" s="2"/>
      <c r="J5207" s="2"/>
      <c r="K5207" s="2"/>
    </row>
    <row r="5208" spans="1:11">
      <c r="A5208" s="2"/>
      <c r="B5208" s="2"/>
      <c r="C5208" s="16"/>
      <c r="D5208" s="2"/>
      <c r="E5208" s="16"/>
      <c r="F5208" s="16"/>
      <c r="G5208" s="16"/>
      <c r="H5208" s="16"/>
      <c r="I5208" s="2"/>
      <c r="J5208" s="2"/>
      <c r="K5208" s="2"/>
    </row>
    <row r="5209" spans="1:11">
      <c r="A5209" s="2"/>
      <c r="B5209" s="2"/>
      <c r="C5209" s="16"/>
      <c r="D5209" s="2"/>
      <c r="E5209" s="16"/>
      <c r="F5209" s="16"/>
      <c r="G5209" s="16"/>
      <c r="H5209" s="16"/>
      <c r="I5209" s="2"/>
      <c r="J5209" s="2"/>
      <c r="K5209" s="2"/>
    </row>
    <row r="5210" spans="1:11">
      <c r="A5210" s="2"/>
      <c r="B5210" s="2"/>
      <c r="C5210" s="16"/>
      <c r="D5210" s="2"/>
      <c r="E5210" s="16"/>
      <c r="F5210" s="16"/>
      <c r="G5210" s="16"/>
      <c r="H5210" s="16"/>
      <c r="I5210" s="2"/>
      <c r="J5210" s="2"/>
      <c r="K5210" s="2"/>
    </row>
    <row r="5211" spans="1:11">
      <c r="A5211" s="2"/>
      <c r="B5211" s="2"/>
      <c r="C5211" s="16"/>
      <c r="D5211" s="2"/>
      <c r="E5211" s="16"/>
      <c r="F5211" s="16"/>
      <c r="G5211" s="16"/>
      <c r="H5211" s="16"/>
      <c r="I5211" s="2"/>
      <c r="J5211" s="2"/>
      <c r="K5211" s="2"/>
    </row>
    <row r="5212" spans="1:11">
      <c r="A5212" s="2"/>
      <c r="B5212" s="2"/>
      <c r="C5212" s="16"/>
      <c r="D5212" s="2"/>
      <c r="E5212" s="16"/>
      <c r="F5212" s="16"/>
      <c r="G5212" s="16"/>
      <c r="H5212" s="16"/>
      <c r="I5212" s="2"/>
      <c r="J5212" s="2"/>
      <c r="K5212" s="2"/>
    </row>
    <row r="5213" spans="1:11">
      <c r="A5213" s="2"/>
      <c r="B5213" s="2"/>
      <c r="C5213" s="16"/>
      <c r="D5213" s="2"/>
      <c r="E5213" s="16"/>
      <c r="F5213" s="16"/>
      <c r="G5213" s="16"/>
      <c r="H5213" s="16"/>
      <c r="I5213" s="2"/>
      <c r="J5213" s="2"/>
      <c r="K5213" s="2">
        <v>2</v>
      </c>
    </row>
    <row r="5214" spans="1:11">
      <c r="A5214" s="2"/>
      <c r="B5214" s="2"/>
      <c r="C5214" s="16"/>
      <c r="D5214" s="2"/>
      <c r="E5214" s="16"/>
      <c r="F5214" s="16"/>
      <c r="G5214" s="16"/>
      <c r="H5214" s="16"/>
      <c r="I5214" s="2"/>
      <c r="J5214" s="2"/>
      <c r="K5214" s="2"/>
    </row>
    <row r="5215" spans="1:11">
      <c r="A5215" s="2"/>
      <c r="B5215" s="2"/>
      <c r="C5215" s="16"/>
      <c r="D5215" s="2"/>
      <c r="E5215" s="16"/>
      <c r="F5215" s="16"/>
      <c r="G5215" s="16"/>
      <c r="H5215" s="16"/>
      <c r="I5215" s="2"/>
      <c r="J5215" s="2"/>
      <c r="K5215" s="2"/>
    </row>
    <row r="5216" spans="1:11">
      <c r="A5216" s="2"/>
      <c r="B5216" s="2"/>
      <c r="C5216" s="16"/>
      <c r="D5216" s="2"/>
      <c r="E5216" s="16"/>
      <c r="F5216" s="16"/>
      <c r="G5216" s="16"/>
      <c r="H5216" s="16"/>
      <c r="I5216" s="2"/>
      <c r="J5216" s="2"/>
      <c r="K5216" s="2"/>
    </row>
    <row r="5217" spans="1:11">
      <c r="A5217" s="2"/>
      <c r="B5217" s="2"/>
      <c r="C5217" s="16"/>
      <c r="D5217" s="2"/>
      <c r="E5217" s="16"/>
      <c r="F5217" s="16"/>
      <c r="G5217" s="16"/>
      <c r="H5217" s="16"/>
      <c r="I5217" s="2"/>
      <c r="J5217" s="2"/>
      <c r="K5217" s="2"/>
    </row>
    <row r="5218" spans="1:11">
      <c r="A5218" s="2"/>
      <c r="B5218" s="2"/>
      <c r="C5218" s="16"/>
      <c r="D5218" s="2"/>
      <c r="E5218" s="16"/>
      <c r="F5218" s="16"/>
      <c r="G5218" s="16"/>
      <c r="H5218" s="16"/>
      <c r="I5218" s="2"/>
      <c r="J5218" s="2"/>
      <c r="K5218" s="2"/>
    </row>
    <row r="5219" spans="1:11">
      <c r="A5219" s="2"/>
      <c r="B5219" s="2"/>
      <c r="C5219" s="16"/>
      <c r="D5219" s="2"/>
      <c r="E5219" s="16"/>
      <c r="F5219" s="16"/>
      <c r="G5219" s="16"/>
      <c r="H5219" s="16"/>
      <c r="I5219" s="2"/>
      <c r="J5219" s="2"/>
      <c r="K5219" s="2"/>
    </row>
    <row r="5220" spans="1:11">
      <c r="A5220" s="2"/>
      <c r="B5220" s="2"/>
      <c r="C5220" s="16"/>
      <c r="D5220" s="2"/>
      <c r="E5220" s="16"/>
      <c r="F5220" s="16"/>
      <c r="G5220" s="16"/>
      <c r="H5220" s="16"/>
      <c r="I5220" s="2"/>
      <c r="J5220" s="2"/>
      <c r="K5220" s="2"/>
    </row>
    <row r="5221" spans="1:11">
      <c r="A5221" s="2"/>
      <c r="B5221" s="2"/>
      <c r="C5221" s="16"/>
      <c r="D5221" s="2"/>
      <c r="E5221" s="16"/>
      <c r="F5221" s="16"/>
      <c r="G5221" s="16"/>
      <c r="H5221" s="16"/>
      <c r="I5221" s="2"/>
      <c r="J5221" s="2"/>
      <c r="K5221" s="2"/>
    </row>
    <row r="5222" spans="1:11">
      <c r="A5222" s="2"/>
      <c r="B5222" s="2"/>
      <c r="C5222" s="16"/>
      <c r="D5222" s="2"/>
      <c r="E5222" s="16"/>
      <c r="F5222" s="16"/>
      <c r="G5222" s="16"/>
      <c r="H5222" s="16"/>
      <c r="I5222" s="2"/>
      <c r="J5222" s="2"/>
      <c r="K5222" s="2"/>
    </row>
    <row r="5223" spans="1:11">
      <c r="A5223" s="2"/>
      <c r="B5223" s="2"/>
      <c r="C5223" s="16"/>
      <c r="D5223" s="2"/>
      <c r="E5223" s="16"/>
      <c r="F5223" s="16"/>
      <c r="G5223" s="16"/>
      <c r="H5223" s="16"/>
      <c r="I5223" s="2"/>
      <c r="J5223" s="2"/>
      <c r="K5223" s="2"/>
    </row>
    <row r="5224" spans="1:11">
      <c r="A5224" s="2"/>
      <c r="B5224" s="2"/>
      <c r="C5224" s="16"/>
      <c r="D5224" s="2"/>
      <c r="E5224" s="16"/>
      <c r="F5224" s="16"/>
      <c r="G5224" s="16"/>
      <c r="H5224" s="16"/>
      <c r="I5224" s="2"/>
      <c r="J5224" s="2"/>
      <c r="K5224" s="2"/>
    </row>
    <row r="5225" spans="1:11">
      <c r="A5225" s="2"/>
      <c r="B5225" s="2"/>
      <c r="C5225" s="16"/>
      <c r="D5225" s="2"/>
      <c r="E5225" s="16"/>
      <c r="F5225" s="16"/>
      <c r="G5225" s="16"/>
      <c r="H5225" s="16"/>
      <c r="I5225" s="2"/>
      <c r="J5225" s="2"/>
      <c r="K5225" s="2"/>
    </row>
    <row r="5226" spans="1:11">
      <c r="A5226" s="2"/>
      <c r="B5226" s="2"/>
      <c r="C5226" s="16"/>
      <c r="D5226" s="2"/>
      <c r="E5226" s="16"/>
      <c r="F5226" s="16"/>
      <c r="G5226" s="16"/>
      <c r="H5226" s="16"/>
      <c r="I5226" s="2"/>
      <c r="J5226" s="2"/>
      <c r="K5226" s="2"/>
    </row>
    <row r="5227" spans="1:11">
      <c r="A5227" s="2"/>
      <c r="B5227" s="2"/>
      <c r="C5227" s="16"/>
      <c r="D5227" s="2"/>
      <c r="E5227" s="16"/>
      <c r="F5227" s="16"/>
      <c r="G5227" s="16"/>
      <c r="H5227" s="16"/>
      <c r="I5227" s="2"/>
      <c r="J5227" s="2"/>
      <c r="K5227" s="2"/>
    </row>
    <row r="5228" spans="1:11">
      <c r="A5228" s="2"/>
      <c r="B5228" s="2"/>
      <c r="C5228" s="16"/>
      <c r="D5228" s="2"/>
      <c r="E5228" s="16"/>
      <c r="F5228" s="16"/>
      <c r="G5228" s="16"/>
      <c r="H5228" s="16"/>
      <c r="I5228" s="2"/>
      <c r="J5228" s="2"/>
      <c r="K5228" s="2"/>
    </row>
    <row r="5229" spans="1:11">
      <c r="A5229" s="2"/>
      <c r="B5229" s="2"/>
      <c r="C5229" s="16"/>
      <c r="D5229" s="2"/>
      <c r="E5229" s="16"/>
      <c r="F5229" s="16"/>
      <c r="G5229" s="16"/>
      <c r="H5229" s="16"/>
      <c r="I5229" s="2"/>
      <c r="J5229" s="2"/>
      <c r="K5229" s="2"/>
    </row>
    <row r="5230" spans="1:11">
      <c r="A5230" s="2"/>
      <c r="B5230" s="2"/>
      <c r="C5230" s="16"/>
      <c r="D5230" s="2"/>
      <c r="E5230" s="16"/>
      <c r="F5230" s="16"/>
      <c r="G5230" s="16"/>
      <c r="H5230" s="16"/>
      <c r="I5230" s="2"/>
      <c r="J5230" s="2"/>
      <c r="K5230" s="2"/>
    </row>
    <row r="5231" spans="1:11">
      <c r="A5231" s="2"/>
      <c r="B5231" s="2"/>
      <c r="C5231" s="16"/>
      <c r="D5231" s="2"/>
      <c r="E5231" s="16"/>
      <c r="F5231" s="16"/>
      <c r="G5231" s="16"/>
      <c r="H5231" s="16"/>
      <c r="I5231" s="2"/>
      <c r="J5231" s="2"/>
      <c r="K5231" s="2"/>
    </row>
    <row r="5232" spans="1:11">
      <c r="A5232" s="2"/>
      <c r="B5232" s="2"/>
      <c r="C5232" s="16"/>
      <c r="D5232" s="2"/>
      <c r="E5232" s="16"/>
      <c r="F5232" s="16"/>
      <c r="G5232" s="16"/>
      <c r="H5232" s="16"/>
      <c r="I5232" s="2"/>
      <c r="J5232" s="2"/>
      <c r="K5232" s="2"/>
    </row>
    <row r="5233" spans="1:11">
      <c r="A5233" s="2"/>
      <c r="B5233" s="2"/>
      <c r="C5233" s="16"/>
      <c r="D5233" s="2"/>
      <c r="E5233" s="16"/>
      <c r="F5233" s="16"/>
      <c r="G5233" s="16"/>
      <c r="H5233" s="16"/>
      <c r="I5233" s="2"/>
      <c r="J5233" s="2"/>
      <c r="K5233" s="2"/>
    </row>
    <row r="5234" spans="1:11">
      <c r="A5234" s="2"/>
      <c r="B5234" s="2"/>
      <c r="C5234" s="16"/>
      <c r="D5234" s="2"/>
      <c r="E5234" s="16"/>
      <c r="F5234" s="16"/>
      <c r="G5234" s="16"/>
      <c r="H5234" s="16"/>
      <c r="I5234" s="2"/>
      <c r="J5234" s="2"/>
      <c r="K5234" s="2"/>
    </row>
    <row r="5235" spans="1:11">
      <c r="A5235" s="2"/>
      <c r="B5235" s="2"/>
      <c r="C5235" s="16"/>
      <c r="D5235" s="2"/>
      <c r="E5235" s="16"/>
      <c r="F5235" s="16"/>
      <c r="G5235" s="16"/>
      <c r="H5235" s="16"/>
      <c r="I5235" s="2"/>
      <c r="J5235" s="2"/>
      <c r="K5235" s="2"/>
    </row>
    <row r="5236" spans="1:11">
      <c r="A5236" s="2"/>
      <c r="B5236" s="2"/>
      <c r="C5236" s="16"/>
      <c r="D5236" s="2"/>
      <c r="E5236" s="16"/>
      <c r="F5236" s="16"/>
      <c r="G5236" s="16"/>
      <c r="H5236" s="16"/>
      <c r="I5236" s="2"/>
      <c r="J5236" s="2"/>
      <c r="K5236" s="2"/>
    </row>
    <row r="5237" spans="1:11">
      <c r="A5237" s="2"/>
      <c r="B5237" s="2"/>
      <c r="C5237" s="16"/>
      <c r="D5237" s="2"/>
      <c r="E5237" s="16"/>
      <c r="F5237" s="16"/>
      <c r="G5237" s="16"/>
      <c r="H5237" s="16"/>
      <c r="I5237" s="2"/>
      <c r="J5237" s="2"/>
      <c r="K5237" s="2"/>
    </row>
    <row r="5238" spans="1:11">
      <c r="A5238" s="2"/>
      <c r="B5238" s="2"/>
      <c r="C5238" s="16"/>
      <c r="D5238" s="2"/>
      <c r="E5238" s="16"/>
      <c r="F5238" s="16"/>
      <c r="G5238" s="16"/>
      <c r="H5238" s="16"/>
      <c r="I5238" s="2"/>
      <c r="J5238" s="2"/>
      <c r="K5238" s="2"/>
    </row>
    <row r="5239" spans="1:11">
      <c r="A5239" s="2"/>
      <c r="B5239" s="2"/>
      <c r="C5239" s="16"/>
      <c r="D5239" s="2"/>
      <c r="E5239" s="16"/>
      <c r="F5239" s="16"/>
      <c r="G5239" s="16"/>
      <c r="H5239" s="16"/>
      <c r="I5239" s="2"/>
      <c r="J5239" s="2"/>
      <c r="K5239" s="2"/>
    </row>
    <row r="5240" spans="1:11">
      <c r="A5240" s="2"/>
      <c r="B5240" s="2"/>
      <c r="C5240" s="16"/>
      <c r="D5240" s="2"/>
      <c r="E5240" s="16"/>
      <c r="F5240" s="16"/>
      <c r="G5240" s="16"/>
      <c r="H5240" s="16"/>
      <c r="I5240" s="2"/>
      <c r="J5240" s="2"/>
      <c r="K5240" s="2"/>
    </row>
    <row r="5241" spans="1:11">
      <c r="A5241" s="2"/>
      <c r="B5241" s="2"/>
      <c r="C5241" s="16"/>
      <c r="D5241" s="2"/>
      <c r="E5241" s="16"/>
      <c r="F5241" s="16"/>
      <c r="G5241" s="16"/>
      <c r="H5241" s="16"/>
      <c r="I5241" s="2"/>
      <c r="J5241" s="2"/>
      <c r="K5241" s="2"/>
    </row>
    <row r="5242" spans="1:11">
      <c r="A5242" s="2"/>
      <c r="B5242" s="2"/>
      <c r="C5242" s="16"/>
      <c r="D5242" s="2"/>
      <c r="E5242" s="16"/>
      <c r="F5242" s="16"/>
      <c r="G5242" s="16"/>
      <c r="H5242" s="16"/>
      <c r="I5242" s="2"/>
      <c r="J5242" s="2"/>
      <c r="K5242" s="2"/>
    </row>
    <row r="5243" spans="1:11">
      <c r="A5243" s="2"/>
      <c r="B5243" s="2"/>
      <c r="C5243" s="16"/>
      <c r="D5243" s="2"/>
      <c r="E5243" s="16"/>
      <c r="F5243" s="16"/>
      <c r="G5243" s="16"/>
      <c r="H5243" s="16"/>
      <c r="I5243" s="2"/>
      <c r="J5243" s="2"/>
      <c r="K5243" s="2"/>
    </row>
    <row r="5244" spans="1:11">
      <c r="A5244" s="2"/>
      <c r="B5244" s="2"/>
      <c r="C5244" s="16"/>
      <c r="D5244" s="2"/>
      <c r="E5244" s="16"/>
      <c r="F5244" s="16"/>
      <c r="G5244" s="16"/>
      <c r="H5244" s="16"/>
      <c r="I5244" s="2"/>
      <c r="J5244" s="2"/>
      <c r="K5244" s="2"/>
    </row>
    <row r="5245" spans="1:11">
      <c r="A5245" s="2"/>
      <c r="B5245" s="2"/>
      <c r="C5245" s="16"/>
      <c r="D5245" s="2"/>
      <c r="E5245" s="16"/>
      <c r="F5245" s="16"/>
      <c r="G5245" s="16"/>
      <c r="H5245" s="16"/>
      <c r="I5245" s="2"/>
      <c r="J5245" s="2"/>
      <c r="K5245" s="2"/>
    </row>
    <row r="5246" spans="1:11">
      <c r="A5246" s="2"/>
      <c r="B5246" s="2"/>
      <c r="C5246" s="16"/>
      <c r="D5246" s="2"/>
      <c r="E5246" s="16"/>
      <c r="F5246" s="16"/>
      <c r="G5246" s="16"/>
      <c r="H5246" s="16"/>
      <c r="I5246" s="2"/>
      <c r="J5246" s="2"/>
      <c r="K5246" s="2"/>
    </row>
    <row r="5247" spans="1:11">
      <c r="A5247" s="2"/>
      <c r="B5247" s="2"/>
      <c r="C5247" s="16"/>
      <c r="D5247" s="2"/>
      <c r="E5247" s="16"/>
      <c r="F5247" s="16"/>
      <c r="G5247" s="16"/>
      <c r="H5247" s="16"/>
      <c r="I5247" s="2"/>
      <c r="J5247" s="2"/>
      <c r="K5247" s="2"/>
    </row>
  </sheetData>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H88"/>
  <sheetViews>
    <sheetView topLeftCell="A50" workbookViewId="0">
      <selection activeCell="J54" sqref="J54"/>
    </sheetView>
  </sheetViews>
  <sheetFormatPr defaultRowHeight="15"/>
  <cols>
    <col min="1" max="2" width="15.7109375" style="2" customWidth="1"/>
    <col min="3" max="3" width="9.140625" style="2" bestFit="1" customWidth="1"/>
    <col min="4" max="4" width="13.140625" style="2" bestFit="1" customWidth="1"/>
    <col min="5" max="5" width="19.7109375" style="2" customWidth="1"/>
    <col min="6" max="7" width="14.28515625" style="2" bestFit="1" customWidth="1"/>
    <col min="8" max="8" width="13.85546875" style="2" bestFit="1" customWidth="1"/>
    <col min="9" max="16384" width="9.140625" style="6"/>
  </cols>
  <sheetData>
    <row r="1" spans="1:8">
      <c r="A1" s="38" t="s">
        <v>3357</v>
      </c>
      <c r="B1" s="38" t="s">
        <v>35</v>
      </c>
      <c r="C1" s="38" t="s">
        <v>3356</v>
      </c>
      <c r="D1" s="38" t="s">
        <v>3355</v>
      </c>
      <c r="E1" s="38" t="s">
        <v>3354</v>
      </c>
      <c r="F1" s="38" t="s">
        <v>3353</v>
      </c>
      <c r="G1" s="38" t="s">
        <v>3352</v>
      </c>
      <c r="H1" s="38" t="s">
        <v>3351</v>
      </c>
    </row>
    <row r="2" spans="1:8" hidden="1">
      <c r="A2" s="2" t="s">
        <v>77</v>
      </c>
      <c r="B2" s="2" t="s">
        <v>48</v>
      </c>
      <c r="C2" s="2" t="s">
        <v>3060</v>
      </c>
      <c r="D2" s="2">
        <v>4697</v>
      </c>
      <c r="E2" s="2">
        <v>159137661.74900001</v>
      </c>
      <c r="F2" s="2" t="s">
        <v>44</v>
      </c>
      <c r="G2" s="2" t="s">
        <v>53</v>
      </c>
      <c r="H2" s="2" t="s">
        <v>93</v>
      </c>
    </row>
    <row r="3" spans="1:8" hidden="1">
      <c r="A3" s="2" t="s">
        <v>78</v>
      </c>
      <c r="B3" s="2" t="s">
        <v>48</v>
      </c>
      <c r="C3" s="2" t="s">
        <v>3060</v>
      </c>
      <c r="D3" s="2">
        <v>3836</v>
      </c>
      <c r="E3" s="2">
        <v>365015047.74199998</v>
      </c>
      <c r="F3" s="2" t="s">
        <v>44</v>
      </c>
      <c r="G3" s="2" t="s">
        <v>53</v>
      </c>
      <c r="H3" s="2" t="s">
        <v>94</v>
      </c>
    </row>
    <row r="4" spans="1:8" hidden="1">
      <c r="A4" s="2" t="s">
        <v>48</v>
      </c>
      <c r="B4" s="2" t="s">
        <v>48</v>
      </c>
      <c r="C4" s="2" t="s">
        <v>3060</v>
      </c>
      <c r="D4" s="2">
        <v>144526</v>
      </c>
      <c r="E4" s="2">
        <v>281554590.30500001</v>
      </c>
      <c r="F4" s="2" t="s">
        <v>44</v>
      </c>
      <c r="G4" s="2" t="s">
        <v>53</v>
      </c>
      <c r="H4" s="2" t="s">
        <v>95</v>
      </c>
    </row>
    <row r="5" spans="1:8" hidden="1">
      <c r="A5" s="2" t="s">
        <v>79</v>
      </c>
      <c r="B5" s="2" t="s">
        <v>48</v>
      </c>
      <c r="C5" s="2" t="s">
        <v>3060</v>
      </c>
      <c r="D5" s="2">
        <v>3760</v>
      </c>
      <c r="E5" s="2">
        <v>544893722.66199994</v>
      </c>
      <c r="F5" s="2" t="s">
        <v>44</v>
      </c>
      <c r="G5" s="2" t="s">
        <v>53</v>
      </c>
      <c r="H5" s="2" t="s">
        <v>96</v>
      </c>
    </row>
    <row r="6" spans="1:8" hidden="1">
      <c r="A6" s="2" t="s">
        <v>80</v>
      </c>
      <c r="B6" s="2" t="s">
        <v>48</v>
      </c>
      <c r="C6" s="2" t="s">
        <v>3060</v>
      </c>
      <c r="D6" s="2">
        <v>3941</v>
      </c>
      <c r="E6" s="2">
        <v>490098942.50400001</v>
      </c>
      <c r="F6" s="2" t="s">
        <v>44</v>
      </c>
      <c r="G6" s="2" t="s">
        <v>53</v>
      </c>
      <c r="H6" s="2" t="s">
        <v>97</v>
      </c>
    </row>
    <row r="7" spans="1:8" hidden="1">
      <c r="A7" s="2" t="s">
        <v>49</v>
      </c>
      <c r="B7" s="2" t="s">
        <v>49</v>
      </c>
      <c r="C7" s="2" t="s">
        <v>3060</v>
      </c>
      <c r="D7" s="2">
        <v>964</v>
      </c>
      <c r="E7" s="2">
        <v>164242590.882</v>
      </c>
      <c r="F7" s="2" t="s">
        <v>44</v>
      </c>
      <c r="G7" s="2" t="s">
        <v>53</v>
      </c>
      <c r="H7" s="2" t="s">
        <v>98</v>
      </c>
    </row>
    <row r="8" spans="1:8" hidden="1">
      <c r="A8" s="2" t="s">
        <v>81</v>
      </c>
      <c r="B8" s="2" t="s">
        <v>49</v>
      </c>
      <c r="C8" s="2" t="s">
        <v>3060</v>
      </c>
      <c r="D8" s="2">
        <v>3607</v>
      </c>
      <c r="E8" s="2">
        <v>205848925.162</v>
      </c>
      <c r="F8" s="2" t="s">
        <v>44</v>
      </c>
      <c r="G8" s="2" t="s">
        <v>53</v>
      </c>
      <c r="H8" s="2" t="s">
        <v>99</v>
      </c>
    </row>
    <row r="9" spans="1:8" hidden="1">
      <c r="A9" s="2" t="s">
        <v>82</v>
      </c>
      <c r="B9" s="2" t="s">
        <v>49</v>
      </c>
      <c r="C9" s="2" t="s">
        <v>3060</v>
      </c>
      <c r="D9" s="2">
        <v>2327</v>
      </c>
      <c r="E9" s="2">
        <v>302624698.24599999</v>
      </c>
      <c r="F9" s="2" t="s">
        <v>44</v>
      </c>
      <c r="G9" s="2" t="s">
        <v>53</v>
      </c>
      <c r="H9" s="2" t="s">
        <v>100</v>
      </c>
    </row>
    <row r="10" spans="1:8" hidden="1">
      <c r="A10" s="2" t="s">
        <v>83</v>
      </c>
      <c r="B10" s="2" t="s">
        <v>50</v>
      </c>
      <c r="C10" s="2" t="s">
        <v>3060</v>
      </c>
      <c r="D10" s="2">
        <v>1125</v>
      </c>
      <c r="E10" s="2">
        <v>57415274.476300001</v>
      </c>
      <c r="F10" s="2" t="s">
        <v>44</v>
      </c>
      <c r="G10" s="2" t="s">
        <v>54</v>
      </c>
      <c r="H10" s="2" t="s">
        <v>101</v>
      </c>
    </row>
    <row r="11" spans="1:8" hidden="1">
      <c r="A11" s="2" t="s">
        <v>84</v>
      </c>
      <c r="B11" s="2" t="s">
        <v>50</v>
      </c>
      <c r="C11" s="2" t="s">
        <v>3060</v>
      </c>
      <c r="D11" s="2">
        <v>20529</v>
      </c>
      <c r="E11" s="2">
        <v>33820375.507299997</v>
      </c>
      <c r="F11" s="2" t="s">
        <v>44</v>
      </c>
      <c r="G11" s="2" t="s">
        <v>54</v>
      </c>
      <c r="H11" s="2" t="s">
        <v>102</v>
      </c>
    </row>
    <row r="12" spans="1:8" hidden="1">
      <c r="A12" s="2" t="s">
        <v>85</v>
      </c>
      <c r="B12" s="2" t="s">
        <v>50</v>
      </c>
      <c r="C12" s="2" t="s">
        <v>3060</v>
      </c>
      <c r="D12" s="2">
        <v>2656</v>
      </c>
      <c r="E12" s="2">
        <v>34192649.456100002</v>
      </c>
      <c r="F12" s="2" t="s">
        <v>44</v>
      </c>
      <c r="G12" s="2" t="s">
        <v>54</v>
      </c>
      <c r="H12" s="2" t="s">
        <v>103</v>
      </c>
    </row>
    <row r="13" spans="1:8" hidden="1">
      <c r="A13" s="2" t="s">
        <v>50</v>
      </c>
      <c r="B13" s="2" t="s">
        <v>50</v>
      </c>
      <c r="C13" s="2" t="s">
        <v>3060</v>
      </c>
      <c r="D13" s="2">
        <v>7804</v>
      </c>
      <c r="E13" s="2">
        <v>83680226.772200003</v>
      </c>
      <c r="F13" s="2" t="s">
        <v>44</v>
      </c>
      <c r="G13" s="2" t="s">
        <v>54</v>
      </c>
      <c r="H13" s="2" t="s">
        <v>104</v>
      </c>
    </row>
    <row r="14" spans="1:8" hidden="1">
      <c r="A14" s="2" t="s">
        <v>86</v>
      </c>
      <c r="B14" s="2" t="s">
        <v>50</v>
      </c>
      <c r="C14" s="2" t="s">
        <v>3060</v>
      </c>
      <c r="D14" s="2">
        <v>68673</v>
      </c>
      <c r="E14" s="2">
        <v>169770707.73199999</v>
      </c>
      <c r="F14" s="2" t="s">
        <v>44</v>
      </c>
      <c r="G14" s="2" t="s">
        <v>54</v>
      </c>
      <c r="H14" s="2" t="s">
        <v>105</v>
      </c>
    </row>
    <row r="15" spans="1:8" hidden="1">
      <c r="A15" s="2" t="s">
        <v>87</v>
      </c>
      <c r="B15" s="2" t="s">
        <v>51</v>
      </c>
      <c r="C15" s="2" t="s">
        <v>3060</v>
      </c>
      <c r="D15" s="2">
        <v>3636</v>
      </c>
      <c r="E15" s="2">
        <v>363387031.60799998</v>
      </c>
      <c r="F15" s="2" t="s">
        <v>44</v>
      </c>
      <c r="G15" s="2" t="s">
        <v>55</v>
      </c>
      <c r="H15" s="2" t="s">
        <v>106</v>
      </c>
    </row>
    <row r="16" spans="1:8" hidden="1">
      <c r="A16" s="2" t="s">
        <v>51</v>
      </c>
      <c r="B16" s="2" t="s">
        <v>51</v>
      </c>
      <c r="C16" s="2" t="s">
        <v>3060</v>
      </c>
      <c r="D16" s="2">
        <v>14613</v>
      </c>
      <c r="E16" s="2">
        <v>580734185.86699998</v>
      </c>
      <c r="F16" s="2" t="s">
        <v>44</v>
      </c>
      <c r="G16" s="2" t="s">
        <v>55</v>
      </c>
      <c r="H16" s="2" t="s">
        <v>107</v>
      </c>
    </row>
    <row r="17" spans="1:8" hidden="1">
      <c r="A17" s="2" t="s">
        <v>88</v>
      </c>
      <c r="B17" s="2" t="s">
        <v>52</v>
      </c>
      <c r="C17" s="2" t="s">
        <v>3060</v>
      </c>
      <c r="D17" s="2">
        <v>26586</v>
      </c>
      <c r="E17" s="2">
        <v>164089361.37099999</v>
      </c>
      <c r="F17" s="2" t="s">
        <v>44</v>
      </c>
      <c r="G17" s="2" t="s">
        <v>56</v>
      </c>
      <c r="H17" s="2" t="s">
        <v>108</v>
      </c>
    </row>
    <row r="18" spans="1:8" hidden="1">
      <c r="A18" s="2" t="s">
        <v>89</v>
      </c>
      <c r="B18" s="2" t="s">
        <v>52</v>
      </c>
      <c r="C18" s="2" t="s">
        <v>3060</v>
      </c>
      <c r="D18" s="2">
        <v>9226</v>
      </c>
      <c r="E18" s="2">
        <v>71049201.047330007</v>
      </c>
      <c r="F18" s="2" t="s">
        <v>44</v>
      </c>
      <c r="G18" s="2" t="s">
        <v>56</v>
      </c>
      <c r="H18" s="2" t="s">
        <v>109</v>
      </c>
    </row>
    <row r="19" spans="1:8" hidden="1">
      <c r="A19" s="2" t="s">
        <v>90</v>
      </c>
      <c r="B19" s="2" t="s">
        <v>52</v>
      </c>
      <c r="C19" s="2" t="s">
        <v>3060</v>
      </c>
      <c r="D19" s="2">
        <v>9581</v>
      </c>
      <c r="E19" s="2">
        <v>411060453.91299999</v>
      </c>
      <c r="F19" s="2" t="s">
        <v>44</v>
      </c>
      <c r="G19" s="2" t="s">
        <v>56</v>
      </c>
      <c r="H19" s="2" t="s">
        <v>110</v>
      </c>
    </row>
    <row r="20" spans="1:8" hidden="1">
      <c r="A20" s="2" t="s">
        <v>91</v>
      </c>
      <c r="B20" s="2" t="s">
        <v>52</v>
      </c>
      <c r="C20" s="2" t="s">
        <v>3060</v>
      </c>
      <c r="D20" s="2">
        <v>3721</v>
      </c>
      <c r="E20" s="2">
        <v>221383406.79800001</v>
      </c>
      <c r="F20" s="2" t="s">
        <v>44</v>
      </c>
      <c r="G20" s="2" t="s">
        <v>56</v>
      </c>
      <c r="H20" s="2" t="s">
        <v>111</v>
      </c>
    </row>
    <row r="21" spans="1:8" hidden="1">
      <c r="A21" s="2" t="s">
        <v>92</v>
      </c>
      <c r="B21" s="2" t="s">
        <v>52</v>
      </c>
      <c r="C21" s="2" t="s">
        <v>3060</v>
      </c>
      <c r="D21" s="2">
        <v>6578</v>
      </c>
      <c r="E21" s="2">
        <v>373198531.36210001</v>
      </c>
      <c r="F21" s="2" t="s">
        <v>44</v>
      </c>
      <c r="G21" s="2" t="s">
        <v>56</v>
      </c>
      <c r="H21" s="2" t="s">
        <v>112</v>
      </c>
    </row>
    <row r="22" spans="1:8" hidden="1">
      <c r="A22" s="2" t="s">
        <v>113</v>
      </c>
      <c r="B22" s="2" t="s">
        <v>57</v>
      </c>
      <c r="C22" s="2" t="s">
        <v>3052</v>
      </c>
      <c r="D22" s="2">
        <v>2257</v>
      </c>
      <c r="E22" s="2">
        <v>99720638.085299999</v>
      </c>
      <c r="F22" s="2" t="s">
        <v>45</v>
      </c>
      <c r="G22" s="2" t="s">
        <v>60</v>
      </c>
      <c r="H22" s="2" t="s">
        <v>134</v>
      </c>
    </row>
    <row r="23" spans="1:8" hidden="1">
      <c r="A23" s="2" t="s">
        <v>114</v>
      </c>
      <c r="B23" s="2" t="s">
        <v>57</v>
      </c>
      <c r="C23" s="2" t="s">
        <v>3052</v>
      </c>
      <c r="D23" s="2">
        <v>1722</v>
      </c>
      <c r="E23" s="2">
        <v>170578295.13600001</v>
      </c>
      <c r="F23" s="2" t="s">
        <v>45</v>
      </c>
      <c r="G23" s="2" t="s">
        <v>60</v>
      </c>
      <c r="H23" s="2" t="s">
        <v>135</v>
      </c>
    </row>
    <row r="24" spans="1:8" hidden="1">
      <c r="A24" s="2" t="s">
        <v>115</v>
      </c>
      <c r="B24" s="2" t="s">
        <v>57</v>
      </c>
      <c r="C24" s="2" t="s">
        <v>3052</v>
      </c>
      <c r="D24" s="2">
        <v>2148</v>
      </c>
      <c r="E24" s="2">
        <v>380057146.23500001</v>
      </c>
      <c r="F24" s="2" t="s">
        <v>45</v>
      </c>
      <c r="G24" s="2" t="s">
        <v>60</v>
      </c>
      <c r="H24" s="2" t="s">
        <v>136</v>
      </c>
    </row>
    <row r="25" spans="1:8" hidden="1">
      <c r="A25" s="2" t="s">
        <v>31</v>
      </c>
      <c r="B25" s="2" t="s">
        <v>57</v>
      </c>
      <c r="C25" s="2" t="s">
        <v>3052</v>
      </c>
      <c r="D25" s="2">
        <v>4040</v>
      </c>
      <c r="E25" s="2">
        <v>311859616.93599999</v>
      </c>
      <c r="F25" s="2" t="s">
        <v>45</v>
      </c>
      <c r="G25" s="2" t="s">
        <v>60</v>
      </c>
      <c r="H25" s="2" t="s">
        <v>137</v>
      </c>
    </row>
    <row r="26" spans="1:8" hidden="1">
      <c r="A26" s="2" t="s">
        <v>116</v>
      </c>
      <c r="B26" s="2" t="s">
        <v>58</v>
      </c>
      <c r="C26" s="2" t="s">
        <v>3052</v>
      </c>
      <c r="D26" s="2">
        <v>1024</v>
      </c>
      <c r="E26" s="2">
        <v>38278995.400799997</v>
      </c>
      <c r="F26" s="2" t="s">
        <v>45</v>
      </c>
      <c r="G26" s="2" t="s">
        <v>61</v>
      </c>
      <c r="H26" s="2" t="s">
        <v>138</v>
      </c>
    </row>
    <row r="27" spans="1:8" hidden="1">
      <c r="A27" s="2" t="s">
        <v>117</v>
      </c>
      <c r="B27" s="2" t="s">
        <v>58</v>
      </c>
      <c r="C27" s="2" t="s">
        <v>3052</v>
      </c>
      <c r="D27" s="2">
        <v>338</v>
      </c>
      <c r="E27" s="2">
        <v>20003414.104600001</v>
      </c>
      <c r="F27" s="2" t="s">
        <v>45</v>
      </c>
      <c r="G27" s="2" t="s">
        <v>61</v>
      </c>
      <c r="H27" s="2" t="s">
        <v>139</v>
      </c>
    </row>
    <row r="28" spans="1:8" hidden="1">
      <c r="A28" s="2" t="s">
        <v>118</v>
      </c>
      <c r="B28" s="2" t="s">
        <v>58</v>
      </c>
      <c r="C28" s="2" t="s">
        <v>3052</v>
      </c>
      <c r="D28" s="2">
        <v>154</v>
      </c>
      <c r="E28" s="2">
        <v>4240679.14114</v>
      </c>
      <c r="F28" s="2" t="s">
        <v>45</v>
      </c>
      <c r="G28" s="2" t="s">
        <v>61</v>
      </c>
      <c r="H28" s="2" t="s">
        <v>140</v>
      </c>
    </row>
    <row r="29" spans="1:8" hidden="1">
      <c r="A29" s="2" t="s">
        <v>119</v>
      </c>
      <c r="B29" s="2" t="s">
        <v>58</v>
      </c>
      <c r="C29" s="2" t="s">
        <v>3052</v>
      </c>
      <c r="D29" s="2">
        <v>719</v>
      </c>
      <c r="E29" s="2">
        <v>13841119.3246</v>
      </c>
      <c r="F29" s="2" t="s">
        <v>45</v>
      </c>
      <c r="G29" s="2" t="s">
        <v>61</v>
      </c>
      <c r="H29" s="2" t="s">
        <v>141</v>
      </c>
    </row>
    <row r="30" spans="1:8" hidden="1">
      <c r="A30" s="2" t="s">
        <v>120</v>
      </c>
      <c r="B30" s="2" t="s">
        <v>58</v>
      </c>
      <c r="C30" s="2" t="s">
        <v>3052</v>
      </c>
      <c r="D30" s="2">
        <v>705</v>
      </c>
      <c r="E30" s="2">
        <v>37479709.884199999</v>
      </c>
      <c r="F30" s="2" t="s">
        <v>45</v>
      </c>
      <c r="G30" s="2" t="s">
        <v>61</v>
      </c>
      <c r="H30" s="2" t="s">
        <v>142</v>
      </c>
    </row>
    <row r="31" spans="1:8" hidden="1">
      <c r="A31" s="2" t="s">
        <v>121</v>
      </c>
      <c r="B31" s="2" t="s">
        <v>58</v>
      </c>
      <c r="C31" s="2" t="s">
        <v>3052</v>
      </c>
      <c r="D31" s="2">
        <v>386</v>
      </c>
      <c r="E31" s="2">
        <v>48842165.257700004</v>
      </c>
      <c r="F31" s="2" t="s">
        <v>45</v>
      </c>
      <c r="G31" s="2" t="s">
        <v>61</v>
      </c>
      <c r="H31" s="2" t="s">
        <v>143</v>
      </c>
    </row>
    <row r="32" spans="1:8" hidden="1">
      <c r="A32" s="2" t="s">
        <v>122</v>
      </c>
      <c r="B32" s="2" t="s">
        <v>58</v>
      </c>
      <c r="C32" s="2" t="s">
        <v>3052</v>
      </c>
      <c r="D32" s="2">
        <v>873</v>
      </c>
      <c r="E32" s="2">
        <v>73666230.312999994</v>
      </c>
      <c r="F32" s="2" t="s">
        <v>45</v>
      </c>
      <c r="G32" s="2" t="s">
        <v>61</v>
      </c>
      <c r="H32" s="2" t="s">
        <v>144</v>
      </c>
    </row>
    <row r="33" spans="1:8" hidden="1">
      <c r="A33" s="2" t="s">
        <v>123</v>
      </c>
      <c r="B33" s="2" t="s">
        <v>58</v>
      </c>
      <c r="C33" s="2" t="s">
        <v>3052</v>
      </c>
      <c r="D33" s="2">
        <v>1751</v>
      </c>
      <c r="E33" s="2">
        <v>63621558.696599998</v>
      </c>
      <c r="F33" s="2" t="s">
        <v>45</v>
      </c>
      <c r="G33" s="2" t="s">
        <v>61</v>
      </c>
      <c r="H33" s="2" t="s">
        <v>145</v>
      </c>
    </row>
    <row r="34" spans="1:8" hidden="1">
      <c r="A34" s="2" t="s">
        <v>124</v>
      </c>
      <c r="B34" s="2" t="s">
        <v>58</v>
      </c>
      <c r="C34" s="2" t="s">
        <v>3052</v>
      </c>
      <c r="D34" s="2">
        <v>230</v>
      </c>
      <c r="E34" s="2">
        <v>59352638.520400003</v>
      </c>
      <c r="F34" s="2" t="s">
        <v>45</v>
      </c>
      <c r="G34" s="2" t="s">
        <v>61</v>
      </c>
      <c r="H34" s="2" t="s">
        <v>146</v>
      </c>
    </row>
    <row r="35" spans="1:8" hidden="1">
      <c r="A35" s="2" t="s">
        <v>125</v>
      </c>
      <c r="B35" s="2" t="s">
        <v>58</v>
      </c>
      <c r="C35" s="2" t="s">
        <v>3052</v>
      </c>
      <c r="D35" s="2">
        <v>945</v>
      </c>
      <c r="E35" s="2">
        <v>40824398.204300001</v>
      </c>
      <c r="F35" s="2" t="s">
        <v>45</v>
      </c>
      <c r="G35" s="2" t="s">
        <v>61</v>
      </c>
      <c r="H35" s="2" t="s">
        <v>147</v>
      </c>
    </row>
    <row r="36" spans="1:8" hidden="1">
      <c r="A36" s="2" t="s">
        <v>126</v>
      </c>
      <c r="B36" s="2" t="s">
        <v>58</v>
      </c>
      <c r="C36" s="2" t="s">
        <v>3052</v>
      </c>
      <c r="D36" s="2">
        <v>672</v>
      </c>
      <c r="E36" s="2">
        <v>32367284.5997</v>
      </c>
      <c r="F36" s="2" t="s">
        <v>45</v>
      </c>
      <c r="G36" s="2" t="s">
        <v>61</v>
      </c>
      <c r="H36" s="2" t="s">
        <v>148</v>
      </c>
    </row>
    <row r="37" spans="1:8" hidden="1">
      <c r="A37" s="2" t="s">
        <v>20</v>
      </c>
      <c r="B37" s="2" t="s">
        <v>58</v>
      </c>
      <c r="C37" s="2" t="s">
        <v>3052</v>
      </c>
      <c r="D37" s="2">
        <v>1384</v>
      </c>
      <c r="E37" s="2">
        <v>59262561.081500001</v>
      </c>
      <c r="F37" s="2" t="s">
        <v>45</v>
      </c>
      <c r="G37" s="2" t="s">
        <v>61</v>
      </c>
      <c r="H37" s="2" t="s">
        <v>149</v>
      </c>
    </row>
    <row r="38" spans="1:8" hidden="1">
      <c r="A38" s="2" t="s">
        <v>127</v>
      </c>
      <c r="B38" s="2" t="s">
        <v>58</v>
      </c>
      <c r="C38" s="2" t="s">
        <v>3052</v>
      </c>
      <c r="D38" s="2">
        <v>469</v>
      </c>
      <c r="E38" s="2">
        <v>8194056.2229399998</v>
      </c>
      <c r="F38" s="2" t="s">
        <v>45</v>
      </c>
      <c r="G38" s="2" t="s">
        <v>61</v>
      </c>
      <c r="H38" s="2" t="s">
        <v>150</v>
      </c>
    </row>
    <row r="39" spans="1:8" hidden="1">
      <c r="A39" s="2" t="s">
        <v>128</v>
      </c>
      <c r="B39" s="2" t="s">
        <v>58</v>
      </c>
      <c r="C39" s="2" t="s">
        <v>3052</v>
      </c>
      <c r="D39" s="2">
        <v>1033</v>
      </c>
      <c r="E39" s="2">
        <v>54568490.586400002</v>
      </c>
      <c r="F39" s="2" t="s">
        <v>45</v>
      </c>
      <c r="G39" s="2" t="s">
        <v>61</v>
      </c>
      <c r="H39" s="2" t="s">
        <v>151</v>
      </c>
    </row>
    <row r="40" spans="1:8" hidden="1">
      <c r="A40" s="2" t="s">
        <v>129</v>
      </c>
      <c r="B40" s="2" t="s">
        <v>59</v>
      </c>
      <c r="C40" s="2" t="s">
        <v>3052</v>
      </c>
      <c r="D40" s="2">
        <v>483</v>
      </c>
      <c r="E40" s="2">
        <v>13045936.221899999</v>
      </c>
      <c r="F40" s="2" t="s">
        <v>45</v>
      </c>
      <c r="G40" s="2" t="s">
        <v>62</v>
      </c>
      <c r="H40" s="2" t="s">
        <v>152</v>
      </c>
    </row>
    <row r="41" spans="1:8" hidden="1">
      <c r="A41" s="2" t="s">
        <v>130</v>
      </c>
      <c r="B41" s="2" t="s">
        <v>59</v>
      </c>
      <c r="C41" s="2" t="s">
        <v>3052</v>
      </c>
      <c r="D41" s="2">
        <v>2385</v>
      </c>
      <c r="E41" s="2">
        <v>179180832.808</v>
      </c>
      <c r="F41" s="2" t="s">
        <v>45</v>
      </c>
      <c r="G41" s="2" t="s">
        <v>62</v>
      </c>
      <c r="H41" s="2" t="s">
        <v>153</v>
      </c>
    </row>
    <row r="42" spans="1:8" hidden="1">
      <c r="A42" s="2" t="s">
        <v>33</v>
      </c>
      <c r="B42" s="2" t="s">
        <v>59</v>
      </c>
      <c r="C42" s="2" t="s">
        <v>3052</v>
      </c>
      <c r="D42" s="2">
        <v>3449</v>
      </c>
      <c r="E42" s="2">
        <v>136171312.46200001</v>
      </c>
      <c r="F42" s="2" t="s">
        <v>45</v>
      </c>
      <c r="G42" s="2" t="s">
        <v>62</v>
      </c>
      <c r="H42" s="2" t="s">
        <v>154</v>
      </c>
    </row>
    <row r="43" spans="1:8" hidden="1">
      <c r="A43" s="2" t="s">
        <v>131</v>
      </c>
      <c r="B43" s="2" t="s">
        <v>59</v>
      </c>
      <c r="C43" s="2" t="s">
        <v>3052</v>
      </c>
      <c r="D43" s="2">
        <v>319</v>
      </c>
      <c r="E43" s="2">
        <v>25817105.9419</v>
      </c>
      <c r="F43" s="2" t="s">
        <v>45</v>
      </c>
      <c r="G43" s="2" t="s">
        <v>62</v>
      </c>
      <c r="H43" s="2" t="s">
        <v>155</v>
      </c>
    </row>
    <row r="44" spans="1:8" hidden="1">
      <c r="A44" s="2" t="s">
        <v>132</v>
      </c>
      <c r="B44" s="2" t="s">
        <v>59</v>
      </c>
      <c r="C44" s="2" t="s">
        <v>3052</v>
      </c>
      <c r="D44" s="2">
        <v>602</v>
      </c>
      <c r="E44" s="2">
        <v>33674200.095600002</v>
      </c>
      <c r="F44" s="2" t="s">
        <v>45</v>
      </c>
      <c r="G44" s="2" t="s">
        <v>62</v>
      </c>
      <c r="H44" s="2" t="s">
        <v>156</v>
      </c>
    </row>
    <row r="45" spans="1:8" hidden="1">
      <c r="A45" s="2" t="s">
        <v>133</v>
      </c>
      <c r="B45" s="2" t="s">
        <v>59</v>
      </c>
      <c r="C45" s="2" t="s">
        <v>3052</v>
      </c>
      <c r="D45" s="2">
        <v>9223</v>
      </c>
      <c r="E45" s="2">
        <v>147411070.06099999</v>
      </c>
      <c r="F45" s="2" t="s">
        <v>45</v>
      </c>
      <c r="G45" s="2" t="s">
        <v>62</v>
      </c>
      <c r="H45" s="2" t="s">
        <v>157</v>
      </c>
    </row>
    <row r="46" spans="1:8">
      <c r="A46" s="2" t="s">
        <v>63</v>
      </c>
      <c r="B46" s="2" t="s">
        <v>63</v>
      </c>
      <c r="C46" s="2" t="s">
        <v>3180</v>
      </c>
      <c r="D46" s="2">
        <v>5780</v>
      </c>
      <c r="E46" s="2">
        <v>964017340.99000001</v>
      </c>
      <c r="F46" s="2" t="s">
        <v>46</v>
      </c>
      <c r="G46" s="2" t="s">
        <v>67</v>
      </c>
      <c r="H46" s="2" t="s">
        <v>178</v>
      </c>
    </row>
    <row r="47" spans="1:8">
      <c r="A47" s="2" t="s">
        <v>64</v>
      </c>
      <c r="B47" s="2" t="s">
        <v>64</v>
      </c>
      <c r="C47" s="2" t="s">
        <v>3180</v>
      </c>
      <c r="D47" s="2">
        <v>12798</v>
      </c>
      <c r="E47" s="2">
        <v>670296568.20899999</v>
      </c>
      <c r="F47" s="2" t="s">
        <v>46</v>
      </c>
      <c r="G47" s="2" t="s">
        <v>68</v>
      </c>
      <c r="H47" s="2" t="s">
        <v>181</v>
      </c>
    </row>
    <row r="48" spans="1:8">
      <c r="A48" s="2" t="s">
        <v>167</v>
      </c>
      <c r="B48" s="2" t="s">
        <v>65</v>
      </c>
      <c r="C48" s="2" t="s">
        <v>3180</v>
      </c>
      <c r="D48" s="2">
        <v>104</v>
      </c>
      <c r="E48" s="2">
        <v>20989997.586599998</v>
      </c>
      <c r="F48" s="2" t="s">
        <v>46</v>
      </c>
      <c r="G48" s="2" t="s">
        <v>69</v>
      </c>
      <c r="H48" s="2" t="s">
        <v>189</v>
      </c>
    </row>
    <row r="49" spans="1:8">
      <c r="A49" s="2" t="s">
        <v>168</v>
      </c>
      <c r="B49" s="2" t="s">
        <v>65</v>
      </c>
      <c r="C49" s="2" t="s">
        <v>3180</v>
      </c>
      <c r="D49" s="2">
        <v>2115</v>
      </c>
      <c r="E49" s="2">
        <v>499464711.19099998</v>
      </c>
      <c r="F49" s="2" t="s">
        <v>46</v>
      </c>
      <c r="G49" s="2" t="s">
        <v>69</v>
      </c>
      <c r="H49" s="2" t="s">
        <v>190</v>
      </c>
    </row>
    <row r="50" spans="1:8">
      <c r="A50" s="2" t="s">
        <v>171</v>
      </c>
      <c r="B50" s="2" t="s">
        <v>66</v>
      </c>
      <c r="C50" s="2" t="s">
        <v>3180</v>
      </c>
      <c r="D50" s="2">
        <v>116</v>
      </c>
      <c r="E50" s="2">
        <v>2342729.1292099999</v>
      </c>
      <c r="F50" s="2" t="s">
        <v>46</v>
      </c>
      <c r="G50" s="2" t="s">
        <v>70</v>
      </c>
      <c r="H50" s="2" t="s">
        <v>194</v>
      </c>
    </row>
    <row r="51" spans="1:8">
      <c r="A51" s="2" t="s">
        <v>172</v>
      </c>
      <c r="B51" s="2" t="s">
        <v>66</v>
      </c>
      <c r="C51" s="2" t="s">
        <v>3180</v>
      </c>
      <c r="D51" s="2">
        <v>740</v>
      </c>
      <c r="E51" s="2">
        <v>7607008.0833400004</v>
      </c>
      <c r="F51" s="2" t="s">
        <v>46</v>
      </c>
      <c r="G51" s="2" t="s">
        <v>70</v>
      </c>
      <c r="H51" s="2" t="s">
        <v>195</v>
      </c>
    </row>
    <row r="52" spans="1:8">
      <c r="A52" s="2" t="s">
        <v>173</v>
      </c>
      <c r="B52" s="2" t="s">
        <v>66</v>
      </c>
      <c r="C52" s="2" t="s">
        <v>3180</v>
      </c>
      <c r="D52" s="2">
        <v>257</v>
      </c>
      <c r="E52" s="2">
        <v>3931930.1790399998</v>
      </c>
      <c r="F52" s="2" t="s">
        <v>46</v>
      </c>
      <c r="G52" s="2" t="s">
        <v>70</v>
      </c>
      <c r="H52" s="2" t="s">
        <v>196</v>
      </c>
    </row>
    <row r="53" spans="1:8">
      <c r="A53" s="2" t="s">
        <v>169</v>
      </c>
      <c r="B53" s="2" t="s">
        <v>65</v>
      </c>
      <c r="C53" s="2" t="s">
        <v>3180</v>
      </c>
      <c r="D53" s="2">
        <v>54448</v>
      </c>
      <c r="E53" s="2">
        <v>814779898.96300006</v>
      </c>
      <c r="F53" s="2" t="s">
        <v>46</v>
      </c>
      <c r="G53" s="2" t="s">
        <v>69</v>
      </c>
      <c r="H53" s="2" t="s">
        <v>191</v>
      </c>
    </row>
    <row r="54" spans="1:8">
      <c r="A54" s="2" t="s">
        <v>65</v>
      </c>
      <c r="B54" s="2" t="s">
        <v>65</v>
      </c>
      <c r="C54" s="2" t="s">
        <v>3180</v>
      </c>
      <c r="D54" s="2">
        <v>9727</v>
      </c>
      <c r="E54" s="2">
        <v>766755545.77999997</v>
      </c>
      <c r="F54" s="2" t="s">
        <v>46</v>
      </c>
      <c r="G54" s="2" t="s">
        <v>69</v>
      </c>
      <c r="H54" s="2" t="s">
        <v>192</v>
      </c>
    </row>
    <row r="55" spans="1:8">
      <c r="A55" s="2" t="s">
        <v>174</v>
      </c>
      <c r="B55" s="2" t="s">
        <v>66</v>
      </c>
      <c r="C55" s="2" t="s">
        <v>3180</v>
      </c>
      <c r="D55" s="2">
        <v>241</v>
      </c>
      <c r="E55" s="2">
        <v>5509144.9036800005</v>
      </c>
      <c r="F55" s="2" t="s">
        <v>46</v>
      </c>
      <c r="G55" s="2" t="s">
        <v>70</v>
      </c>
      <c r="H55" s="2" t="s">
        <v>197</v>
      </c>
    </row>
    <row r="56" spans="1:8">
      <c r="A56" s="2" t="s">
        <v>160</v>
      </c>
      <c r="B56" s="2" t="s">
        <v>64</v>
      </c>
      <c r="C56" s="2" t="s">
        <v>3180</v>
      </c>
      <c r="D56" s="2">
        <v>11977</v>
      </c>
      <c r="E56" s="2">
        <v>411109192.77899998</v>
      </c>
      <c r="F56" s="2" t="s">
        <v>46</v>
      </c>
      <c r="G56" s="2" t="s">
        <v>68</v>
      </c>
      <c r="H56" s="2" t="s">
        <v>182</v>
      </c>
    </row>
    <row r="57" spans="1:8">
      <c r="A57" s="2" t="s">
        <v>175</v>
      </c>
      <c r="B57" s="2" t="s">
        <v>66</v>
      </c>
      <c r="C57" s="2" t="s">
        <v>3180</v>
      </c>
      <c r="D57" s="2">
        <v>281</v>
      </c>
      <c r="E57" s="2">
        <v>4188158.0529999998</v>
      </c>
      <c r="F57" s="2" t="s">
        <v>46</v>
      </c>
      <c r="G57" s="2" t="s">
        <v>70</v>
      </c>
      <c r="H57" s="2" t="s">
        <v>198</v>
      </c>
    </row>
    <row r="58" spans="1:8">
      <c r="A58" s="2" t="s">
        <v>176</v>
      </c>
      <c r="B58" s="2" t="s">
        <v>66</v>
      </c>
      <c r="C58" s="2" t="s">
        <v>3180</v>
      </c>
      <c r="D58" s="2">
        <v>222</v>
      </c>
      <c r="E58" s="2">
        <v>3985562.0483599999</v>
      </c>
      <c r="F58" s="2" t="s">
        <v>46</v>
      </c>
      <c r="G58" s="2" t="s">
        <v>70</v>
      </c>
      <c r="H58" s="2" t="s">
        <v>199</v>
      </c>
    </row>
    <row r="59" spans="1:8">
      <c r="A59" s="2" t="s">
        <v>177</v>
      </c>
      <c r="B59" s="2" t="s">
        <v>66</v>
      </c>
      <c r="C59" s="2" t="s">
        <v>3180</v>
      </c>
      <c r="D59" s="2">
        <v>145</v>
      </c>
      <c r="E59" s="2">
        <v>2798945.74866</v>
      </c>
      <c r="F59" s="2" t="s">
        <v>46</v>
      </c>
      <c r="G59" s="2" t="s">
        <v>70</v>
      </c>
      <c r="H59" s="2" t="s">
        <v>200</v>
      </c>
    </row>
    <row r="60" spans="1:8">
      <c r="A60" s="2" t="s">
        <v>161</v>
      </c>
      <c r="B60" s="2" t="s">
        <v>64</v>
      </c>
      <c r="C60" s="2" t="s">
        <v>3180</v>
      </c>
      <c r="D60" s="2">
        <v>2655</v>
      </c>
      <c r="E60" s="2">
        <v>116673028.073</v>
      </c>
      <c r="F60" s="2" t="s">
        <v>46</v>
      </c>
      <c r="G60" s="2" t="s">
        <v>68</v>
      </c>
      <c r="H60" s="2" t="s">
        <v>183</v>
      </c>
    </row>
    <row r="61" spans="1:8">
      <c r="A61" s="2" t="s">
        <v>162</v>
      </c>
      <c r="B61" s="2" t="s">
        <v>64</v>
      </c>
      <c r="C61" s="2" t="s">
        <v>3180</v>
      </c>
      <c r="D61" s="2">
        <v>2583</v>
      </c>
      <c r="E61" s="2">
        <v>381792452.47500002</v>
      </c>
      <c r="F61" s="2" t="s">
        <v>46</v>
      </c>
      <c r="G61" s="2" t="s">
        <v>68</v>
      </c>
      <c r="H61" s="2" t="s">
        <v>184</v>
      </c>
    </row>
    <row r="62" spans="1:8">
      <c r="A62" s="2" t="s">
        <v>170</v>
      </c>
      <c r="B62" s="2" t="s">
        <v>65</v>
      </c>
      <c r="C62" s="2" t="s">
        <v>3180</v>
      </c>
      <c r="D62" s="2">
        <v>6047</v>
      </c>
      <c r="E62" s="2">
        <v>378220127.653</v>
      </c>
      <c r="F62" s="2" t="s">
        <v>46</v>
      </c>
      <c r="G62" s="2" t="s">
        <v>69</v>
      </c>
      <c r="H62" s="2" t="s">
        <v>193</v>
      </c>
    </row>
    <row r="63" spans="1:8">
      <c r="A63" s="2" t="s">
        <v>163</v>
      </c>
      <c r="B63" s="2" t="s">
        <v>64</v>
      </c>
      <c r="C63" s="2" t="s">
        <v>3180</v>
      </c>
      <c r="D63" s="2">
        <v>3428</v>
      </c>
      <c r="E63" s="2">
        <v>341865201.57099998</v>
      </c>
      <c r="F63" s="2" t="s">
        <v>46</v>
      </c>
      <c r="G63" s="2" t="s">
        <v>68</v>
      </c>
      <c r="H63" s="2" t="s">
        <v>185</v>
      </c>
    </row>
    <row r="64" spans="1:8">
      <c r="A64" s="2" t="s">
        <v>164</v>
      </c>
      <c r="B64" s="2" t="s">
        <v>64</v>
      </c>
      <c r="C64" s="2" t="s">
        <v>3180</v>
      </c>
      <c r="D64" s="2">
        <v>4687</v>
      </c>
      <c r="E64" s="2">
        <v>693807696.62199998</v>
      </c>
      <c r="F64" s="2" t="s">
        <v>46</v>
      </c>
      <c r="G64" s="2" t="s">
        <v>68</v>
      </c>
      <c r="H64" s="2" t="s">
        <v>186</v>
      </c>
    </row>
    <row r="65" spans="1:8">
      <c r="A65" s="2" t="s">
        <v>158</v>
      </c>
      <c r="B65" s="2" t="s">
        <v>63</v>
      </c>
      <c r="C65" s="2" t="s">
        <v>3180</v>
      </c>
      <c r="D65" s="2">
        <v>4571</v>
      </c>
      <c r="E65" s="2">
        <v>327483642.10600001</v>
      </c>
      <c r="F65" s="2" t="s">
        <v>46</v>
      </c>
      <c r="G65" s="2" t="s">
        <v>67</v>
      </c>
      <c r="H65" s="2" t="s">
        <v>179</v>
      </c>
    </row>
    <row r="66" spans="1:8">
      <c r="A66" s="2" t="s">
        <v>165</v>
      </c>
      <c r="B66" s="2" t="s">
        <v>64</v>
      </c>
      <c r="C66" s="2" t="s">
        <v>3180</v>
      </c>
      <c r="D66" s="2">
        <v>6316</v>
      </c>
      <c r="E66" s="2">
        <v>667731281.50399995</v>
      </c>
      <c r="F66" s="2" t="s">
        <v>46</v>
      </c>
      <c r="G66" s="2" t="s">
        <v>68</v>
      </c>
      <c r="H66" s="2" t="s">
        <v>187</v>
      </c>
    </row>
    <row r="67" spans="1:8">
      <c r="A67" s="2" t="s">
        <v>166</v>
      </c>
      <c r="B67" s="2" t="s">
        <v>64</v>
      </c>
      <c r="C67" s="2" t="s">
        <v>3180</v>
      </c>
      <c r="D67" s="2">
        <v>4900</v>
      </c>
      <c r="E67" s="2">
        <v>253939302.53</v>
      </c>
      <c r="F67" s="2" t="s">
        <v>46</v>
      </c>
      <c r="G67" s="2" t="s">
        <v>68</v>
      </c>
      <c r="H67" s="2" t="s">
        <v>188</v>
      </c>
    </row>
    <row r="68" spans="1:8">
      <c r="A68" s="2" t="s">
        <v>159</v>
      </c>
      <c r="B68" s="2" t="s">
        <v>63</v>
      </c>
      <c r="C68" s="2" t="s">
        <v>3180</v>
      </c>
      <c r="D68" s="2">
        <v>3825</v>
      </c>
      <c r="E68" s="2">
        <v>458849304.15200001</v>
      </c>
      <c r="F68" s="2" t="s">
        <v>46</v>
      </c>
      <c r="G68" s="2" t="s">
        <v>67</v>
      </c>
      <c r="H68" s="2" t="s">
        <v>180</v>
      </c>
    </row>
    <row r="69" spans="1:8" hidden="1">
      <c r="A69" s="2" t="s">
        <v>71</v>
      </c>
      <c r="B69" s="2" t="s">
        <v>71</v>
      </c>
      <c r="C69" s="2" t="s">
        <v>3058</v>
      </c>
      <c r="D69" s="2">
        <v>43691</v>
      </c>
      <c r="E69" s="2">
        <v>423116656.565</v>
      </c>
      <c r="F69" s="2" t="s">
        <v>47</v>
      </c>
      <c r="G69" s="2" t="s">
        <v>74</v>
      </c>
      <c r="H69" s="2" t="s">
        <v>220</v>
      </c>
    </row>
    <row r="70" spans="1:8" hidden="1">
      <c r="A70" s="2" t="s">
        <v>201</v>
      </c>
      <c r="B70" s="2" t="s">
        <v>71</v>
      </c>
      <c r="C70" s="2" t="s">
        <v>3058</v>
      </c>
      <c r="D70" s="2">
        <v>5919</v>
      </c>
      <c r="E70" s="2">
        <v>526648309.74299997</v>
      </c>
      <c r="F70" s="2" t="s">
        <v>47</v>
      </c>
      <c r="G70" s="2" t="s">
        <v>74</v>
      </c>
      <c r="H70" s="2" t="s">
        <v>221</v>
      </c>
    </row>
    <row r="71" spans="1:8" hidden="1">
      <c r="A71" s="2" t="s">
        <v>202</v>
      </c>
      <c r="B71" s="2" t="s">
        <v>71</v>
      </c>
      <c r="C71" s="2" t="s">
        <v>3058</v>
      </c>
      <c r="D71" s="2">
        <v>51724</v>
      </c>
      <c r="E71" s="2">
        <v>198003810.18099999</v>
      </c>
      <c r="F71" s="2" t="s">
        <v>47</v>
      </c>
      <c r="G71" s="2" t="s">
        <v>74</v>
      </c>
      <c r="H71" s="2" t="s">
        <v>222</v>
      </c>
    </row>
    <row r="72" spans="1:8" hidden="1">
      <c r="A72" s="2" t="s">
        <v>203</v>
      </c>
      <c r="B72" s="2" t="s">
        <v>71</v>
      </c>
      <c r="C72" s="2" t="s">
        <v>3058</v>
      </c>
      <c r="D72" s="2">
        <v>2868</v>
      </c>
      <c r="E72" s="2">
        <v>223058169.491</v>
      </c>
      <c r="F72" s="2" t="s">
        <v>47</v>
      </c>
      <c r="G72" s="2" t="s">
        <v>74</v>
      </c>
      <c r="H72" s="2" t="s">
        <v>223</v>
      </c>
    </row>
    <row r="73" spans="1:8" hidden="1">
      <c r="A73" s="2" t="s">
        <v>204</v>
      </c>
      <c r="B73" s="2" t="s">
        <v>71</v>
      </c>
      <c r="C73" s="2" t="s">
        <v>3058</v>
      </c>
      <c r="D73" s="2">
        <v>11927</v>
      </c>
      <c r="E73" s="2">
        <v>558306302.42200005</v>
      </c>
      <c r="F73" s="2" t="s">
        <v>47</v>
      </c>
      <c r="G73" s="2" t="s">
        <v>74</v>
      </c>
      <c r="H73" s="2" t="s">
        <v>224</v>
      </c>
    </row>
    <row r="74" spans="1:8" hidden="1">
      <c r="A74" s="2" t="s">
        <v>205</v>
      </c>
      <c r="B74" s="2" t="s">
        <v>71</v>
      </c>
      <c r="C74" s="2" t="s">
        <v>3058</v>
      </c>
      <c r="D74" s="2">
        <v>23626</v>
      </c>
      <c r="E74" s="2">
        <v>839074243.96399999</v>
      </c>
      <c r="F74" s="2" t="s">
        <v>47</v>
      </c>
      <c r="G74" s="2" t="s">
        <v>74</v>
      </c>
      <c r="H74" s="2" t="s">
        <v>225</v>
      </c>
    </row>
    <row r="75" spans="1:8" hidden="1">
      <c r="A75" s="2" t="s">
        <v>206</v>
      </c>
      <c r="B75" s="2" t="s">
        <v>71</v>
      </c>
      <c r="C75" s="2" t="s">
        <v>3058</v>
      </c>
      <c r="D75" s="2">
        <v>89381</v>
      </c>
      <c r="E75" s="2">
        <v>557619308.58000004</v>
      </c>
      <c r="F75" s="2" t="s">
        <v>47</v>
      </c>
      <c r="G75" s="2" t="s">
        <v>74</v>
      </c>
      <c r="H75" s="2" t="s">
        <v>226</v>
      </c>
    </row>
    <row r="76" spans="1:8" hidden="1">
      <c r="A76" s="2" t="s">
        <v>207</v>
      </c>
      <c r="B76" s="2" t="s">
        <v>71</v>
      </c>
      <c r="C76" s="2" t="s">
        <v>3058</v>
      </c>
      <c r="D76" s="2">
        <v>2624</v>
      </c>
      <c r="E76" s="2">
        <v>212737073.021</v>
      </c>
      <c r="F76" s="2" t="s">
        <v>47</v>
      </c>
      <c r="G76" s="2" t="s">
        <v>74</v>
      </c>
      <c r="H76" s="2" t="s">
        <v>227</v>
      </c>
    </row>
    <row r="77" spans="1:8" hidden="1">
      <c r="A77" s="2" t="s">
        <v>208</v>
      </c>
      <c r="B77" s="2" t="s">
        <v>72</v>
      </c>
      <c r="C77" s="2" t="s">
        <v>3058</v>
      </c>
      <c r="D77" s="2">
        <v>8175</v>
      </c>
      <c r="E77" s="2">
        <v>504737376.79900002</v>
      </c>
      <c r="F77" s="2" t="s">
        <v>47</v>
      </c>
      <c r="G77" s="2" t="s">
        <v>75</v>
      </c>
      <c r="H77" s="2" t="s">
        <v>228</v>
      </c>
    </row>
    <row r="78" spans="1:8" hidden="1">
      <c r="A78" s="2" t="s">
        <v>209</v>
      </c>
      <c r="B78" s="2" t="s">
        <v>72</v>
      </c>
      <c r="C78" s="2" t="s">
        <v>3058</v>
      </c>
      <c r="D78" s="2">
        <v>7296</v>
      </c>
      <c r="E78" s="2">
        <v>149953460.96000001</v>
      </c>
      <c r="F78" s="2" t="s">
        <v>47</v>
      </c>
      <c r="G78" s="2" t="s">
        <v>75</v>
      </c>
      <c r="H78" s="2" t="s">
        <v>229</v>
      </c>
    </row>
    <row r="79" spans="1:8" hidden="1">
      <c r="A79" s="2" t="s">
        <v>210</v>
      </c>
      <c r="B79" s="2" t="s">
        <v>72</v>
      </c>
      <c r="C79" s="2" t="s">
        <v>3058</v>
      </c>
      <c r="D79" s="2">
        <v>2798</v>
      </c>
      <c r="E79" s="2">
        <v>260791800.62900001</v>
      </c>
      <c r="F79" s="2" t="s">
        <v>47</v>
      </c>
      <c r="G79" s="2" t="s">
        <v>75</v>
      </c>
      <c r="H79" s="2" t="s">
        <v>230</v>
      </c>
    </row>
    <row r="80" spans="1:8" hidden="1">
      <c r="A80" s="2" t="s">
        <v>211</v>
      </c>
      <c r="B80" s="2" t="s">
        <v>72</v>
      </c>
      <c r="C80" s="2" t="s">
        <v>3058</v>
      </c>
      <c r="D80" s="2">
        <v>15994</v>
      </c>
      <c r="E80" s="2">
        <v>417839302.56800002</v>
      </c>
      <c r="F80" s="2" t="s">
        <v>47</v>
      </c>
      <c r="G80" s="2" t="s">
        <v>75</v>
      </c>
      <c r="H80" s="2" t="s">
        <v>231</v>
      </c>
    </row>
    <row r="81" spans="1:8" hidden="1">
      <c r="A81" s="2" t="s">
        <v>212</v>
      </c>
      <c r="B81" s="2" t="s">
        <v>72</v>
      </c>
      <c r="C81" s="2" t="s">
        <v>3058</v>
      </c>
      <c r="D81" s="2">
        <v>13126</v>
      </c>
      <c r="E81" s="2">
        <v>242538007.37900001</v>
      </c>
      <c r="F81" s="2" t="s">
        <v>47</v>
      </c>
      <c r="G81" s="2" t="s">
        <v>75</v>
      </c>
      <c r="H81" s="2" t="s">
        <v>232</v>
      </c>
    </row>
    <row r="82" spans="1:8" hidden="1">
      <c r="A82" s="2" t="s">
        <v>213</v>
      </c>
      <c r="B82" s="2" t="s">
        <v>72</v>
      </c>
      <c r="C82" s="2" t="s">
        <v>3058</v>
      </c>
      <c r="D82" s="2">
        <v>5428</v>
      </c>
      <c r="E82" s="2">
        <v>896954232.59800005</v>
      </c>
      <c r="F82" s="2" t="s">
        <v>47</v>
      </c>
      <c r="G82" s="2" t="s">
        <v>75</v>
      </c>
      <c r="H82" s="2" t="s">
        <v>233</v>
      </c>
    </row>
    <row r="83" spans="1:8" hidden="1">
      <c r="A83" s="2" t="s">
        <v>214</v>
      </c>
      <c r="B83" s="2" t="s">
        <v>72</v>
      </c>
      <c r="C83" s="2" t="s">
        <v>3058</v>
      </c>
      <c r="D83" s="2">
        <v>4663</v>
      </c>
      <c r="E83" s="2">
        <v>454236563.435</v>
      </c>
      <c r="F83" s="2" t="s">
        <v>47</v>
      </c>
      <c r="G83" s="2" t="s">
        <v>75</v>
      </c>
      <c r="H83" s="2" t="s">
        <v>234</v>
      </c>
    </row>
    <row r="84" spans="1:8" hidden="1">
      <c r="A84" s="2" t="s">
        <v>215</v>
      </c>
      <c r="B84" s="2" t="s">
        <v>72</v>
      </c>
      <c r="C84" s="2" t="s">
        <v>3058</v>
      </c>
      <c r="D84" s="2">
        <v>907</v>
      </c>
      <c r="E84" s="2">
        <v>36636835.056999996</v>
      </c>
      <c r="F84" s="2" t="s">
        <v>47</v>
      </c>
      <c r="G84" s="2" t="s">
        <v>75</v>
      </c>
      <c r="H84" s="2" t="s">
        <v>235</v>
      </c>
    </row>
    <row r="85" spans="1:8" hidden="1">
      <c r="A85" s="2" t="s">
        <v>216</v>
      </c>
      <c r="B85" s="2" t="s">
        <v>73</v>
      </c>
      <c r="C85" s="2" t="s">
        <v>3058</v>
      </c>
      <c r="D85" s="2">
        <v>4199</v>
      </c>
      <c r="E85" s="2">
        <v>432774681.84500003</v>
      </c>
      <c r="F85" s="2" t="s">
        <v>47</v>
      </c>
      <c r="G85" s="2" t="s">
        <v>76</v>
      </c>
      <c r="H85" s="2" t="s">
        <v>236</v>
      </c>
    </row>
    <row r="86" spans="1:8" hidden="1">
      <c r="A86" s="2" t="s">
        <v>217</v>
      </c>
      <c r="B86" s="2" t="s">
        <v>73</v>
      </c>
      <c r="C86" s="2" t="s">
        <v>3058</v>
      </c>
      <c r="D86" s="2">
        <v>4259</v>
      </c>
      <c r="E86" s="2">
        <v>265785538.95699999</v>
      </c>
      <c r="F86" s="2" t="s">
        <v>47</v>
      </c>
      <c r="G86" s="2" t="s">
        <v>76</v>
      </c>
      <c r="H86" s="2" t="s">
        <v>237</v>
      </c>
    </row>
    <row r="87" spans="1:8" hidden="1">
      <c r="A87" s="2" t="s">
        <v>218</v>
      </c>
      <c r="B87" s="2" t="s">
        <v>73</v>
      </c>
      <c r="C87" s="2" t="s">
        <v>3058</v>
      </c>
      <c r="D87" s="2">
        <v>14457</v>
      </c>
      <c r="E87" s="2">
        <v>404142777.80400002</v>
      </c>
      <c r="F87" s="2" t="s">
        <v>47</v>
      </c>
      <c r="G87" s="2" t="s">
        <v>76</v>
      </c>
      <c r="H87" s="2" t="s">
        <v>238</v>
      </c>
    </row>
    <row r="88" spans="1:8" hidden="1">
      <c r="A88" s="2" t="s">
        <v>219</v>
      </c>
      <c r="B88" s="2" t="s">
        <v>73</v>
      </c>
      <c r="C88" s="2" t="s">
        <v>3058</v>
      </c>
      <c r="D88" s="2">
        <v>6549</v>
      </c>
      <c r="E88" s="2">
        <v>432315452.77899998</v>
      </c>
      <c r="F88" s="2" t="s">
        <v>47</v>
      </c>
      <c r="G88" s="2" t="s">
        <v>76</v>
      </c>
      <c r="H88" s="2" t="s">
        <v>239</v>
      </c>
    </row>
  </sheetData>
  <autoFilter ref="A1:H88">
    <filterColumn colId="2">
      <filters>
        <filter val="Northern"/>
      </filters>
    </filterColumn>
    <sortState ref="A46:H68">
      <sortCondition ref="A1:A88"/>
    </sortState>
  </autoFilter>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V109"/>
  <sheetViews>
    <sheetView tabSelected="1" zoomScale="70" zoomScaleNormal="70" workbookViewId="0">
      <pane xSplit="3" ySplit="2" topLeftCell="D3" activePane="bottomRight" state="frozen"/>
      <selection pane="topRight" activeCell="D1" sqref="D1"/>
      <selection pane="bottomLeft" activeCell="A3" sqref="A3"/>
      <selection pane="bottomRight" activeCell="D3" sqref="D3"/>
    </sheetView>
  </sheetViews>
  <sheetFormatPr defaultRowHeight="15.75"/>
  <cols>
    <col min="1" max="1" width="12.7109375" style="194" customWidth="1"/>
    <col min="2" max="2" width="16.5703125" style="192" customWidth="1"/>
    <col min="3" max="3" width="16.5703125" style="328" customWidth="1"/>
    <col min="4" max="4" width="16.28515625" style="192" customWidth="1"/>
    <col min="5" max="5" width="17.42578125" style="192" customWidth="1"/>
    <col min="6" max="6" width="15.85546875" style="158" customWidth="1"/>
    <col min="7" max="7" width="17.7109375" style="192" customWidth="1"/>
    <col min="8" max="9" width="16.85546875" style="192" customWidth="1"/>
    <col min="10" max="10" width="17.28515625" style="195" customWidth="1"/>
    <col min="11" max="11" width="15.85546875" style="195" customWidth="1"/>
    <col min="12" max="16" width="19.85546875" style="192" customWidth="1"/>
    <col min="17" max="17" width="9.85546875" style="192" customWidth="1"/>
    <col min="18" max="16384" width="9.140625" style="192"/>
  </cols>
  <sheetData>
    <row r="1" spans="1:22" s="196" customFormat="1" ht="27" customHeight="1">
      <c r="A1" s="388" t="s">
        <v>36</v>
      </c>
      <c r="B1" s="389"/>
      <c r="C1" s="389"/>
      <c r="D1" s="390" t="s">
        <v>3048</v>
      </c>
      <c r="E1" s="389"/>
      <c r="F1" s="391"/>
      <c r="G1" s="388" t="s">
        <v>3049</v>
      </c>
      <c r="H1" s="392"/>
      <c r="I1" s="391"/>
      <c r="J1" s="388" t="s">
        <v>4901</v>
      </c>
      <c r="K1" s="389"/>
      <c r="L1" s="389"/>
      <c r="M1" s="389"/>
      <c r="N1" s="389"/>
      <c r="O1" s="389"/>
      <c r="P1" s="391"/>
      <c r="Q1" s="182"/>
    </row>
    <row r="2" spans="1:22" s="198" customFormat="1" ht="64.5" customHeight="1">
      <c r="A2" s="160" t="s">
        <v>3356</v>
      </c>
      <c r="B2" s="161" t="s">
        <v>35</v>
      </c>
      <c r="C2" s="161" t="s">
        <v>4903</v>
      </c>
      <c r="D2" s="162" t="s">
        <v>3051</v>
      </c>
      <c r="E2" s="163" t="s">
        <v>3513</v>
      </c>
      <c r="F2" s="164" t="s">
        <v>4882</v>
      </c>
      <c r="G2" s="162" t="s">
        <v>4900</v>
      </c>
      <c r="H2" s="163" t="s">
        <v>4883</v>
      </c>
      <c r="I2" s="165" t="s">
        <v>5200</v>
      </c>
      <c r="J2" s="166" t="s">
        <v>5229</v>
      </c>
      <c r="K2" s="167" t="s">
        <v>5230</v>
      </c>
      <c r="L2" s="163" t="s">
        <v>5227</v>
      </c>
      <c r="M2" s="163" t="s">
        <v>5226</v>
      </c>
      <c r="N2" s="163" t="s">
        <v>5228</v>
      </c>
      <c r="O2" s="163" t="s">
        <v>5225</v>
      </c>
      <c r="P2" s="165" t="s">
        <v>3514</v>
      </c>
      <c r="Q2" s="197"/>
    </row>
    <row r="3" spans="1:22" ht="15" customHeight="1">
      <c r="A3" s="168" t="s">
        <v>3060</v>
      </c>
      <c r="B3" s="169"/>
      <c r="C3" s="329"/>
      <c r="D3" s="168">
        <f>SUM(D4,D10,D14,D20,D23)</f>
        <v>342386</v>
      </c>
      <c r="E3" s="170">
        <f>SUM(E4,E10,E14,E20,E23)</f>
        <v>375992.1447</v>
      </c>
      <c r="F3" s="384">
        <f t="shared" ref="F3:F34" si="0">E3/865989</f>
        <v>0.43417658272795612</v>
      </c>
      <c r="G3" s="169">
        <f>SUM(G4,G10,G14,G20,G23)</f>
        <v>73462.872340425529</v>
      </c>
      <c r="H3" s="170">
        <f t="shared" ref="H3:H15" si="1">SUM(E3/(D3/G3))</f>
        <v>80673.45898225659</v>
      </c>
      <c r="I3" s="335">
        <f>E3/H3</f>
        <v>4.6606672063323344</v>
      </c>
      <c r="J3" s="350">
        <f>L3/H3</f>
        <v>1.2507211327357621E-2</v>
      </c>
      <c r="K3" s="336">
        <f>N3/H3</f>
        <v>1.7304328060447214E-2</v>
      </c>
      <c r="L3" s="169">
        <f>SUM(L4,L10,L14,L20,L23)</f>
        <v>1009</v>
      </c>
      <c r="M3" s="169">
        <v>0</v>
      </c>
      <c r="N3" s="169">
        <f>SUM(N4,N10,N14,N20,N23)</f>
        <v>1396</v>
      </c>
      <c r="O3" s="169">
        <v>69</v>
      </c>
      <c r="P3" s="359">
        <f>SUM(L3:O3)</f>
        <v>2474</v>
      </c>
      <c r="Q3" s="159"/>
    </row>
    <row r="4" spans="1:22" ht="15" customHeight="1">
      <c r="A4" s="172"/>
      <c r="B4" s="173" t="s">
        <v>48</v>
      </c>
      <c r="C4" s="330"/>
      <c r="D4" s="355">
        <f>SUM(D5:D9)</f>
        <v>160760</v>
      </c>
      <c r="E4" s="175">
        <f>SUM(E5:E9)</f>
        <v>166469</v>
      </c>
      <c r="F4" s="380">
        <f t="shared" si="0"/>
        <v>0.19222992439857781</v>
      </c>
      <c r="G4" s="174">
        <f>SUM(G5:G9)</f>
        <v>31970</v>
      </c>
      <c r="H4" s="175">
        <f t="shared" si="1"/>
        <v>33105.336713112716</v>
      </c>
      <c r="I4" s="337">
        <f>E4/H4</f>
        <v>5.0284641851735996</v>
      </c>
      <c r="J4" s="351">
        <f t="shared" ref="J4:J67" si="2">L4/H4</f>
        <v>1.6371982701668727E-2</v>
      </c>
      <c r="K4" s="181">
        <f t="shared" ref="K4:K67" si="3">N4/H4</f>
        <v>2.2020618799845945E-2</v>
      </c>
      <c r="L4" s="174">
        <f>SUM(L5:L9)</f>
        <v>542</v>
      </c>
      <c r="M4" s="174"/>
      <c r="N4" s="174">
        <f>SUM(N5:N9)</f>
        <v>729</v>
      </c>
      <c r="O4" s="174"/>
      <c r="P4" s="176">
        <f>L4+N4</f>
        <v>1271</v>
      </c>
    </row>
    <row r="5" spans="1:22" s="193" customFormat="1" ht="18.75">
      <c r="A5" s="177"/>
      <c r="B5" s="178"/>
      <c r="C5" s="331" t="s">
        <v>77</v>
      </c>
      <c r="D5" s="187">
        <f>SUMIF('tikina dataset'!D:D,'shelter impact summary'!C5,'tikina dataset'!E:E)</f>
        <v>4697</v>
      </c>
      <c r="E5" s="180">
        <f>SUMIF('tikina dataset'!D:D,'shelter impact summary'!C5,'tikina dataset'!F:F)</f>
        <v>4864</v>
      </c>
      <c r="F5" s="381">
        <f t="shared" si="0"/>
        <v>5.6166995192779585E-3</v>
      </c>
      <c r="G5" s="179">
        <f>SUMIF('tikina dataset'!D:D,'shelter impact summary'!C5,'tikina dataset'!G:G)</f>
        <v>946</v>
      </c>
      <c r="H5" s="185">
        <f t="shared" si="1"/>
        <v>979.63466042154573</v>
      </c>
      <c r="I5" s="334">
        <f t="shared" ref="I5:I9" si="4">E5/H5</f>
        <v>4.9651162790697674</v>
      </c>
      <c r="J5" s="351">
        <f t="shared" si="2"/>
        <v>0.14597278534271724</v>
      </c>
      <c r="K5" s="181">
        <f t="shared" si="3"/>
        <v>0.117390701499388</v>
      </c>
      <c r="L5" s="182">
        <f>SUMIF('Comm Housing Damage 15 Mar'!D:D,'shelter impact summary'!C5,'Comm Housing Damage 15 Mar'!G:G)</f>
        <v>143</v>
      </c>
      <c r="M5" s="182"/>
      <c r="N5" s="179">
        <f>SUMIF('Comm Housing Damage 15 Mar'!D:D,'shelter impact summary'!C5,'Comm Housing Damage 15 Mar'!H:H)</f>
        <v>115</v>
      </c>
      <c r="O5" s="179"/>
      <c r="P5" s="183">
        <f>SUM(L5:N5)</f>
        <v>258</v>
      </c>
      <c r="Q5" s="202" t="s">
        <v>4904</v>
      </c>
      <c r="R5" s="202"/>
    </row>
    <row r="6" spans="1:22" s="193" customFormat="1" ht="18.75">
      <c r="A6" s="177"/>
      <c r="B6" s="178"/>
      <c r="C6" s="331" t="s">
        <v>78</v>
      </c>
      <c r="D6" s="187">
        <f>SUMIF('tikina dataset'!D:D,'shelter impact summary'!C6,'tikina dataset'!E:E)</f>
        <v>3836</v>
      </c>
      <c r="E6" s="180">
        <f>SUMIF('tikina dataset'!D:D,'shelter impact summary'!C6,'tikina dataset'!F:F)</f>
        <v>3972</v>
      </c>
      <c r="F6" s="381">
        <f t="shared" si="0"/>
        <v>4.5866633409893196E-3</v>
      </c>
      <c r="G6" s="179">
        <f>SUMIF('tikina dataset'!D:D,'shelter impact summary'!C6,'tikina dataset'!G:G)</f>
        <v>838</v>
      </c>
      <c r="H6" s="185">
        <f t="shared" si="1"/>
        <v>867.71011470281542</v>
      </c>
      <c r="I6" s="334">
        <f t="shared" si="4"/>
        <v>4.5775656324582341</v>
      </c>
      <c r="J6" s="351">
        <f t="shared" si="2"/>
        <v>0.23049172368873283</v>
      </c>
      <c r="K6" s="181">
        <f t="shared" si="3"/>
        <v>0.38953101303395848</v>
      </c>
      <c r="L6" s="182">
        <f>SUMIF('Comm Housing Damage 15 Mar'!D:D,'shelter impact summary'!C6,'Comm Housing Damage 15 Mar'!G:G)</f>
        <v>200</v>
      </c>
      <c r="M6" s="182"/>
      <c r="N6" s="179">
        <f>SUMIF('Comm Housing Damage 15 Mar'!D:D,'shelter impact summary'!C6,'Comm Housing Damage 15 Mar'!H:H)</f>
        <v>338</v>
      </c>
      <c r="O6" s="179"/>
      <c r="P6" s="183">
        <f t="shared" ref="P6:P9" si="5">SUM(L6:N6)</f>
        <v>538</v>
      </c>
    </row>
    <row r="7" spans="1:22" s="193" customFormat="1" ht="18.75">
      <c r="A7" s="177"/>
      <c r="B7" s="178"/>
      <c r="C7" s="332" t="s">
        <v>48</v>
      </c>
      <c r="D7" s="187">
        <f>SUMIF('tikina dataset'!D:D,'shelter impact summary'!C7,'tikina dataset'!E:E)</f>
        <v>144526</v>
      </c>
      <c r="E7" s="180">
        <f>SUMIF('tikina dataset'!D:D,'shelter impact summary'!C7,'tikina dataset'!F:F)</f>
        <v>149658</v>
      </c>
      <c r="F7" s="381">
        <f t="shared" si="0"/>
        <v>0.17281743763488913</v>
      </c>
      <c r="G7" s="179">
        <f>SUMIF('tikina dataset'!D:D,'shelter impact summary'!C7,'tikina dataset'!G:G)</f>
        <v>28550</v>
      </c>
      <c r="H7" s="185">
        <f t="shared" si="1"/>
        <v>29563.787138646334</v>
      </c>
      <c r="I7" s="334">
        <f t="shared" si="4"/>
        <v>5.0622066549912432</v>
      </c>
      <c r="J7" s="351">
        <f t="shared" si="2"/>
        <v>3.0442649170055186E-4</v>
      </c>
      <c r="K7" s="181">
        <f t="shared" si="3"/>
        <v>4.7355232042308067E-4</v>
      </c>
      <c r="L7" s="182">
        <f>SUMIF('Comm Housing Damage 15 Mar'!D:D,'shelter impact summary'!C7,'Comm Housing Damage 15 Mar'!G:G)</f>
        <v>9</v>
      </c>
      <c r="M7" s="182"/>
      <c r="N7" s="179">
        <f>SUMIF('Comm Housing Damage 15 Mar'!D:D,'shelter impact summary'!C7,'Comm Housing Damage 15 Mar'!H:H)</f>
        <v>14</v>
      </c>
      <c r="O7" s="179"/>
      <c r="P7" s="183">
        <f t="shared" si="5"/>
        <v>23</v>
      </c>
    </row>
    <row r="8" spans="1:22" s="193" customFormat="1" ht="18.75">
      <c r="A8" s="177"/>
      <c r="B8" s="178"/>
      <c r="C8" s="331" t="s">
        <v>79</v>
      </c>
      <c r="D8" s="187">
        <f>SUMIF('tikina dataset'!D:D,'shelter impact summary'!C8,'tikina dataset'!E:E)</f>
        <v>3760</v>
      </c>
      <c r="E8" s="180">
        <f>SUMIF('tikina dataset'!D:D,'shelter impact summary'!C8,'tikina dataset'!F:F)</f>
        <v>3894</v>
      </c>
      <c r="F8" s="381">
        <f t="shared" si="0"/>
        <v>4.4965929128430041E-3</v>
      </c>
      <c r="G8" s="179">
        <f>SUMIF('tikina dataset'!D:D,'shelter impact summary'!C8,'tikina dataset'!G:G)</f>
        <v>777</v>
      </c>
      <c r="H8" s="185">
        <f t="shared" si="1"/>
        <v>804.69095744680851</v>
      </c>
      <c r="I8" s="334">
        <f t="shared" si="4"/>
        <v>4.8391248391248389</v>
      </c>
      <c r="J8" s="351">
        <f t="shared" si="2"/>
        <v>8.5747204391272189E-2</v>
      </c>
      <c r="K8" s="181">
        <f t="shared" si="3"/>
        <v>0.13794115489030742</v>
      </c>
      <c r="L8" s="182">
        <f>SUMIF('Comm Housing Damage 15 Mar'!D:D,'shelter impact summary'!C8,'Comm Housing Damage 15 Mar'!G:G)</f>
        <v>69</v>
      </c>
      <c r="M8" s="182"/>
      <c r="N8" s="179">
        <f>SUMIF('Comm Housing Damage 15 Mar'!D:D,'shelter impact summary'!C8,'Comm Housing Damage 15 Mar'!H:H)</f>
        <v>111</v>
      </c>
      <c r="O8" s="179"/>
      <c r="P8" s="183">
        <f t="shared" si="5"/>
        <v>180</v>
      </c>
    </row>
    <row r="9" spans="1:22" s="193" customFormat="1" ht="18.75">
      <c r="A9" s="177"/>
      <c r="B9" s="179"/>
      <c r="C9" s="331" t="s">
        <v>80</v>
      </c>
      <c r="D9" s="187">
        <f>SUMIF('tikina dataset'!D:D,'shelter impact summary'!C9,'tikina dataset'!E:E)</f>
        <v>3941</v>
      </c>
      <c r="E9" s="180">
        <f>SUMIF('tikina dataset'!D:D,'shelter impact summary'!C9,'tikina dataset'!F:F)</f>
        <v>4081</v>
      </c>
      <c r="F9" s="381">
        <f t="shared" si="0"/>
        <v>4.7125309905784027E-3</v>
      </c>
      <c r="G9" s="179">
        <f>SUMIF('tikina dataset'!D:D,'shelter impact summary'!C9,'tikina dataset'!G:G)</f>
        <v>859</v>
      </c>
      <c r="H9" s="185">
        <f t="shared" si="1"/>
        <v>889.51509769094139</v>
      </c>
      <c r="I9" s="334">
        <f t="shared" si="4"/>
        <v>4.5878928987194412</v>
      </c>
      <c r="J9" s="351">
        <f t="shared" si="2"/>
        <v>0.13602916950381091</v>
      </c>
      <c r="K9" s="181">
        <f t="shared" si="3"/>
        <v>0.1697554098766566</v>
      </c>
      <c r="L9" s="182">
        <f>SUMIF('Comm Housing Damage 15 Mar'!D:D,'shelter impact summary'!C9,'Comm Housing Damage 15 Mar'!G:G)</f>
        <v>121</v>
      </c>
      <c r="M9" s="182"/>
      <c r="N9" s="179">
        <f>SUMIF('Comm Housing Damage 15 Mar'!D:D,'shelter impact summary'!C9,'Comm Housing Damage 15 Mar'!H:H)</f>
        <v>151</v>
      </c>
      <c r="O9" s="179"/>
      <c r="P9" s="183">
        <f t="shared" si="5"/>
        <v>272</v>
      </c>
    </row>
    <row r="10" spans="1:22" ht="18.75">
      <c r="A10" s="177"/>
      <c r="B10" s="173" t="s">
        <v>49</v>
      </c>
      <c r="C10" s="330"/>
      <c r="D10" s="355">
        <f>SUM(D11:D13)</f>
        <v>6898</v>
      </c>
      <c r="E10" s="175">
        <f>SUM(E11:E13)</f>
        <v>7143</v>
      </c>
      <c r="F10" s="380">
        <f t="shared" si="0"/>
        <v>8.248372669860702E-3</v>
      </c>
      <c r="G10" s="174">
        <f>SUM(G11:G13)</f>
        <v>1345</v>
      </c>
      <c r="H10" s="175">
        <f t="shared" si="1"/>
        <v>1392.7710930704552</v>
      </c>
      <c r="I10" s="337">
        <f t="shared" ref="I10:I67" si="6">E10/H10</f>
        <v>5.1286245353159847</v>
      </c>
      <c r="J10" s="351">
        <f t="shared" si="2"/>
        <v>1.938581302723388E-2</v>
      </c>
      <c r="K10" s="181">
        <f t="shared" si="3"/>
        <v>2.0103806102316615E-2</v>
      </c>
      <c r="L10" s="174">
        <f>SUM(L11:L13)</f>
        <v>27</v>
      </c>
      <c r="M10" s="174"/>
      <c r="N10" s="174">
        <f>SUM(N11:N13)</f>
        <v>28</v>
      </c>
      <c r="O10" s="174"/>
      <c r="P10" s="176">
        <f>SUM(L10:N10)</f>
        <v>55</v>
      </c>
    </row>
    <row r="11" spans="1:22" ht="18.75">
      <c r="A11" s="177"/>
      <c r="B11" s="178"/>
      <c r="C11" s="332" t="s">
        <v>49</v>
      </c>
      <c r="D11" s="187">
        <f>SUMIF('tikina dataset'!D:D,'shelter impact summary'!C11,'tikina dataset'!E:E)</f>
        <v>964</v>
      </c>
      <c r="E11" s="180">
        <f>SUMIF('tikina dataset'!D:D,'shelter impact summary'!C11,'tikina dataset'!F:F)</f>
        <v>998</v>
      </c>
      <c r="F11" s="381">
        <f t="shared" si="0"/>
        <v>1.1524395806413246E-3</v>
      </c>
      <c r="G11" s="179">
        <f>SUMIF('tikina dataset'!D:D,'shelter impact summary'!C11,'tikina dataset'!G:G)</f>
        <v>182</v>
      </c>
      <c r="H11" s="185">
        <f t="shared" si="1"/>
        <v>188.41908713692948</v>
      </c>
      <c r="I11" s="334">
        <f t="shared" si="6"/>
        <v>5.2967032967032965</v>
      </c>
      <c r="J11" s="351">
        <f t="shared" si="2"/>
        <v>6.3687815190821201E-2</v>
      </c>
      <c r="K11" s="181">
        <f t="shared" si="3"/>
        <v>5.3073179325684328E-3</v>
      </c>
      <c r="L11" s="182">
        <f>SUMIF('Comm Housing Damage 15 Mar'!D:D,'shelter impact summary'!C11,'Comm Housing Damage 15 Mar'!G:G)</f>
        <v>12</v>
      </c>
      <c r="M11" s="182"/>
      <c r="N11" s="179">
        <f>SUMIF('Comm Housing Damage 15 Mar'!D:D,'shelter impact summary'!C11,'Comm Housing Damage 15 Mar'!H:H)</f>
        <v>1</v>
      </c>
      <c r="O11" s="179"/>
      <c r="P11" s="184">
        <f>SUM(L11:N11)</f>
        <v>13</v>
      </c>
    </row>
    <row r="12" spans="1:22" ht="18.75">
      <c r="A12" s="177"/>
      <c r="B12" s="178"/>
      <c r="C12" s="332" t="s">
        <v>81</v>
      </c>
      <c r="D12" s="187">
        <f>SUMIF('tikina dataset'!D:D,'shelter impact summary'!C12,'tikina dataset'!E:E)</f>
        <v>3607</v>
      </c>
      <c r="E12" s="180">
        <f>SUMIF('tikina dataset'!D:D,'shelter impact summary'!C12,'tikina dataset'!F:F)</f>
        <v>3735</v>
      </c>
      <c r="F12" s="381">
        <f t="shared" si="0"/>
        <v>4.3129878093139751E-3</v>
      </c>
      <c r="G12" s="179">
        <f>SUMIF('tikina dataset'!D:D,'shelter impact summary'!C12,'tikina dataset'!G:G)</f>
        <v>680</v>
      </c>
      <c r="H12" s="185">
        <f t="shared" si="1"/>
        <v>704.13085666759071</v>
      </c>
      <c r="I12" s="334">
        <f t="shared" si="6"/>
        <v>5.3044117647058826</v>
      </c>
      <c r="J12" s="351">
        <f t="shared" si="2"/>
        <v>4.2605716985589419E-3</v>
      </c>
      <c r="K12" s="181">
        <f t="shared" si="3"/>
        <v>1.7042286794235768E-2</v>
      </c>
      <c r="L12" s="182">
        <f>SUMIF('Comm Housing Damage 15 Mar'!D:D,'shelter impact summary'!C12,'Comm Housing Damage 15 Mar'!G:G)</f>
        <v>3</v>
      </c>
      <c r="M12" s="182"/>
      <c r="N12" s="179">
        <f>SUMIF('Comm Housing Damage 15 Mar'!D:D,'shelter impact summary'!C12,'Comm Housing Damage 15 Mar'!H:H)</f>
        <v>12</v>
      </c>
      <c r="O12" s="179"/>
      <c r="P12" s="184">
        <f t="shared" ref="P12:P13" si="7">SUM(L12:N12)</f>
        <v>15</v>
      </c>
    </row>
    <row r="13" spans="1:22" ht="18.75">
      <c r="A13" s="177"/>
      <c r="B13" s="179"/>
      <c r="C13" s="332" t="s">
        <v>82</v>
      </c>
      <c r="D13" s="187">
        <f>SUMIF('tikina dataset'!D:D,'shelter impact summary'!C13,'tikina dataset'!E:E)</f>
        <v>2327</v>
      </c>
      <c r="E13" s="180">
        <f>SUMIF('tikina dataset'!D:D,'shelter impact summary'!C13,'tikina dataset'!F:F)</f>
        <v>2410</v>
      </c>
      <c r="F13" s="381">
        <f t="shared" si="0"/>
        <v>2.7829452799054029E-3</v>
      </c>
      <c r="G13" s="179">
        <f>SUMIF('tikina dataset'!D:D,'shelter impact summary'!C13,'tikina dataset'!G:G)</f>
        <v>483</v>
      </c>
      <c r="H13" s="185">
        <f t="shared" si="1"/>
        <v>500.22776106574992</v>
      </c>
      <c r="I13" s="334">
        <f t="shared" si="6"/>
        <v>4.8178053830227743</v>
      </c>
      <c r="J13" s="351">
        <f t="shared" si="2"/>
        <v>2.3989072446586428E-2</v>
      </c>
      <c r="K13" s="181">
        <f t="shared" si="3"/>
        <v>2.9986340558233033E-2</v>
      </c>
      <c r="L13" s="182">
        <f>SUMIF('Comm Housing Damage 15 Mar'!D:D,'shelter impact summary'!C13,'Comm Housing Damage 15 Mar'!G:G)</f>
        <v>12</v>
      </c>
      <c r="M13" s="182"/>
      <c r="N13" s="179">
        <f>SUMIF('Comm Housing Damage 15 Mar'!D:D,'shelter impact summary'!C13,'Comm Housing Damage 15 Mar'!H:H)</f>
        <v>15</v>
      </c>
      <c r="O13" s="179"/>
      <c r="P13" s="184">
        <f t="shared" si="7"/>
        <v>27</v>
      </c>
      <c r="T13" s="348"/>
      <c r="U13" s="105"/>
      <c r="V13" s="105"/>
    </row>
    <row r="14" spans="1:22" ht="18.75">
      <c r="A14" s="177"/>
      <c r="B14" s="173" t="s">
        <v>50</v>
      </c>
      <c r="C14" s="330"/>
      <c r="D14" s="355">
        <f>SUM(D15:D19)</f>
        <v>100787</v>
      </c>
      <c r="E14" s="175">
        <f>SUM(E15:E19)</f>
        <v>125813.1447</v>
      </c>
      <c r="F14" s="380">
        <f t="shared" si="0"/>
        <v>0.14528261294312053</v>
      </c>
      <c r="G14" s="175">
        <f>SUM(G15:G19)</f>
        <v>25413.872340425532</v>
      </c>
      <c r="H14" s="175">
        <f t="shared" si="1"/>
        <v>31724.321570770884</v>
      </c>
      <c r="I14" s="337">
        <f t="shared" si="6"/>
        <v>3.9658261696577175</v>
      </c>
      <c r="J14" s="351">
        <f t="shared" si="2"/>
        <v>1.0086898132278142E-3</v>
      </c>
      <c r="K14" s="181">
        <f t="shared" si="3"/>
        <v>1.1032544832179217E-3</v>
      </c>
      <c r="L14" s="174">
        <f>SUM(L15:L19)</f>
        <v>32</v>
      </c>
      <c r="M14" s="174"/>
      <c r="N14" s="174">
        <f t="shared" ref="N14" si="8">SUM(N15:N19)</f>
        <v>35</v>
      </c>
      <c r="O14" s="174"/>
      <c r="P14" s="176">
        <f>SUM(L14:N14)</f>
        <v>67</v>
      </c>
      <c r="T14" s="348"/>
      <c r="U14" s="105"/>
      <c r="V14" s="105"/>
    </row>
    <row r="15" spans="1:22" ht="18.75">
      <c r="A15" s="177"/>
      <c r="B15" s="178"/>
      <c r="C15" s="332" t="s">
        <v>83</v>
      </c>
      <c r="D15" s="187">
        <f>SUMIF('tikina dataset'!D:D,'shelter impact summary'!C15,'tikina dataset'!E:E)</f>
        <v>1125</v>
      </c>
      <c r="E15" s="180">
        <f>SUMIF('tikina dataset'!D:D,'shelter impact summary'!C15,'tikina dataset'!F:F)</f>
        <v>1165</v>
      </c>
      <c r="F15" s="381">
        <f t="shared" si="0"/>
        <v>1.3452826768007445E-3</v>
      </c>
      <c r="G15" s="179">
        <f>SUMIF('tikina dataset'!D:D,'shelter impact summary'!C15,'tikina dataset'!G:G)</f>
        <v>266</v>
      </c>
      <c r="H15" s="185">
        <f t="shared" si="1"/>
        <v>275.45777777777778</v>
      </c>
      <c r="I15" s="334">
        <f t="shared" si="6"/>
        <v>4.2293233082706765</v>
      </c>
      <c r="J15" s="351">
        <f t="shared" si="2"/>
        <v>0</v>
      </c>
      <c r="K15" s="181">
        <f t="shared" si="3"/>
        <v>0</v>
      </c>
      <c r="L15" s="182">
        <f>SUMIF('Comm Housing Damage 15 Mar'!D:D,'shelter impact summary'!C15,'Comm Housing Damage 15 Mar'!G:G)</f>
        <v>0</v>
      </c>
      <c r="M15" s="182"/>
      <c r="N15" s="179">
        <f>SUMIF('Comm Housing Damage 15 Mar'!D:D,'shelter impact summary'!C15,'Comm Housing Damage 15 Mar'!H:H)</f>
        <v>0</v>
      </c>
      <c r="O15" s="179"/>
      <c r="P15" s="184">
        <f>SUM(L15:N15)</f>
        <v>0</v>
      </c>
      <c r="T15" s="348"/>
      <c r="U15" s="105"/>
      <c r="V15" s="105"/>
    </row>
    <row r="16" spans="1:22" ht="18.75">
      <c r="A16" s="177"/>
      <c r="B16" s="178"/>
      <c r="C16" s="342" t="s">
        <v>84</v>
      </c>
      <c r="D16" s="356">
        <v>20529</v>
      </c>
      <c r="E16" s="344">
        <f>D16*1.0343</f>
        <v>21233.144700000001</v>
      </c>
      <c r="F16" s="382">
        <f t="shared" si="0"/>
        <v>2.4518954282329222E-2</v>
      </c>
      <c r="G16" s="344">
        <f>D16/4.7</f>
        <v>4367.8723404255315</v>
      </c>
      <c r="H16" s="386">
        <f>SUM(E16/(D16/G16))</f>
        <v>4517.690361702128</v>
      </c>
      <c r="I16" s="345">
        <v>4.7</v>
      </c>
      <c r="J16" s="352">
        <f>IF(H16="N/A","N/A",L16/H16)</f>
        <v>0</v>
      </c>
      <c r="K16" s="346">
        <f>IF(I16="N/A","N/A",N16/I16)</f>
        <v>0</v>
      </c>
      <c r="L16" s="343">
        <f>SUMIF('Comm Housing Damage 15 Mar'!D:D,'shelter impact summary'!C16,'Comm Housing Damage 15 Mar'!G:G)</f>
        <v>0</v>
      </c>
      <c r="M16" s="343"/>
      <c r="N16" s="343">
        <f>SUMIF('Comm Housing Damage 15 Mar'!D:D,'shelter impact summary'!C16,'Comm Housing Damage 15 Mar'!H:H)</f>
        <v>0</v>
      </c>
      <c r="O16" s="343"/>
      <c r="P16" s="347">
        <f t="shared" ref="P16:P18" si="9">SUM(L16:N16)</f>
        <v>0</v>
      </c>
      <c r="Q16" s="369" t="s">
        <v>5231</v>
      </c>
      <c r="R16" s="369"/>
    </row>
    <row r="17" spans="1:16" ht="18.75">
      <c r="A17" s="177"/>
      <c r="B17" s="178"/>
      <c r="C17" s="332" t="s">
        <v>85</v>
      </c>
      <c r="D17" s="187">
        <f>SUMIF('tikina dataset'!D:D,'shelter impact summary'!C17,'tikina dataset'!E:E)</f>
        <v>2656</v>
      </c>
      <c r="E17" s="180">
        <f>SUMIF('tikina dataset'!D:D,'shelter impact summary'!C17,'tikina dataset'!F:F)</f>
        <v>3187</v>
      </c>
      <c r="F17" s="381">
        <f t="shared" si="0"/>
        <v>3.6801853141321655E-3</v>
      </c>
      <c r="G17" s="179">
        <f>SUMIF('tikina dataset'!D:D,'shelter impact summary'!C17,'tikina dataset'!G:G)</f>
        <v>605</v>
      </c>
      <c r="H17" s="185">
        <f t="shared" ref="H17:H48" si="10">SUM(E17/(D17/G17))</f>
        <v>725.95444277108436</v>
      </c>
      <c r="I17" s="334">
        <f t="shared" si="6"/>
        <v>4.3900826446280989</v>
      </c>
      <c r="J17" s="351">
        <f t="shared" si="2"/>
        <v>0</v>
      </c>
      <c r="K17" s="181">
        <f t="shared" si="3"/>
        <v>0</v>
      </c>
      <c r="L17" s="182">
        <f>SUMIF('Comm Housing Damage 15 Mar'!D:D,'shelter impact summary'!C17,'Comm Housing Damage 15 Mar'!G:G)</f>
        <v>0</v>
      </c>
      <c r="M17" s="182"/>
      <c r="N17" s="179">
        <f>SUMIF('Comm Housing Damage 15 Mar'!D:D,'shelter impact summary'!C17,'Comm Housing Damage 15 Mar'!H:H)</f>
        <v>0</v>
      </c>
      <c r="O17" s="179"/>
      <c r="P17" s="184">
        <f t="shared" si="9"/>
        <v>0</v>
      </c>
    </row>
    <row r="18" spans="1:16" ht="18.75">
      <c r="A18" s="177"/>
      <c r="B18" s="178"/>
      <c r="C18" s="332" t="s">
        <v>50</v>
      </c>
      <c r="D18" s="187">
        <f>SUMIF('tikina dataset'!D:D,'shelter impact summary'!C18,'tikina dataset'!E:E)</f>
        <v>7804</v>
      </c>
      <c r="E18" s="180">
        <f>SUMIF('tikina dataset'!D:D,'shelter impact summary'!C18,'tikina dataset'!F:F)</f>
        <v>7859</v>
      </c>
      <c r="F18" s="381">
        <f t="shared" si="0"/>
        <v>9.0751730102807317E-3</v>
      </c>
      <c r="G18" s="179">
        <f>SUMIF('tikina dataset'!D:D,'shelter impact summary'!C18,'tikina dataset'!G:G)</f>
        <v>1538</v>
      </c>
      <c r="H18" s="185">
        <f t="shared" si="10"/>
        <v>1548.8393131727321</v>
      </c>
      <c r="I18" s="334">
        <f t="shared" si="6"/>
        <v>5.074122236671001</v>
      </c>
      <c r="J18" s="351">
        <f t="shared" si="2"/>
        <v>2.0660632596191886E-2</v>
      </c>
      <c r="K18" s="181">
        <f t="shared" si="3"/>
        <v>2.2597566902084875E-2</v>
      </c>
      <c r="L18" s="182">
        <f>SUMIF('Comm Housing Damage 15 Mar'!D:D,'shelter impact summary'!C18,'Comm Housing Damage 15 Mar'!G:G)</f>
        <v>32</v>
      </c>
      <c r="M18" s="182"/>
      <c r="N18" s="179">
        <f>SUMIF('Comm Housing Damage 15 Mar'!D:D,'shelter impact summary'!C18,'Comm Housing Damage 15 Mar'!H:H)</f>
        <v>35</v>
      </c>
      <c r="O18" s="179"/>
      <c r="P18" s="184">
        <f t="shared" si="9"/>
        <v>67</v>
      </c>
    </row>
    <row r="19" spans="1:16" s="159" customFormat="1" ht="18.75">
      <c r="A19" s="172"/>
      <c r="B19" s="182"/>
      <c r="C19" s="197" t="s">
        <v>86</v>
      </c>
      <c r="D19" s="357">
        <f>SUMIF('tikina dataset'!D:D,'shelter impact summary'!C19,'tikina dataset'!E:E)</f>
        <v>68673</v>
      </c>
      <c r="E19" s="185">
        <f>SUMIF('tikina dataset'!D:D,'shelter impact summary'!C19,'tikina dataset'!F:F)</f>
        <v>92369</v>
      </c>
      <c r="F19" s="383">
        <f t="shared" si="0"/>
        <v>0.10666301765957766</v>
      </c>
      <c r="G19" s="182">
        <f>SUMIF('tikina dataset'!D:D,'shelter impact summary'!C19,'tikina dataset'!G:G)</f>
        <v>18637</v>
      </c>
      <c r="H19" s="185">
        <f t="shared" si="10"/>
        <v>25067.800343657625</v>
      </c>
      <c r="I19" s="334">
        <f t="shared" si="6"/>
        <v>3.6847668616193592</v>
      </c>
      <c r="J19" s="351">
        <f t="shared" si="2"/>
        <v>0</v>
      </c>
      <c r="K19" s="181">
        <f t="shared" si="3"/>
        <v>0</v>
      </c>
      <c r="L19" s="182">
        <f>SUMIF('Comm Housing Damage 15 Mar'!D:D,'shelter impact summary'!C19,'Comm Housing Damage 15 Mar'!G:G)</f>
        <v>0</v>
      </c>
      <c r="M19" s="182"/>
      <c r="N19" s="179">
        <f>SUMIF('Comm Housing Damage 15 Mar'!D:D,'shelter impact summary'!C19,'Comm Housing Damage 15 Mar'!H:H)</f>
        <v>0</v>
      </c>
      <c r="O19" s="179"/>
      <c r="P19" s="184">
        <f>SUM(L19:N19)</f>
        <v>0</v>
      </c>
    </row>
    <row r="20" spans="1:16" ht="18.75">
      <c r="A20" s="177"/>
      <c r="B20" s="173" t="s">
        <v>51</v>
      </c>
      <c r="C20" s="330"/>
      <c r="D20" s="355">
        <f>SUM(D21:D22)</f>
        <v>18249</v>
      </c>
      <c r="E20" s="175">
        <f>SUM(E21:E22)</f>
        <v>18897</v>
      </c>
      <c r="F20" s="380">
        <f t="shared" si="0"/>
        <v>2.1821293342063237E-2</v>
      </c>
      <c r="G20" s="174">
        <f>SUM(G21:G22)</f>
        <v>3758</v>
      </c>
      <c r="H20" s="175">
        <f t="shared" si="10"/>
        <v>3891.4420516192667</v>
      </c>
      <c r="I20" s="337">
        <f t="shared" si="6"/>
        <v>4.8560404470463014</v>
      </c>
      <c r="J20" s="351">
        <f t="shared" si="2"/>
        <v>3.340663904937393E-3</v>
      </c>
      <c r="K20" s="181">
        <f t="shared" si="3"/>
        <v>7.9661985425430147E-3</v>
      </c>
      <c r="L20" s="174">
        <f>SUM(L21:L22)</f>
        <v>13</v>
      </c>
      <c r="M20" s="174"/>
      <c r="N20" s="174">
        <f>SUM(N21:N22)</f>
        <v>31</v>
      </c>
      <c r="O20" s="174"/>
      <c r="P20" s="176">
        <f>SUM(L20:N20)</f>
        <v>44</v>
      </c>
    </row>
    <row r="21" spans="1:16" ht="18.75">
      <c r="A21" s="177"/>
      <c r="B21" s="178"/>
      <c r="C21" s="332" t="s">
        <v>87</v>
      </c>
      <c r="D21" s="187">
        <f>SUMIF('tikina dataset'!D:D,'shelter impact summary'!C21,'tikina dataset'!E:E)</f>
        <v>3636</v>
      </c>
      <c r="E21" s="180">
        <f>SUMIF('tikina dataset'!D:D,'shelter impact summary'!C21,'tikina dataset'!F:F)</f>
        <v>3765</v>
      </c>
      <c r="F21" s="381">
        <f t="shared" si="0"/>
        <v>4.347630281677943E-3</v>
      </c>
      <c r="G21" s="179">
        <f>SUMIF('tikina dataset'!D:D,'shelter impact summary'!C21,'tikina dataset'!G:G)</f>
        <v>691</v>
      </c>
      <c r="H21" s="185">
        <f t="shared" si="10"/>
        <v>715.51567656765678</v>
      </c>
      <c r="I21" s="334">
        <f t="shared" si="6"/>
        <v>5.261939218523878</v>
      </c>
      <c r="J21" s="351">
        <f t="shared" si="2"/>
        <v>0</v>
      </c>
      <c r="K21" s="181">
        <f t="shared" si="3"/>
        <v>0</v>
      </c>
      <c r="L21" s="182">
        <f>SUMIF('Comm Housing Damage 15 Mar'!D:D,'shelter impact summary'!C21,'Comm Housing Damage 15 Mar'!G:G)</f>
        <v>0</v>
      </c>
      <c r="M21" s="182"/>
      <c r="N21" s="179">
        <f>SUMIF('Comm Housing Damage 15 Mar'!D:D,'shelter impact summary'!C21,'Comm Housing Damage 15 Mar'!H:H)</f>
        <v>0</v>
      </c>
      <c r="O21" s="179"/>
      <c r="P21" s="184">
        <f t="shared" ref="P21:P22" si="11">SUM(L21:N21)</f>
        <v>0</v>
      </c>
    </row>
    <row r="22" spans="1:16" s="159" customFormat="1" ht="18.75">
      <c r="A22" s="177"/>
      <c r="B22" s="179"/>
      <c r="C22" s="332" t="s">
        <v>51</v>
      </c>
      <c r="D22" s="187">
        <f>SUMIF('tikina dataset'!D:D,'shelter impact summary'!C22,'tikina dataset'!E:E)</f>
        <v>14613</v>
      </c>
      <c r="E22" s="180">
        <f>SUMIF('tikina dataset'!D:D,'shelter impact summary'!C22,'tikina dataset'!F:F)</f>
        <v>15132</v>
      </c>
      <c r="F22" s="381">
        <f t="shared" si="0"/>
        <v>1.7473663060385294E-2</v>
      </c>
      <c r="G22" s="179">
        <f>SUMIF('tikina dataset'!D:D,'shelter impact summary'!C22,'tikina dataset'!G:G)</f>
        <v>3067</v>
      </c>
      <c r="H22" s="185">
        <f t="shared" si="10"/>
        <v>3175.9285567645247</v>
      </c>
      <c r="I22" s="334">
        <f t="shared" si="6"/>
        <v>4.764590805347245</v>
      </c>
      <c r="J22" s="351">
        <f t="shared" si="2"/>
        <v>4.0932910698859492E-3</v>
      </c>
      <c r="K22" s="181">
        <f t="shared" si="3"/>
        <v>9.7609248589588023E-3</v>
      </c>
      <c r="L22" s="182">
        <f>SUMIF('Comm Housing Damage 15 Mar'!D:D,'shelter impact summary'!C22,'Comm Housing Damage 15 Mar'!G:G)</f>
        <v>13</v>
      </c>
      <c r="M22" s="182"/>
      <c r="N22" s="179">
        <f>SUMIF('Comm Housing Damage 15 Mar'!D:D,'shelter impact summary'!C22,'Comm Housing Damage 15 Mar'!H:H)</f>
        <v>31</v>
      </c>
      <c r="O22" s="179"/>
      <c r="P22" s="184">
        <f t="shared" si="11"/>
        <v>44</v>
      </c>
    </row>
    <row r="23" spans="1:16" s="159" customFormat="1" ht="18.75">
      <c r="A23" s="177"/>
      <c r="B23" s="173" t="s">
        <v>52</v>
      </c>
      <c r="C23" s="330"/>
      <c r="D23" s="355">
        <f>SUM(D24:D28)</f>
        <v>55692</v>
      </c>
      <c r="E23" s="175">
        <f>SUM(E24:E28)</f>
        <v>57670</v>
      </c>
      <c r="F23" s="380">
        <f t="shared" si="0"/>
        <v>6.6594379374333851E-2</v>
      </c>
      <c r="G23" s="174">
        <f>SUM(G24:G28)</f>
        <v>10976</v>
      </c>
      <c r="H23" s="175">
        <f t="shared" si="10"/>
        <v>11365.832076420311</v>
      </c>
      <c r="I23" s="337">
        <f t="shared" si="6"/>
        <v>5.0739795918367347</v>
      </c>
      <c r="J23" s="351">
        <f t="shared" si="2"/>
        <v>3.4753284875594079E-2</v>
      </c>
      <c r="K23" s="181">
        <f t="shared" si="3"/>
        <v>5.0414258819532674E-2</v>
      </c>
      <c r="L23" s="174">
        <f>SUM(L24:L28)</f>
        <v>395</v>
      </c>
      <c r="M23" s="174"/>
      <c r="N23" s="174">
        <f>SUM(N24:N28)</f>
        <v>573</v>
      </c>
      <c r="O23" s="174"/>
      <c r="P23" s="186">
        <f>SUM(L23:N23)</f>
        <v>968</v>
      </c>
    </row>
    <row r="24" spans="1:16" ht="18.75">
      <c r="A24" s="177"/>
      <c r="B24" s="178"/>
      <c r="C24" s="332" t="s">
        <v>88</v>
      </c>
      <c r="D24" s="187">
        <f>SUMIF('tikina dataset'!D:D,'shelter impact summary'!C24,'tikina dataset'!E:E)</f>
        <v>26586</v>
      </c>
      <c r="E24" s="180">
        <f>SUMIF('tikina dataset'!D:D,'shelter impact summary'!C24,'tikina dataset'!F:F)</f>
        <v>27530</v>
      </c>
      <c r="F24" s="381">
        <f t="shared" si="0"/>
        <v>3.1790242139334332E-2</v>
      </c>
      <c r="G24" s="179">
        <f>SUMIF('tikina dataset'!D:D,'shelter impact summary'!C24,'tikina dataset'!G:G)</f>
        <v>5350</v>
      </c>
      <c r="H24" s="185">
        <f t="shared" si="10"/>
        <v>5539.9646430452121</v>
      </c>
      <c r="I24" s="334">
        <f t="shared" si="6"/>
        <v>4.969345794392523</v>
      </c>
      <c r="J24" s="351">
        <f t="shared" si="2"/>
        <v>2.5270919404829393E-3</v>
      </c>
      <c r="K24" s="181">
        <f t="shared" si="3"/>
        <v>1.9314202687976751E-2</v>
      </c>
      <c r="L24" s="182">
        <f>SUMIF('Comm Housing Damage 15 Mar'!D:D,'shelter impact summary'!C24,'Comm Housing Damage 15 Mar'!G:G)</f>
        <v>14</v>
      </c>
      <c r="M24" s="182"/>
      <c r="N24" s="179">
        <f>SUMIF('Comm Housing Damage 15 Mar'!D:D,'shelter impact summary'!C24,'Comm Housing Damage 15 Mar'!H:H)</f>
        <v>107</v>
      </c>
      <c r="O24" s="179"/>
      <c r="P24" s="184">
        <f>SUM(L24:N24)</f>
        <v>121</v>
      </c>
    </row>
    <row r="25" spans="1:16" ht="18.75">
      <c r="A25" s="177"/>
      <c r="B25" s="178"/>
      <c r="C25" s="331" t="s">
        <v>89</v>
      </c>
      <c r="D25" s="187">
        <f>SUMIF('tikina dataset'!D:D,'shelter impact summary'!C25,'tikina dataset'!E:E)</f>
        <v>9226</v>
      </c>
      <c r="E25" s="180">
        <f>SUMIF('tikina dataset'!D:D,'shelter impact summary'!C25,'tikina dataset'!F:F)</f>
        <v>9554</v>
      </c>
      <c r="F25" s="381">
        <f t="shared" si="0"/>
        <v>1.1032472698844905E-2</v>
      </c>
      <c r="G25" s="179">
        <f>SUMIF('tikina dataset'!D:D,'shelter impact summary'!C25,'tikina dataset'!G:G)</f>
        <v>1757</v>
      </c>
      <c r="H25" s="185">
        <f t="shared" si="10"/>
        <v>1819.464339908953</v>
      </c>
      <c r="I25" s="334">
        <f t="shared" si="6"/>
        <v>5.2509960159362548</v>
      </c>
      <c r="J25" s="351">
        <f t="shared" si="2"/>
        <v>3.2976738638913054E-3</v>
      </c>
      <c r="K25" s="181">
        <f t="shared" si="3"/>
        <v>3.077828939631885E-2</v>
      </c>
      <c r="L25" s="182">
        <f>SUMIF('Comm Housing Damage 15 Mar'!D:D,'shelter impact summary'!C25,'Comm Housing Damage 15 Mar'!G:G)</f>
        <v>6</v>
      </c>
      <c r="M25" s="182"/>
      <c r="N25" s="179">
        <f>SUMIF('Comm Housing Damage 15 Mar'!D:D,'shelter impact summary'!C25,'Comm Housing Damage 15 Mar'!H:H)</f>
        <v>56</v>
      </c>
      <c r="O25" s="179"/>
      <c r="P25" s="184">
        <f t="shared" ref="P25:P28" si="12">SUM(L25:N25)</f>
        <v>62</v>
      </c>
    </row>
    <row r="26" spans="1:16" ht="18.75">
      <c r="A26" s="177"/>
      <c r="B26" s="178"/>
      <c r="C26" s="332" t="s">
        <v>92</v>
      </c>
      <c r="D26" s="187">
        <f>SUMIF('tikina dataset'!D:D,'shelter impact summary'!C26,'tikina dataset'!E:E)</f>
        <v>6578</v>
      </c>
      <c r="E26" s="180">
        <f>SUMIF('tikina dataset'!D:D,'shelter impact summary'!C26,'tikina dataset'!F:F)</f>
        <v>6812</v>
      </c>
      <c r="F26" s="381">
        <f t="shared" si="0"/>
        <v>7.8661507247782588E-3</v>
      </c>
      <c r="G26" s="179">
        <f>SUMIF('tikina dataset'!D:D,'shelter impact summary'!C26,'tikina dataset'!G:G)</f>
        <v>1105</v>
      </c>
      <c r="H26" s="185">
        <f t="shared" si="10"/>
        <v>1144.308300395257</v>
      </c>
      <c r="I26" s="334">
        <f t="shared" si="6"/>
        <v>5.9529411764705875</v>
      </c>
      <c r="J26" s="351">
        <f t="shared" si="2"/>
        <v>0.28226658837345858</v>
      </c>
      <c r="K26" s="181">
        <f t="shared" si="3"/>
        <v>0.25867154847846358</v>
      </c>
      <c r="L26" s="182">
        <f>SUMIF('Comm Housing Damage 15 Mar'!D:D,'shelter impact summary'!C26,'Comm Housing Damage 15 Mar'!G:G)</f>
        <v>323</v>
      </c>
      <c r="M26" s="182"/>
      <c r="N26" s="179">
        <f>SUMIF('Comm Housing Damage 15 Mar'!D:D,'shelter impact summary'!C26,'Comm Housing Damage 15 Mar'!H:H)</f>
        <v>296</v>
      </c>
      <c r="O26" s="179"/>
      <c r="P26" s="184">
        <f t="shared" si="12"/>
        <v>619</v>
      </c>
    </row>
    <row r="27" spans="1:16" ht="18.75">
      <c r="A27" s="187"/>
      <c r="B27" s="178"/>
      <c r="C27" s="331" t="s">
        <v>90</v>
      </c>
      <c r="D27" s="187">
        <f>SUMIF('tikina dataset'!D:D,'shelter impact summary'!C27,'tikina dataset'!E:E)</f>
        <v>9581</v>
      </c>
      <c r="E27" s="180">
        <f>SUMIF('tikina dataset'!D:D,'shelter impact summary'!C27,'tikina dataset'!F:F)</f>
        <v>9921</v>
      </c>
      <c r="F27" s="381">
        <f t="shared" si="0"/>
        <v>1.145626561076411E-2</v>
      </c>
      <c r="G27" s="179">
        <f>SUMIF('tikina dataset'!D:D,'shelter impact summary'!C27,'tikina dataset'!G:G)</f>
        <v>1958</v>
      </c>
      <c r="H27" s="185">
        <f t="shared" si="10"/>
        <v>2027.4833524684273</v>
      </c>
      <c r="I27" s="334">
        <f t="shared" si="6"/>
        <v>4.893258426966292</v>
      </c>
      <c r="J27" s="351">
        <f t="shared" si="2"/>
        <v>2.1701781149734586E-2</v>
      </c>
      <c r="K27" s="181">
        <f t="shared" si="3"/>
        <v>4.6362896092614798E-2</v>
      </c>
      <c r="L27" s="182">
        <f>SUMIF('Comm Housing Damage 15 Mar'!D:D,'shelter impact summary'!C27,'Comm Housing Damage 15 Mar'!G:G)</f>
        <v>44</v>
      </c>
      <c r="M27" s="182"/>
      <c r="N27" s="179">
        <f>SUMIF('Comm Housing Damage 15 Mar'!D:D,'shelter impact summary'!C27,'Comm Housing Damage 15 Mar'!H:H)</f>
        <v>94</v>
      </c>
      <c r="O27" s="179"/>
      <c r="P27" s="184">
        <f t="shared" si="12"/>
        <v>138</v>
      </c>
    </row>
    <row r="28" spans="1:16" ht="18.75">
      <c r="A28" s="187"/>
      <c r="B28" s="179"/>
      <c r="C28" s="331" t="s">
        <v>91</v>
      </c>
      <c r="D28" s="187">
        <f>SUMIF('tikina dataset'!D:D,'shelter impact summary'!C28,'tikina dataset'!E:E)</f>
        <v>3721</v>
      </c>
      <c r="E28" s="180">
        <f>SUMIF('tikina dataset'!D:D,'shelter impact summary'!C28,'tikina dataset'!F:F)</f>
        <v>3853</v>
      </c>
      <c r="F28" s="381">
        <f t="shared" si="0"/>
        <v>4.4492482006122476E-3</v>
      </c>
      <c r="G28" s="179">
        <f>SUMIF('tikina dataset'!D:D,'shelter impact summary'!C28,'tikina dataset'!G:G)</f>
        <v>806</v>
      </c>
      <c r="H28" s="185">
        <f t="shared" si="10"/>
        <v>834.59231389411445</v>
      </c>
      <c r="I28" s="334">
        <f t="shared" si="6"/>
        <v>4.6166253101736974</v>
      </c>
      <c r="J28" s="351">
        <f t="shared" si="2"/>
        <v>9.5855184223694722E-3</v>
      </c>
      <c r="K28" s="181">
        <f t="shared" si="3"/>
        <v>2.3963796055923681E-2</v>
      </c>
      <c r="L28" s="182">
        <f>SUMIF('Comm Housing Damage 15 Mar'!D:D,'shelter impact summary'!C28,'Comm Housing Damage 15 Mar'!G:G)</f>
        <v>8</v>
      </c>
      <c r="M28" s="182"/>
      <c r="N28" s="179">
        <f>SUMIF('Comm Housing Damage 15 Mar'!D:D,'shelter impact summary'!C28,'Comm Housing Damage 15 Mar'!H:H)</f>
        <v>20</v>
      </c>
      <c r="O28" s="179"/>
      <c r="P28" s="184">
        <f t="shared" si="12"/>
        <v>28</v>
      </c>
    </row>
    <row r="29" spans="1:16" ht="18.75">
      <c r="A29" s="168" t="s">
        <v>3052</v>
      </c>
      <c r="B29" s="169"/>
      <c r="C29" s="329"/>
      <c r="D29" s="168">
        <f>SUM(D30,D35,D50)</f>
        <v>37311</v>
      </c>
      <c r="E29" s="170">
        <f>SUM(E30,E35,E50)</f>
        <v>38419</v>
      </c>
      <c r="F29" s="384">
        <f t="shared" si="0"/>
        <v>4.4364304858375801E-2</v>
      </c>
      <c r="G29" s="169">
        <f>SUM(G30,G35,G50)</f>
        <v>7865</v>
      </c>
      <c r="H29" s="170">
        <f t="shared" si="10"/>
        <v>8098.5616842218105</v>
      </c>
      <c r="I29" s="335">
        <f t="shared" si="6"/>
        <v>4.7439287984742533</v>
      </c>
      <c r="J29" s="351">
        <f t="shared" si="2"/>
        <v>0.16830149020850119</v>
      </c>
      <c r="K29" s="181">
        <f t="shared" si="3"/>
        <v>8.2113346286612834E-2</v>
      </c>
      <c r="L29" s="169">
        <f>SUM(L30,L35,L50)</f>
        <v>1363</v>
      </c>
      <c r="M29" s="349" t="s">
        <v>26</v>
      </c>
      <c r="N29" s="169">
        <f>SUM(N30,N35,N50)</f>
        <v>665</v>
      </c>
      <c r="O29" s="349" t="s">
        <v>26</v>
      </c>
      <c r="P29" s="171">
        <f>SUM(L29:O29)</f>
        <v>2028</v>
      </c>
    </row>
    <row r="30" spans="1:16" ht="18.75">
      <c r="A30" s="177"/>
      <c r="B30" s="173" t="s">
        <v>57</v>
      </c>
      <c r="C30" s="330"/>
      <c r="D30" s="355">
        <f>SUM(D31:D34)</f>
        <v>10167</v>
      </c>
      <c r="E30" s="175">
        <f>SUM(E31:E34)</f>
        <v>10527</v>
      </c>
      <c r="F30" s="380">
        <f t="shared" si="0"/>
        <v>1.2156043552516257E-2</v>
      </c>
      <c r="G30" s="174">
        <f>SUM(G31:G34)</f>
        <v>2236</v>
      </c>
      <c r="H30" s="175">
        <f t="shared" si="10"/>
        <v>2315.1737975804072</v>
      </c>
      <c r="I30" s="337">
        <f t="shared" si="6"/>
        <v>4.5469588550983904</v>
      </c>
      <c r="J30" s="351">
        <f t="shared" si="2"/>
        <v>0</v>
      </c>
      <c r="K30" s="181">
        <f t="shared" si="3"/>
        <v>0</v>
      </c>
      <c r="L30" s="174">
        <f>SUM(L31:L34)</f>
        <v>0</v>
      </c>
      <c r="M30" s="174"/>
      <c r="N30" s="174">
        <f>SUM(N31:N34)</f>
        <v>0</v>
      </c>
      <c r="O30" s="174"/>
      <c r="P30" s="176">
        <f>SUM(L30:N30)</f>
        <v>0</v>
      </c>
    </row>
    <row r="31" spans="1:16" ht="18.75">
      <c r="A31" s="177"/>
      <c r="B31" s="178"/>
      <c r="C31" s="332" t="s">
        <v>113</v>
      </c>
      <c r="D31" s="187">
        <f>SUMIF('tikina dataset'!D:D,'shelter impact summary'!C31,'tikina dataset'!E:E)</f>
        <v>2257</v>
      </c>
      <c r="E31" s="180">
        <f>SUMIF('tikina dataset'!D:D,'shelter impact summary'!C31,'tikina dataset'!F:F)</f>
        <v>2337</v>
      </c>
      <c r="F31" s="381">
        <f t="shared" si="0"/>
        <v>2.6986485971530814E-3</v>
      </c>
      <c r="G31" s="179">
        <f>SUMIF('tikina dataset'!D:D,'shelter impact summary'!C31,'tikina dataset'!G:G)</f>
        <v>512</v>
      </c>
      <c r="H31" s="185">
        <f t="shared" si="10"/>
        <v>530.14798404962335</v>
      </c>
      <c r="I31" s="334">
        <f t="shared" si="6"/>
        <v>4.408203125</v>
      </c>
      <c r="J31" s="351">
        <f t="shared" si="2"/>
        <v>0</v>
      </c>
      <c r="K31" s="181">
        <f t="shared" si="3"/>
        <v>0</v>
      </c>
      <c r="L31" s="182">
        <f>SUMIF('Comm Housing Damage 15 Mar'!D:D,'shelter impact summary'!C31,'Comm Housing Damage 15 Mar'!G:G)</f>
        <v>0</v>
      </c>
      <c r="M31" s="182"/>
      <c r="N31" s="179">
        <f>SUMIF('Comm Housing Damage 15 Mar'!D:D,'shelter impact summary'!C31,'Comm Housing Damage 15 Mar'!H:H)</f>
        <v>0</v>
      </c>
      <c r="O31" s="179"/>
      <c r="P31" s="184">
        <f>SUM(L31:N31)</f>
        <v>0</v>
      </c>
    </row>
    <row r="32" spans="1:16" ht="18.75">
      <c r="A32" s="177"/>
      <c r="B32" s="178"/>
      <c r="C32" s="332" t="s">
        <v>114</v>
      </c>
      <c r="D32" s="187">
        <f>SUMIF('tikina dataset'!D:D,'shelter impact summary'!C32,'tikina dataset'!E:E)</f>
        <v>1722</v>
      </c>
      <c r="E32" s="180">
        <f>SUMIF('tikina dataset'!D:D,'shelter impact summary'!C32,'tikina dataset'!F:F)</f>
        <v>1783</v>
      </c>
      <c r="F32" s="381">
        <f t="shared" si="0"/>
        <v>2.0589176074984786E-3</v>
      </c>
      <c r="G32" s="179">
        <f>SUMIF('tikina dataset'!D:D,'shelter impact summary'!C32,'tikina dataset'!G:G)</f>
        <v>379</v>
      </c>
      <c r="H32" s="185">
        <f t="shared" si="10"/>
        <v>392.42566782810684</v>
      </c>
      <c r="I32" s="334">
        <f t="shared" si="6"/>
        <v>4.5435356200527703</v>
      </c>
      <c r="J32" s="351">
        <f t="shared" si="2"/>
        <v>0</v>
      </c>
      <c r="K32" s="181">
        <f t="shared" si="3"/>
        <v>0</v>
      </c>
      <c r="L32" s="182">
        <f>SUMIF('Comm Housing Damage 15 Mar'!D:D,'shelter impact summary'!C32,'Comm Housing Damage 15 Mar'!G:G)</f>
        <v>0</v>
      </c>
      <c r="M32" s="182"/>
      <c r="N32" s="179">
        <f>SUMIF('Comm Housing Damage 15 Mar'!D:D,'shelter impact summary'!C32,'Comm Housing Damage 15 Mar'!H:H)</f>
        <v>0</v>
      </c>
      <c r="O32" s="179"/>
      <c r="P32" s="184">
        <f t="shared" ref="P32:P95" si="13">SUM(L32:N32)</f>
        <v>0</v>
      </c>
    </row>
    <row r="33" spans="1:16" ht="18.75">
      <c r="A33" s="177"/>
      <c r="B33" s="178"/>
      <c r="C33" s="332" t="s">
        <v>115</v>
      </c>
      <c r="D33" s="187">
        <f>SUMIF('tikina dataset'!D:D,'shelter impact summary'!C33,'tikina dataset'!E:E)</f>
        <v>2148</v>
      </c>
      <c r="E33" s="180">
        <f>SUMIF('tikina dataset'!D:D,'shelter impact summary'!C33,'tikina dataset'!F:F)</f>
        <v>2224</v>
      </c>
      <c r="F33" s="381">
        <f t="shared" si="0"/>
        <v>2.5681619512488035E-3</v>
      </c>
      <c r="G33" s="179">
        <f>SUMIF('tikina dataset'!D:D,'shelter impact summary'!C33,'tikina dataset'!G:G)</f>
        <v>480</v>
      </c>
      <c r="H33" s="185">
        <f t="shared" si="10"/>
        <v>496.98324022346372</v>
      </c>
      <c r="I33" s="334">
        <f t="shared" si="6"/>
        <v>4.4749999999999996</v>
      </c>
      <c r="J33" s="351">
        <f t="shared" si="2"/>
        <v>0</v>
      </c>
      <c r="K33" s="181">
        <f t="shared" si="3"/>
        <v>0</v>
      </c>
      <c r="L33" s="182">
        <f>SUMIF('Comm Housing Damage 15 Mar'!D:D,'shelter impact summary'!C33,'Comm Housing Damage 15 Mar'!G:G)</f>
        <v>0</v>
      </c>
      <c r="M33" s="182"/>
      <c r="N33" s="179">
        <f>SUMIF('Comm Housing Damage 15 Mar'!D:D,'shelter impact summary'!C33,'Comm Housing Damage 15 Mar'!H:H)</f>
        <v>0</v>
      </c>
      <c r="O33" s="179"/>
      <c r="P33" s="184">
        <f t="shared" si="13"/>
        <v>0</v>
      </c>
    </row>
    <row r="34" spans="1:16" ht="18.75">
      <c r="A34" s="177"/>
      <c r="B34" s="179"/>
      <c r="C34" s="332" t="s">
        <v>31</v>
      </c>
      <c r="D34" s="187">
        <f>SUMIF('tikina dataset'!D:D,'shelter impact summary'!C34,'tikina dataset'!E:E)</f>
        <v>4040</v>
      </c>
      <c r="E34" s="180">
        <f>SUMIF('tikina dataset'!D:D,'shelter impact summary'!C34,'tikina dataset'!F:F)</f>
        <v>4183</v>
      </c>
      <c r="F34" s="381">
        <f t="shared" si="0"/>
        <v>4.830315396615892E-3</v>
      </c>
      <c r="G34" s="179">
        <f>SUMIF('tikina dataset'!D:D,'shelter impact summary'!C34,'tikina dataset'!G:G)</f>
        <v>865</v>
      </c>
      <c r="H34" s="185">
        <f t="shared" si="10"/>
        <v>895.61757425742576</v>
      </c>
      <c r="I34" s="334">
        <f t="shared" si="6"/>
        <v>4.6705202312138727</v>
      </c>
      <c r="J34" s="351">
        <f t="shared" si="2"/>
        <v>0</v>
      </c>
      <c r="K34" s="181">
        <f t="shared" si="3"/>
        <v>0</v>
      </c>
      <c r="L34" s="182">
        <f>SUMIF('Comm Housing Damage 15 Mar'!D:D,'shelter impact summary'!C34,'Comm Housing Damage 15 Mar'!G:G)</f>
        <v>0</v>
      </c>
      <c r="M34" s="182"/>
      <c r="N34" s="179">
        <f>SUMIF('Comm Housing Damage 15 Mar'!D:D,'shelter impact summary'!C34,'Comm Housing Damage 15 Mar'!H:H)</f>
        <v>0</v>
      </c>
      <c r="O34" s="179"/>
      <c r="P34" s="184">
        <f t="shared" si="13"/>
        <v>0</v>
      </c>
    </row>
    <row r="35" spans="1:16" ht="18.75">
      <c r="A35" s="177"/>
      <c r="B35" s="173" t="s">
        <v>58</v>
      </c>
      <c r="C35" s="330"/>
      <c r="D35" s="355">
        <f>SUM(D36:D49)</f>
        <v>10683</v>
      </c>
      <c r="E35" s="175">
        <f>SUM(E36:E49)</f>
        <v>11063</v>
      </c>
      <c r="F35" s="380">
        <f t="shared" ref="F35:F66" si="14">E35/865989</f>
        <v>1.2774989058752479E-2</v>
      </c>
      <c r="G35" s="174">
        <f>SUM(G36:G49)</f>
        <v>2276</v>
      </c>
      <c r="H35" s="175">
        <f t="shared" si="10"/>
        <v>2356.9585322474959</v>
      </c>
      <c r="I35" s="337">
        <f t="shared" si="6"/>
        <v>4.6937609841827772</v>
      </c>
      <c r="J35" s="351">
        <f t="shared" si="2"/>
        <v>7.2126852328579238E-2</v>
      </c>
      <c r="K35" s="181">
        <f t="shared" si="3"/>
        <v>3.1396394543028609E-2</v>
      </c>
      <c r="L35" s="174">
        <f>SUM(L36:L49)</f>
        <v>170</v>
      </c>
      <c r="M35" s="174"/>
      <c r="N35" s="174">
        <f>SUM(N36:N49)</f>
        <v>74</v>
      </c>
      <c r="O35" s="174"/>
      <c r="P35" s="176">
        <f t="shared" si="13"/>
        <v>244</v>
      </c>
    </row>
    <row r="36" spans="1:16" ht="18.75">
      <c r="A36" s="177"/>
      <c r="B36" s="178"/>
      <c r="C36" s="332" t="s">
        <v>116</v>
      </c>
      <c r="D36" s="187">
        <f>SUMIF('tikina dataset'!D:D,'shelter impact summary'!C36,'tikina dataset'!E:E)</f>
        <v>1024</v>
      </c>
      <c r="E36" s="180">
        <f>SUMIF('tikina dataset'!D:D,'shelter impact summary'!C36,'tikina dataset'!F:F)</f>
        <v>1060</v>
      </c>
      <c r="F36" s="381">
        <f t="shared" si="14"/>
        <v>1.2240340235268577E-3</v>
      </c>
      <c r="G36" s="179">
        <f>SUMIF('tikina dataset'!D:D,'shelter impact summary'!C36,'tikina dataset'!G:G)</f>
        <v>208</v>
      </c>
      <c r="H36" s="185">
        <f t="shared" si="10"/>
        <v>215.3125</v>
      </c>
      <c r="I36" s="334">
        <f t="shared" si="6"/>
        <v>4.9230769230769234</v>
      </c>
      <c r="J36" s="351">
        <f t="shared" si="2"/>
        <v>0</v>
      </c>
      <c r="K36" s="181">
        <f t="shared" si="3"/>
        <v>0</v>
      </c>
      <c r="L36" s="182">
        <f>SUMIF('Comm Housing Damage 15 Mar'!D:D,'shelter impact summary'!C36,'Comm Housing Damage 15 Mar'!G:G)</f>
        <v>0</v>
      </c>
      <c r="M36" s="182"/>
      <c r="N36" s="179">
        <f>SUMIF('Comm Housing Damage 15 Mar'!D:D,'shelter impact summary'!C36,'Comm Housing Damage 15 Mar'!H:H)</f>
        <v>0</v>
      </c>
      <c r="O36" s="179"/>
      <c r="P36" s="184">
        <f t="shared" si="13"/>
        <v>0</v>
      </c>
    </row>
    <row r="37" spans="1:16" ht="18.75">
      <c r="A37" s="177"/>
      <c r="B37" s="178"/>
      <c r="C37" s="332" t="s">
        <v>122</v>
      </c>
      <c r="D37" s="187">
        <f>SUMIF('tikina dataset'!D:D,'shelter impact summary'!C37,'tikina dataset'!E:E)</f>
        <v>873</v>
      </c>
      <c r="E37" s="180">
        <f>SUMIF('tikina dataset'!D:D,'shelter impact summary'!C37,'tikina dataset'!F:F)</f>
        <v>904</v>
      </c>
      <c r="F37" s="381">
        <f t="shared" si="14"/>
        <v>1.0438931672342258E-3</v>
      </c>
      <c r="G37" s="179">
        <f>SUMIF('tikina dataset'!D:D,'shelter impact summary'!C37,'tikina dataset'!G:G)</f>
        <v>160</v>
      </c>
      <c r="H37" s="185">
        <f t="shared" si="10"/>
        <v>165.68155784650631</v>
      </c>
      <c r="I37" s="334">
        <f t="shared" si="6"/>
        <v>5.4562499999999998</v>
      </c>
      <c r="J37" s="351">
        <f t="shared" si="2"/>
        <v>0</v>
      </c>
      <c r="K37" s="181">
        <f t="shared" si="3"/>
        <v>0</v>
      </c>
      <c r="L37" s="182">
        <f>SUMIF('Comm Housing Damage 15 Mar'!D:D,'shelter impact summary'!C37,'Comm Housing Damage 15 Mar'!G:G)</f>
        <v>0</v>
      </c>
      <c r="M37" s="182"/>
      <c r="N37" s="179">
        <f>SUMIF('Comm Housing Damage 15 Mar'!D:D,'shelter impact summary'!C37,'Comm Housing Damage 15 Mar'!H:H)</f>
        <v>0</v>
      </c>
      <c r="O37" s="179"/>
      <c r="P37" s="184">
        <f t="shared" si="13"/>
        <v>0</v>
      </c>
    </row>
    <row r="38" spans="1:16" ht="18.75">
      <c r="A38" s="177"/>
      <c r="B38" s="178"/>
      <c r="C38" s="332" t="s">
        <v>123</v>
      </c>
      <c r="D38" s="187">
        <f>SUMIF('tikina dataset'!D:D,'shelter impact summary'!C38,'tikina dataset'!E:E)</f>
        <v>1751</v>
      </c>
      <c r="E38" s="180">
        <f>SUMIF('tikina dataset'!D:D,'shelter impact summary'!C38,'tikina dataset'!F:F)</f>
        <v>1813</v>
      </c>
      <c r="F38" s="381">
        <f t="shared" si="14"/>
        <v>2.0935600798624465E-3</v>
      </c>
      <c r="G38" s="179">
        <f>SUMIF('tikina dataset'!D:D,'shelter impact summary'!C38,'tikina dataset'!G:G)</f>
        <v>364</v>
      </c>
      <c r="H38" s="185">
        <f t="shared" si="10"/>
        <v>376.88863506567679</v>
      </c>
      <c r="I38" s="334">
        <f t="shared" si="6"/>
        <v>4.8104395604395602</v>
      </c>
      <c r="J38" s="351">
        <f t="shared" si="2"/>
        <v>0</v>
      </c>
      <c r="K38" s="181">
        <f t="shared" si="3"/>
        <v>0</v>
      </c>
      <c r="L38" s="182">
        <f>SUMIF('Comm Housing Damage 15 Mar'!D:D,'shelter impact summary'!C38,'Comm Housing Damage 15 Mar'!G:G)</f>
        <v>0</v>
      </c>
      <c r="M38" s="182"/>
      <c r="N38" s="179">
        <f>SUMIF('Comm Housing Damage 15 Mar'!D:D,'shelter impact summary'!C38,'Comm Housing Damage 15 Mar'!H:H)</f>
        <v>0</v>
      </c>
      <c r="O38" s="179"/>
      <c r="P38" s="184">
        <f t="shared" si="13"/>
        <v>0</v>
      </c>
    </row>
    <row r="39" spans="1:16" ht="18.75">
      <c r="A39" s="177"/>
      <c r="B39" s="178"/>
      <c r="C39" s="331" t="s">
        <v>4876</v>
      </c>
      <c r="D39" s="187">
        <f>SUMIF('tikina dataset'!D:D,'shelter impact summary'!C39,'tikina dataset'!E:E)</f>
        <v>230</v>
      </c>
      <c r="E39" s="180">
        <f>SUMIF('tikina dataset'!D:D,'shelter impact summary'!C39,'tikina dataset'!F:F)</f>
        <v>238</v>
      </c>
      <c r="F39" s="381">
        <f t="shared" si="14"/>
        <v>2.7483028075414351E-4</v>
      </c>
      <c r="G39" s="179">
        <f>SUMIF('tikina dataset'!D:D,'shelter impact summary'!C39,'tikina dataset'!G:G)</f>
        <v>45</v>
      </c>
      <c r="H39" s="185">
        <f t="shared" si="10"/>
        <v>46.565217391304351</v>
      </c>
      <c r="I39" s="334">
        <f t="shared" si="6"/>
        <v>5.1111111111111107</v>
      </c>
      <c r="J39" s="351">
        <f t="shared" si="2"/>
        <v>0</v>
      </c>
      <c r="K39" s="181">
        <f t="shared" si="3"/>
        <v>0</v>
      </c>
      <c r="L39" s="182">
        <f>SUMIF('Comm Housing Damage 15 Mar'!D:D,'shelter impact summary'!C39,'Comm Housing Damage 15 Mar'!G:G)</f>
        <v>0</v>
      </c>
      <c r="M39" s="182"/>
      <c r="N39" s="179">
        <f>SUMIF('Comm Housing Damage 15 Mar'!D:D,'shelter impact summary'!C39,'Comm Housing Damage 15 Mar'!H:H)</f>
        <v>0</v>
      </c>
      <c r="O39" s="179"/>
      <c r="P39" s="184">
        <f t="shared" si="13"/>
        <v>0</v>
      </c>
    </row>
    <row r="40" spans="1:16" ht="18.75">
      <c r="A40" s="177"/>
      <c r="B40" s="178"/>
      <c r="C40" s="332" t="s">
        <v>125</v>
      </c>
      <c r="D40" s="187">
        <f>SUMIF('tikina dataset'!D:D,'shelter impact summary'!C40,'tikina dataset'!E:E)</f>
        <v>945</v>
      </c>
      <c r="E40" s="180">
        <f>SUMIF('tikina dataset'!D:D,'shelter impact summary'!C40,'tikina dataset'!F:F)</f>
        <v>979</v>
      </c>
      <c r="F40" s="381">
        <f t="shared" si="14"/>
        <v>1.1304993481441451E-3</v>
      </c>
      <c r="G40" s="179">
        <f>SUMIF('tikina dataset'!D:D,'shelter impact summary'!C40,'tikina dataset'!G:G)</f>
        <v>226</v>
      </c>
      <c r="H40" s="185">
        <f t="shared" si="10"/>
        <v>234.1312169312169</v>
      </c>
      <c r="I40" s="334">
        <f t="shared" si="6"/>
        <v>4.1814159292035402</v>
      </c>
      <c r="J40" s="351">
        <f t="shared" si="2"/>
        <v>0</v>
      </c>
      <c r="K40" s="181">
        <f t="shared" si="3"/>
        <v>0</v>
      </c>
      <c r="L40" s="182">
        <f>SUMIF('Comm Housing Damage 15 Mar'!D:D,'shelter impact summary'!C40,'Comm Housing Damage 15 Mar'!G:G)</f>
        <v>0</v>
      </c>
      <c r="M40" s="182"/>
      <c r="N40" s="179">
        <f>SUMIF('Comm Housing Damage 15 Mar'!D:D,'shelter impact summary'!C40,'Comm Housing Damage 15 Mar'!H:H)</f>
        <v>0</v>
      </c>
      <c r="O40" s="179"/>
      <c r="P40" s="184">
        <f t="shared" si="13"/>
        <v>0</v>
      </c>
    </row>
    <row r="41" spans="1:16" ht="18.75">
      <c r="A41" s="177"/>
      <c r="B41" s="178"/>
      <c r="C41" s="332" t="s">
        <v>126</v>
      </c>
      <c r="D41" s="187">
        <f>SUMIF('tikina dataset'!D:D,'shelter impact summary'!C41,'tikina dataset'!E:E)</f>
        <v>672</v>
      </c>
      <c r="E41" s="180">
        <f>SUMIF('tikina dataset'!D:D,'shelter impact summary'!C41,'tikina dataset'!F:F)</f>
        <v>696</v>
      </c>
      <c r="F41" s="381">
        <f t="shared" si="14"/>
        <v>8.0370535884405001E-4</v>
      </c>
      <c r="G41" s="179">
        <f>SUMIF('tikina dataset'!D:D,'shelter impact summary'!C41,'tikina dataset'!G:G)</f>
        <v>154</v>
      </c>
      <c r="H41" s="185">
        <f t="shared" si="10"/>
        <v>159.5</v>
      </c>
      <c r="I41" s="334">
        <f t="shared" si="6"/>
        <v>4.3636363636363633</v>
      </c>
      <c r="J41" s="351">
        <f t="shared" si="2"/>
        <v>0</v>
      </c>
      <c r="K41" s="181">
        <f t="shared" si="3"/>
        <v>0</v>
      </c>
      <c r="L41" s="182">
        <f>SUMIF('Comm Housing Damage 15 Mar'!D:D,'shelter impact summary'!C41,'Comm Housing Damage 15 Mar'!G:G)</f>
        <v>0</v>
      </c>
      <c r="M41" s="182"/>
      <c r="N41" s="179">
        <f>SUMIF('Comm Housing Damage 15 Mar'!D:D,'shelter impact summary'!C41,'Comm Housing Damage 15 Mar'!H:H)</f>
        <v>0</v>
      </c>
      <c r="O41" s="179"/>
      <c r="P41" s="184">
        <f t="shared" si="13"/>
        <v>0</v>
      </c>
    </row>
    <row r="42" spans="1:16" ht="18.75">
      <c r="A42" s="177"/>
      <c r="B42" s="178"/>
      <c r="C42" s="332" t="s">
        <v>20</v>
      </c>
      <c r="D42" s="187">
        <f>SUMIF('tikina dataset'!D:D,'shelter impact summary'!C42,'tikina dataset'!E:E)</f>
        <v>1384</v>
      </c>
      <c r="E42" s="180">
        <f>SUMIF('tikina dataset'!D:D,'shelter impact summary'!C42,'tikina dataset'!F:F)</f>
        <v>1433</v>
      </c>
      <c r="F42" s="381">
        <f t="shared" si="14"/>
        <v>1.6547554299188559E-3</v>
      </c>
      <c r="G42" s="179">
        <f>SUMIF('tikina dataset'!D:D,'shelter impact summary'!C42,'tikina dataset'!G:G)</f>
        <v>287</v>
      </c>
      <c r="H42" s="185">
        <f t="shared" si="10"/>
        <v>297.16112716763001</v>
      </c>
      <c r="I42" s="334">
        <f t="shared" si="6"/>
        <v>4.8222996515679446</v>
      </c>
      <c r="J42" s="351">
        <f t="shared" si="2"/>
        <v>0</v>
      </c>
      <c r="K42" s="181">
        <f t="shared" si="3"/>
        <v>0</v>
      </c>
      <c r="L42" s="182">
        <f>SUMIF('Comm Housing Damage 15 Mar'!D:D,'shelter impact summary'!C42,'Comm Housing Damage 15 Mar'!G:G)</f>
        <v>0</v>
      </c>
      <c r="M42" s="182"/>
      <c r="N42" s="179">
        <f>SUMIF('Comm Housing Damage 15 Mar'!D:D,'shelter impact summary'!C42,'Comm Housing Damage 15 Mar'!H:H)</f>
        <v>0</v>
      </c>
      <c r="O42" s="179"/>
      <c r="P42" s="184">
        <f t="shared" si="13"/>
        <v>0</v>
      </c>
    </row>
    <row r="43" spans="1:16" ht="18.75">
      <c r="A43" s="177"/>
      <c r="B43" s="178"/>
      <c r="C43" s="332" t="s">
        <v>127</v>
      </c>
      <c r="D43" s="187">
        <f>SUMIF('tikina dataset'!D:D,'shelter impact summary'!C43,'tikina dataset'!E:E)</f>
        <v>469</v>
      </c>
      <c r="E43" s="180">
        <f>SUMIF('tikina dataset'!D:D,'shelter impact summary'!C43,'tikina dataset'!F:F)</f>
        <v>486</v>
      </c>
      <c r="F43" s="381">
        <f t="shared" si="14"/>
        <v>5.6120805229627625E-4</v>
      </c>
      <c r="G43" s="179">
        <f>SUMIF('tikina dataset'!D:D,'shelter impact summary'!C43,'tikina dataset'!G:G)</f>
        <v>102</v>
      </c>
      <c r="H43" s="185">
        <f t="shared" si="10"/>
        <v>105.69722814498935</v>
      </c>
      <c r="I43" s="334">
        <f t="shared" si="6"/>
        <v>4.5980392156862742</v>
      </c>
      <c r="J43" s="351">
        <f t="shared" si="2"/>
        <v>0</v>
      </c>
      <c r="K43" s="181">
        <f t="shared" si="3"/>
        <v>0</v>
      </c>
      <c r="L43" s="182">
        <f>SUMIF('Comm Housing Damage 15 Mar'!D:D,'shelter impact summary'!C43,'Comm Housing Damage 15 Mar'!G:G)</f>
        <v>0</v>
      </c>
      <c r="M43" s="182"/>
      <c r="N43" s="179">
        <f>SUMIF('Comm Housing Damage 15 Mar'!D:D,'shelter impact summary'!C43,'Comm Housing Damage 15 Mar'!H:H)</f>
        <v>0</v>
      </c>
      <c r="O43" s="179"/>
      <c r="P43" s="184">
        <f t="shared" si="13"/>
        <v>0</v>
      </c>
    </row>
    <row r="44" spans="1:16" ht="18.75">
      <c r="A44" s="177"/>
      <c r="B44" s="178"/>
      <c r="C44" s="331" t="s">
        <v>128</v>
      </c>
      <c r="D44" s="187">
        <f>SUMIF('tikina dataset'!D:D,'shelter impact summary'!C44,'tikina dataset'!E:E)</f>
        <v>1033</v>
      </c>
      <c r="E44" s="180">
        <f>SUMIF('tikina dataset'!D:D,'shelter impact summary'!C44,'tikina dataset'!F:F)</f>
        <v>1070</v>
      </c>
      <c r="F44" s="381">
        <f t="shared" si="14"/>
        <v>1.2355815143148469E-3</v>
      </c>
      <c r="G44" s="179">
        <f>SUMIF('tikina dataset'!D:D,'shelter impact summary'!C44,'tikina dataset'!G:G)</f>
        <v>234</v>
      </c>
      <c r="H44" s="185">
        <f t="shared" si="10"/>
        <v>242.3814133591481</v>
      </c>
      <c r="I44" s="334">
        <f t="shared" si="6"/>
        <v>4.4145299145299148</v>
      </c>
      <c r="J44" s="351">
        <f t="shared" si="2"/>
        <v>0.70137391165428553</v>
      </c>
      <c r="K44" s="181">
        <f t="shared" si="3"/>
        <v>0.3053039380142184</v>
      </c>
      <c r="L44" s="182">
        <f>SUMIF('Comm Housing Damage 15 Mar'!D:D,'shelter impact summary'!C44,'Comm Housing Damage 15 Mar'!G:G)</f>
        <v>170</v>
      </c>
      <c r="M44" s="182"/>
      <c r="N44" s="179">
        <f>SUMIF('Comm Housing Damage 15 Mar'!D:D,'shelter impact summary'!C44,'Comm Housing Damage 15 Mar'!H:H)</f>
        <v>74</v>
      </c>
      <c r="O44" s="179"/>
      <c r="P44" s="184">
        <f t="shared" si="13"/>
        <v>244</v>
      </c>
    </row>
    <row r="45" spans="1:16" ht="18.75">
      <c r="A45" s="177"/>
      <c r="B45" s="178"/>
      <c r="C45" s="332" t="s">
        <v>117</v>
      </c>
      <c r="D45" s="187">
        <f>SUMIF('tikina dataset'!D:D,'shelter impact summary'!C45,'tikina dataset'!E:E)</f>
        <v>338</v>
      </c>
      <c r="E45" s="180">
        <f>SUMIF('tikina dataset'!D:D,'shelter impact summary'!C45,'tikina dataset'!F:F)</f>
        <v>350</v>
      </c>
      <c r="F45" s="381">
        <f t="shared" si="14"/>
        <v>4.0416217757962284E-4</v>
      </c>
      <c r="G45" s="179">
        <f>SUMIF('tikina dataset'!D:D,'shelter impact summary'!C45,'tikina dataset'!G:G)</f>
        <v>87</v>
      </c>
      <c r="H45" s="185">
        <f t="shared" si="10"/>
        <v>90.088757396449708</v>
      </c>
      <c r="I45" s="334">
        <f t="shared" si="6"/>
        <v>3.8850574712643677</v>
      </c>
      <c r="J45" s="351">
        <f t="shared" si="2"/>
        <v>0</v>
      </c>
      <c r="K45" s="181">
        <f t="shared" si="3"/>
        <v>0</v>
      </c>
      <c r="L45" s="182">
        <f>SUMIF('Comm Housing Damage 15 Mar'!D:D,'shelter impact summary'!C45,'Comm Housing Damage 15 Mar'!G:G)</f>
        <v>0</v>
      </c>
      <c r="M45" s="182"/>
      <c r="N45" s="179">
        <f>SUMIF('Comm Housing Damage 15 Mar'!D:D,'shelter impact summary'!C45,'Comm Housing Damage 15 Mar'!H:H)</f>
        <v>0</v>
      </c>
      <c r="O45" s="179"/>
      <c r="P45" s="184">
        <f t="shared" si="13"/>
        <v>0</v>
      </c>
    </row>
    <row r="46" spans="1:16" ht="18.75">
      <c r="A46" s="177"/>
      <c r="B46" s="178"/>
      <c r="C46" s="332" t="s">
        <v>118</v>
      </c>
      <c r="D46" s="187">
        <f>SUMIF('tikina dataset'!D:D,'shelter impact summary'!C46,'tikina dataset'!E:E)</f>
        <v>154</v>
      </c>
      <c r="E46" s="180">
        <f>SUMIF('tikina dataset'!D:D,'shelter impact summary'!C46,'tikina dataset'!F:F)</f>
        <v>159</v>
      </c>
      <c r="F46" s="381">
        <f t="shared" si="14"/>
        <v>1.8360510352902865E-4</v>
      </c>
      <c r="G46" s="179">
        <f>SUMIF('tikina dataset'!D:D,'shelter impact summary'!C46,'tikina dataset'!G:G)</f>
        <v>33</v>
      </c>
      <c r="H46" s="185">
        <f t="shared" si="10"/>
        <v>34.071428571428569</v>
      </c>
      <c r="I46" s="334">
        <f t="shared" si="6"/>
        <v>4.666666666666667</v>
      </c>
      <c r="J46" s="351">
        <f t="shared" si="2"/>
        <v>0</v>
      </c>
      <c r="K46" s="181">
        <f t="shared" si="3"/>
        <v>0</v>
      </c>
      <c r="L46" s="182">
        <f>SUMIF('Comm Housing Damage 15 Mar'!D:D,'shelter impact summary'!C46,'Comm Housing Damage 15 Mar'!G:G)</f>
        <v>0</v>
      </c>
      <c r="M46" s="182"/>
      <c r="N46" s="179">
        <f>SUMIF('Comm Housing Damage 15 Mar'!D:D,'shelter impact summary'!C46,'Comm Housing Damage 15 Mar'!H:H)</f>
        <v>0</v>
      </c>
      <c r="O46" s="179"/>
      <c r="P46" s="184">
        <f t="shared" si="13"/>
        <v>0</v>
      </c>
    </row>
    <row r="47" spans="1:16" ht="18.75">
      <c r="A47" s="177"/>
      <c r="B47" s="178"/>
      <c r="C47" s="332" t="s">
        <v>119</v>
      </c>
      <c r="D47" s="187">
        <f>SUMIF('tikina dataset'!D:D,'shelter impact summary'!C47,'tikina dataset'!E:E)</f>
        <v>719</v>
      </c>
      <c r="E47" s="180">
        <f>SUMIF('tikina dataset'!D:D,'shelter impact summary'!C47,'tikina dataset'!F:F)</f>
        <v>745</v>
      </c>
      <c r="F47" s="381">
        <f t="shared" si="14"/>
        <v>8.6028806370519722E-4</v>
      </c>
      <c r="G47" s="179">
        <f>SUMIF('tikina dataset'!D:D,'shelter impact summary'!C47,'tikina dataset'!G:G)</f>
        <v>150</v>
      </c>
      <c r="H47" s="185">
        <f t="shared" si="10"/>
        <v>155.42420027816414</v>
      </c>
      <c r="I47" s="334">
        <f t="shared" si="6"/>
        <v>4.793333333333333</v>
      </c>
      <c r="J47" s="351">
        <f t="shared" si="2"/>
        <v>0</v>
      </c>
      <c r="K47" s="181">
        <f t="shared" si="3"/>
        <v>0</v>
      </c>
      <c r="L47" s="182">
        <f>SUMIF('Comm Housing Damage 15 Mar'!D:D,'shelter impact summary'!C47,'Comm Housing Damage 15 Mar'!G:G)</f>
        <v>0</v>
      </c>
      <c r="M47" s="182"/>
      <c r="N47" s="179">
        <f>SUMIF('Comm Housing Damage 15 Mar'!D:D,'shelter impact summary'!C47,'Comm Housing Damage 15 Mar'!H:H)</f>
        <v>0</v>
      </c>
      <c r="O47" s="179"/>
      <c r="P47" s="184">
        <f t="shared" si="13"/>
        <v>0</v>
      </c>
    </row>
    <row r="48" spans="1:16" ht="18.75">
      <c r="A48" s="177"/>
      <c r="B48" s="178"/>
      <c r="C48" s="332" t="s">
        <v>120</v>
      </c>
      <c r="D48" s="187">
        <f>SUMIF('tikina dataset'!D:D,'shelter impact summary'!C48,'tikina dataset'!E:E)</f>
        <v>705</v>
      </c>
      <c r="E48" s="180">
        <f>SUMIF('tikina dataset'!D:D,'shelter impact summary'!C48,'tikina dataset'!F:F)</f>
        <v>730</v>
      </c>
      <c r="F48" s="381">
        <f t="shared" si="14"/>
        <v>8.4296682752321337E-4</v>
      </c>
      <c r="G48" s="179">
        <f>SUMIF('tikina dataset'!D:D,'shelter impact summary'!C48,'tikina dataset'!G:G)</f>
        <v>148</v>
      </c>
      <c r="H48" s="185">
        <f t="shared" si="10"/>
        <v>153.24822695035462</v>
      </c>
      <c r="I48" s="334">
        <f t="shared" si="6"/>
        <v>4.7635135135135132</v>
      </c>
      <c r="J48" s="351">
        <f t="shared" si="2"/>
        <v>0</v>
      </c>
      <c r="K48" s="181">
        <f t="shared" si="3"/>
        <v>0</v>
      </c>
      <c r="L48" s="182">
        <f>SUMIF('Comm Housing Damage 15 Mar'!D:D,'shelter impact summary'!C48,'Comm Housing Damage 15 Mar'!G:G)</f>
        <v>0</v>
      </c>
      <c r="M48" s="182"/>
      <c r="N48" s="179">
        <f>SUMIF('Comm Housing Damage 15 Mar'!D:D,'shelter impact summary'!C48,'Comm Housing Damage 15 Mar'!H:H)</f>
        <v>0</v>
      </c>
      <c r="O48" s="179"/>
      <c r="P48" s="184">
        <f t="shared" si="13"/>
        <v>0</v>
      </c>
    </row>
    <row r="49" spans="1:16" ht="18.75">
      <c r="A49" s="177"/>
      <c r="B49" s="179"/>
      <c r="C49" s="332" t="s">
        <v>121</v>
      </c>
      <c r="D49" s="187">
        <f>SUMIF('tikina dataset'!D:D,'shelter impact summary'!C49,'tikina dataset'!E:E)</f>
        <v>386</v>
      </c>
      <c r="E49" s="180">
        <f>SUMIF('tikina dataset'!D:D,'shelter impact summary'!C49,'tikina dataset'!F:F)</f>
        <v>400</v>
      </c>
      <c r="F49" s="381">
        <f t="shared" si="14"/>
        <v>4.6189963151956894E-4</v>
      </c>
      <c r="G49" s="179">
        <f>SUMIF('tikina dataset'!D:D,'shelter impact summary'!C49,'tikina dataset'!G:G)</f>
        <v>78</v>
      </c>
      <c r="H49" s="185">
        <f t="shared" ref="H49:H80" si="15">SUM(E49/(D49/G49))</f>
        <v>80.829015544041454</v>
      </c>
      <c r="I49" s="334">
        <f t="shared" si="6"/>
        <v>4.9487179487179489</v>
      </c>
      <c r="J49" s="351">
        <f t="shared" si="2"/>
        <v>0</v>
      </c>
      <c r="K49" s="181">
        <f t="shared" si="3"/>
        <v>0</v>
      </c>
      <c r="L49" s="182">
        <f>SUMIF('Comm Housing Damage 15 Mar'!D:D,'shelter impact summary'!C49,'Comm Housing Damage 15 Mar'!G:G)</f>
        <v>0</v>
      </c>
      <c r="M49" s="182"/>
      <c r="N49" s="179">
        <f>SUMIF('Comm Housing Damage 15 Mar'!D:D,'shelter impact summary'!C49,'Comm Housing Damage 15 Mar'!H:H)</f>
        <v>0</v>
      </c>
      <c r="O49" s="179"/>
      <c r="P49" s="184">
        <f t="shared" si="13"/>
        <v>0</v>
      </c>
    </row>
    <row r="50" spans="1:16" ht="18.75">
      <c r="A50" s="177"/>
      <c r="B50" s="173" t="s">
        <v>59</v>
      </c>
      <c r="C50" s="330"/>
      <c r="D50" s="355">
        <f>SUM(D51:D56)</f>
        <v>16461</v>
      </c>
      <c r="E50" s="175">
        <f>SUM(E51:E56)</f>
        <v>16829</v>
      </c>
      <c r="F50" s="380">
        <f t="shared" si="14"/>
        <v>1.9433272247107065E-2</v>
      </c>
      <c r="G50" s="174">
        <f>SUM(G51:G56)</f>
        <v>3353</v>
      </c>
      <c r="H50" s="175">
        <f t="shared" si="15"/>
        <v>3427.9592369843872</v>
      </c>
      <c r="I50" s="337">
        <f t="shared" si="6"/>
        <v>4.9093349239487027</v>
      </c>
      <c r="J50" s="351">
        <f t="shared" si="2"/>
        <v>0.34802047443524881</v>
      </c>
      <c r="K50" s="181">
        <f t="shared" si="3"/>
        <v>0.17240578406641413</v>
      </c>
      <c r="L50" s="174">
        <f>SUM(L51:L56)</f>
        <v>1193</v>
      </c>
      <c r="M50" s="174"/>
      <c r="N50" s="174">
        <f>SUM(N51:N56)</f>
        <v>591</v>
      </c>
      <c r="O50" s="174"/>
      <c r="P50" s="176">
        <f t="shared" si="13"/>
        <v>1784</v>
      </c>
    </row>
    <row r="51" spans="1:16" ht="18.75">
      <c r="A51" s="177"/>
      <c r="B51" s="178"/>
      <c r="C51" s="331" t="s">
        <v>129</v>
      </c>
      <c r="D51" s="187">
        <f>SUMIF('tikina dataset'!D:D,'shelter impact summary'!C51,'tikina dataset'!E:E)</f>
        <v>483</v>
      </c>
      <c r="E51" s="180">
        <f>SUMIF('tikina dataset'!D:D,'shelter impact summary'!C51,'tikina dataset'!F:F)</f>
        <v>266</v>
      </c>
      <c r="F51" s="381">
        <f t="shared" si="14"/>
        <v>3.0716325496051337E-4</v>
      </c>
      <c r="G51" s="179">
        <f>SUMIF('tikina dataset'!D:D,'shelter impact summary'!C51,'tikina dataset'!G:G)</f>
        <v>56</v>
      </c>
      <c r="H51" s="185">
        <f t="shared" si="15"/>
        <v>30.840579710144926</v>
      </c>
      <c r="I51" s="334">
        <f t="shared" si="6"/>
        <v>8.625</v>
      </c>
      <c r="J51" s="351">
        <f t="shared" si="2"/>
        <v>0.51879699248120303</v>
      </c>
      <c r="K51" s="181">
        <f t="shared" si="3"/>
        <v>0.3242481203007519</v>
      </c>
      <c r="L51" s="182">
        <f>SUMIF('Comm Housing Damage 15 Mar'!D:D,'shelter impact summary'!C51,'Comm Housing Damage 15 Mar'!G:G)</f>
        <v>16</v>
      </c>
      <c r="M51" s="182"/>
      <c r="N51" s="179">
        <f>SUMIF('Comm Housing Damage 15 Mar'!D:D,'shelter impact summary'!C51,'Comm Housing Damage 15 Mar'!H:H)</f>
        <v>10</v>
      </c>
      <c r="O51" s="179"/>
      <c r="P51" s="184">
        <f t="shared" si="13"/>
        <v>26</v>
      </c>
    </row>
    <row r="52" spans="1:16" ht="18.75">
      <c r="A52" s="177"/>
      <c r="B52" s="178"/>
      <c r="C52" s="332" t="s">
        <v>130</v>
      </c>
      <c r="D52" s="187">
        <f>SUMIF('tikina dataset'!D:D,'shelter impact summary'!C52,'tikina dataset'!E:E)</f>
        <v>2385</v>
      </c>
      <c r="E52" s="180">
        <f>SUMIF('tikina dataset'!D:D,'shelter impact summary'!C52,'tikina dataset'!F:F)</f>
        <v>2704</v>
      </c>
      <c r="F52" s="381">
        <f t="shared" si="14"/>
        <v>3.1224415090722862E-3</v>
      </c>
      <c r="G52" s="179">
        <f>SUMIF('tikina dataset'!D:D,'shelter impact summary'!C52,'tikina dataset'!G:G)</f>
        <v>549</v>
      </c>
      <c r="H52" s="185">
        <f t="shared" si="15"/>
        <v>622.43018867924525</v>
      </c>
      <c r="I52" s="334">
        <f t="shared" si="6"/>
        <v>4.3442622950819674</v>
      </c>
      <c r="J52" s="351">
        <f t="shared" si="2"/>
        <v>2.0885876418663307E-2</v>
      </c>
      <c r="K52" s="181">
        <f t="shared" si="3"/>
        <v>1.927927054030459E-2</v>
      </c>
      <c r="L52" s="182">
        <f>SUMIF('Comm Housing Damage 15 Mar'!D:D,'shelter impact summary'!C52,'Comm Housing Damage 15 Mar'!G:G)</f>
        <v>13</v>
      </c>
      <c r="M52" s="182"/>
      <c r="N52" s="179">
        <f>SUMIF('Comm Housing Damage 15 Mar'!D:D,'shelter impact summary'!C52,'Comm Housing Damage 15 Mar'!H:H)</f>
        <v>12</v>
      </c>
      <c r="O52" s="179"/>
      <c r="P52" s="184">
        <f t="shared" si="13"/>
        <v>25</v>
      </c>
    </row>
    <row r="53" spans="1:16" ht="18.75">
      <c r="A53" s="177"/>
      <c r="B53" s="178"/>
      <c r="C53" s="331" t="s">
        <v>33</v>
      </c>
      <c r="D53" s="187">
        <f>SUMIF('tikina dataset'!D:D,'shelter impact summary'!C53,'tikina dataset'!E:E)</f>
        <v>3449</v>
      </c>
      <c r="E53" s="180">
        <f>SUMIF('tikina dataset'!D:D,'shelter impact summary'!C53,'tikina dataset'!F:F)</f>
        <v>3356</v>
      </c>
      <c r="F53" s="381">
        <f t="shared" si="14"/>
        <v>3.8753379084491835E-3</v>
      </c>
      <c r="G53" s="179">
        <f>SUMIF('tikina dataset'!D:D,'shelter impact summary'!C53,'tikina dataset'!G:G)</f>
        <v>704</v>
      </c>
      <c r="H53" s="185">
        <f t="shared" si="15"/>
        <v>685.01710640765441</v>
      </c>
      <c r="I53" s="334">
        <f t="shared" si="6"/>
        <v>4.8991477272727275</v>
      </c>
      <c r="J53" s="351">
        <f t="shared" si="2"/>
        <v>1.1503362363202947</v>
      </c>
      <c r="K53" s="181">
        <f t="shared" si="3"/>
        <v>0.34159730875501138</v>
      </c>
      <c r="L53" s="182">
        <f>SUMIF('Comm Housing Damage 15 Mar'!D:D,'shelter impact summary'!C53,'Comm Housing Damage 15 Mar'!G:G)</f>
        <v>788</v>
      </c>
      <c r="M53" s="182"/>
      <c r="N53" s="179">
        <f>SUMIF('Comm Housing Damage 15 Mar'!D:D,'shelter impact summary'!C53,'Comm Housing Damage 15 Mar'!H:H)</f>
        <v>234</v>
      </c>
      <c r="O53" s="179"/>
      <c r="P53" s="184">
        <f t="shared" si="13"/>
        <v>1022</v>
      </c>
    </row>
    <row r="54" spans="1:16" ht="18.75">
      <c r="A54" s="177"/>
      <c r="B54" s="178"/>
      <c r="C54" s="331" t="s">
        <v>4877</v>
      </c>
      <c r="D54" s="187">
        <f>SUMIF('tikina dataset'!D:D,'shelter impact summary'!C54,'tikina dataset'!E:E)</f>
        <v>319</v>
      </c>
      <c r="E54" s="180">
        <f>SUMIF('tikina dataset'!D:D,'shelter impact summary'!C54,'tikina dataset'!F:F)</f>
        <v>330</v>
      </c>
      <c r="F54" s="381">
        <f t="shared" si="14"/>
        <v>3.8106719600364437E-4</v>
      </c>
      <c r="G54" s="179">
        <f>SUMIF('tikina dataset'!D:D,'shelter impact summary'!C54,'tikina dataset'!G:G)</f>
        <v>69</v>
      </c>
      <c r="H54" s="185">
        <f t="shared" si="15"/>
        <v>71.379310344827587</v>
      </c>
      <c r="I54" s="334">
        <f t="shared" si="6"/>
        <v>4.6231884057971016</v>
      </c>
      <c r="J54" s="351">
        <f t="shared" si="2"/>
        <v>1.4009661835748793E-2</v>
      </c>
      <c r="K54" s="181">
        <f t="shared" si="3"/>
        <v>4.2028985507246375E-2</v>
      </c>
      <c r="L54" s="182">
        <f>SUMIF('Comm Housing Damage 15 Mar'!D:D,'shelter impact summary'!C54,'Comm Housing Damage 15 Mar'!G:G)</f>
        <v>1</v>
      </c>
      <c r="M54" s="182"/>
      <c r="N54" s="179">
        <f>SUMIF('Comm Housing Damage 15 Mar'!D:D,'shelter impact summary'!C54,'Comm Housing Damage 15 Mar'!H:H)</f>
        <v>3</v>
      </c>
      <c r="O54" s="179"/>
      <c r="P54" s="184">
        <f t="shared" si="13"/>
        <v>4</v>
      </c>
    </row>
    <row r="55" spans="1:16" ht="18.75">
      <c r="A55" s="187"/>
      <c r="B55" s="178"/>
      <c r="C55" s="331" t="s">
        <v>132</v>
      </c>
      <c r="D55" s="187">
        <f>SUMIF('tikina dataset'!D:D,'shelter impact summary'!C55,'tikina dataset'!E:E)</f>
        <v>602</v>
      </c>
      <c r="E55" s="180">
        <f>SUMIF('tikina dataset'!D:D,'shelter impact summary'!C55,'tikina dataset'!F:F)</f>
        <v>623</v>
      </c>
      <c r="F55" s="381">
        <f t="shared" si="14"/>
        <v>7.1940867609172866E-4</v>
      </c>
      <c r="G55" s="179">
        <f>SUMIF('tikina dataset'!D:D,'shelter impact summary'!C55,'tikina dataset'!G:G)</f>
        <v>131</v>
      </c>
      <c r="H55" s="185">
        <f t="shared" si="15"/>
        <v>135.56976744186045</v>
      </c>
      <c r="I55" s="334">
        <f t="shared" si="6"/>
        <v>4.5954198473282446</v>
      </c>
      <c r="J55" s="351">
        <f t="shared" si="2"/>
        <v>0.10326786173771337</v>
      </c>
      <c r="K55" s="181">
        <f t="shared" si="3"/>
        <v>0.14752551676816195</v>
      </c>
      <c r="L55" s="182">
        <f>SUMIF('Comm Housing Damage 15 Mar'!D:D,'shelter impact summary'!C55,'Comm Housing Damage 15 Mar'!G:G)</f>
        <v>14</v>
      </c>
      <c r="M55" s="182"/>
      <c r="N55" s="179">
        <f>SUMIF('Comm Housing Damage 15 Mar'!D:D,'shelter impact summary'!C55,'Comm Housing Damage 15 Mar'!H:H)</f>
        <v>20</v>
      </c>
      <c r="O55" s="179"/>
      <c r="P55" s="184">
        <f t="shared" si="13"/>
        <v>34</v>
      </c>
    </row>
    <row r="56" spans="1:16" ht="18.75">
      <c r="A56" s="187"/>
      <c r="B56" s="179"/>
      <c r="C56" s="332" t="s">
        <v>133</v>
      </c>
      <c r="D56" s="187">
        <f>SUMIF('tikina dataset'!D:D,'shelter impact summary'!C56,'tikina dataset'!E:E)</f>
        <v>9223</v>
      </c>
      <c r="E56" s="180">
        <f>SUMIF('tikina dataset'!D:D,'shelter impact summary'!C56,'tikina dataset'!F:F)</f>
        <v>9550</v>
      </c>
      <c r="F56" s="381">
        <f t="shared" si="14"/>
        <v>1.1027853702529709E-2</v>
      </c>
      <c r="G56" s="179">
        <f>SUMIF('tikina dataset'!D:D,'shelter impact summary'!C56,'tikina dataset'!G:G)</f>
        <v>1844</v>
      </c>
      <c r="H56" s="185">
        <f t="shared" si="15"/>
        <v>1909.3787270953053</v>
      </c>
      <c r="I56" s="334">
        <f t="shared" si="6"/>
        <v>5.0016268980477223</v>
      </c>
      <c r="J56" s="351">
        <f t="shared" si="2"/>
        <v>0.18906673405185631</v>
      </c>
      <c r="K56" s="181">
        <f t="shared" si="3"/>
        <v>0.16340393635506695</v>
      </c>
      <c r="L56" s="182">
        <f>SUMIF('Comm Housing Damage 15 Mar'!D:D,'shelter impact summary'!C56,'Comm Housing Damage 15 Mar'!G:G)</f>
        <v>361</v>
      </c>
      <c r="M56" s="182"/>
      <c r="N56" s="179">
        <f>SUMIF('Comm Housing Damage 15 Mar'!D:D,'shelter impact summary'!C56,'Comm Housing Damage 15 Mar'!H:H)</f>
        <v>312</v>
      </c>
      <c r="O56" s="179"/>
      <c r="P56" s="184">
        <f t="shared" si="13"/>
        <v>673</v>
      </c>
    </row>
    <row r="57" spans="1:16" s="43" customFormat="1" ht="18.75">
      <c r="A57" s="168" t="s">
        <v>3180</v>
      </c>
      <c r="B57" s="169"/>
      <c r="C57" s="329"/>
      <c r="D57" s="168">
        <f>SUM(D58,D62,D71,D77)</f>
        <v>137963</v>
      </c>
      <c r="E57" s="170">
        <f>SUM(E58,E62,E71,E77)</f>
        <v>142860</v>
      </c>
      <c r="F57" s="384">
        <f t="shared" si="14"/>
        <v>0.16496745339721405</v>
      </c>
      <c r="G57" s="169">
        <f>SUM(G58,G62,G71,G77)</f>
        <v>29028</v>
      </c>
      <c r="H57" s="170">
        <f t="shared" si="15"/>
        <v>30058.349557490048</v>
      </c>
      <c r="I57" s="335">
        <f t="shared" si="6"/>
        <v>4.7527559597629878</v>
      </c>
      <c r="J57" s="351">
        <f t="shared" si="2"/>
        <v>5.0368700287562393E-2</v>
      </c>
      <c r="K57" s="181">
        <f t="shared" si="3"/>
        <v>0.11490983539844156</v>
      </c>
      <c r="L57" s="169">
        <f>SUM(L58,L71,L62,L77)</f>
        <v>1514</v>
      </c>
      <c r="M57" s="169">
        <v>599</v>
      </c>
      <c r="N57" s="169">
        <f>SUM(N58,N71,N62,N77)</f>
        <v>3454</v>
      </c>
      <c r="O57" s="169">
        <v>272</v>
      </c>
      <c r="P57" s="171">
        <f>SUM(L57:O57)</f>
        <v>5839</v>
      </c>
    </row>
    <row r="58" spans="1:16" ht="18.75">
      <c r="A58" s="177"/>
      <c r="B58" s="173" t="s">
        <v>63</v>
      </c>
      <c r="C58" s="330"/>
      <c r="D58" s="355">
        <f>SUM(D59:D61)</f>
        <v>14176</v>
      </c>
      <c r="E58" s="175">
        <f>SUM(E59:E61)</f>
        <v>14679</v>
      </c>
      <c r="F58" s="380">
        <f t="shared" si="14"/>
        <v>1.695056172768938E-2</v>
      </c>
      <c r="G58" s="174">
        <f>SUM(G59:G61)</f>
        <v>3000</v>
      </c>
      <c r="H58" s="175">
        <f t="shared" si="15"/>
        <v>3106.4475169300226</v>
      </c>
      <c r="I58" s="337">
        <f t="shared" si="6"/>
        <v>4.7253333333333334</v>
      </c>
      <c r="J58" s="351">
        <f t="shared" si="2"/>
        <v>9.7860980539092118E-2</v>
      </c>
      <c r="K58" s="181">
        <f t="shared" si="3"/>
        <v>0.24046760678520335</v>
      </c>
      <c r="L58" s="174">
        <f>SUM(L59:L61)</f>
        <v>304</v>
      </c>
      <c r="M58" s="174"/>
      <c r="N58" s="174">
        <f>SUM(N59:N61)</f>
        <v>747</v>
      </c>
      <c r="O58" s="174"/>
      <c r="P58" s="176">
        <f t="shared" si="13"/>
        <v>1051</v>
      </c>
    </row>
    <row r="59" spans="1:16" ht="18.75">
      <c r="A59" s="177"/>
      <c r="B59" s="178"/>
      <c r="C59" s="331" t="s">
        <v>63</v>
      </c>
      <c r="D59" s="187">
        <f>SUMIF('tikina dataset'!D:D,'shelter impact summary'!C59,'tikina dataset'!E:E)</f>
        <v>5780</v>
      </c>
      <c r="E59" s="180">
        <f>SUMIF('tikina dataset'!D:D,'shelter impact summary'!C59,'tikina dataset'!F:F)</f>
        <v>5985</v>
      </c>
      <c r="F59" s="381">
        <f t="shared" si="14"/>
        <v>6.9111732366115503E-3</v>
      </c>
      <c r="G59" s="179">
        <f>SUMIF('tikina dataset'!D:D,'shelter impact summary'!C59,'tikina dataset'!G:G)</f>
        <v>1297</v>
      </c>
      <c r="H59" s="185">
        <f t="shared" si="15"/>
        <v>1343.000865051903</v>
      </c>
      <c r="I59" s="334">
        <f t="shared" si="6"/>
        <v>4.4564379336931381</v>
      </c>
      <c r="J59" s="351">
        <f t="shared" si="2"/>
        <v>1.0424416219165235E-2</v>
      </c>
      <c r="K59" s="181">
        <f t="shared" si="3"/>
        <v>3.4251653291542915E-2</v>
      </c>
      <c r="L59" s="182">
        <f>SUMIF('Comm Housing Damage 15 Mar'!D:D,'shelter impact summary'!C59,'Comm Housing Damage 15 Mar'!G:G)</f>
        <v>14</v>
      </c>
      <c r="M59" s="182"/>
      <c r="N59" s="179">
        <f>SUMIF('Comm Housing Damage 15 Mar'!D:D,'shelter impact summary'!C59,'Comm Housing Damage 15 Mar'!H:H)</f>
        <v>46</v>
      </c>
      <c r="O59" s="179"/>
      <c r="P59" s="184">
        <f t="shared" si="13"/>
        <v>60</v>
      </c>
    </row>
    <row r="60" spans="1:16" ht="18.75">
      <c r="A60" s="177"/>
      <c r="B60" s="178"/>
      <c r="C60" s="331" t="s">
        <v>158</v>
      </c>
      <c r="D60" s="187">
        <f>SUMIF('tikina dataset'!D:D,'shelter impact summary'!C60,'tikina dataset'!E:E)</f>
        <v>4571</v>
      </c>
      <c r="E60" s="180">
        <f>SUMIF('tikina dataset'!D:D,'shelter impact summary'!C60,'tikina dataset'!F:F)</f>
        <v>4733</v>
      </c>
      <c r="F60" s="381">
        <f t="shared" si="14"/>
        <v>5.4654273899553E-3</v>
      </c>
      <c r="G60" s="179">
        <f>SUMIF('tikina dataset'!D:D,'shelter impact summary'!C60,'tikina dataset'!G:G)</f>
        <v>933</v>
      </c>
      <c r="H60" s="185">
        <f t="shared" si="15"/>
        <v>966.06628746444972</v>
      </c>
      <c r="I60" s="334">
        <f t="shared" si="6"/>
        <v>4.89924973204716</v>
      </c>
      <c r="J60" s="351">
        <f t="shared" si="2"/>
        <v>0.16769035634727233</v>
      </c>
      <c r="K60" s="181">
        <f t="shared" si="3"/>
        <v>0.33848608966393862</v>
      </c>
      <c r="L60" s="182">
        <f>SUMIF('Comm Housing Damage 15 Mar'!D:D,'shelter impact summary'!C60,'Comm Housing Damage 15 Mar'!G:G)</f>
        <v>162</v>
      </c>
      <c r="M60" s="182"/>
      <c r="N60" s="179">
        <f>SUMIF('Comm Housing Damage 15 Mar'!D:D,'shelter impact summary'!C60,'Comm Housing Damage 15 Mar'!H:H)</f>
        <v>327</v>
      </c>
      <c r="O60" s="179"/>
      <c r="P60" s="184">
        <f t="shared" si="13"/>
        <v>489</v>
      </c>
    </row>
    <row r="61" spans="1:16" ht="18.75">
      <c r="A61" s="177"/>
      <c r="B61" s="179"/>
      <c r="C61" s="331" t="s">
        <v>159</v>
      </c>
      <c r="D61" s="187">
        <f>SUMIF('tikina dataset'!D:D,'shelter impact summary'!C61,'tikina dataset'!E:E)</f>
        <v>3825</v>
      </c>
      <c r="E61" s="180">
        <f>SUMIF('tikina dataset'!D:D,'shelter impact summary'!C61,'tikina dataset'!F:F)</f>
        <v>3961</v>
      </c>
      <c r="F61" s="381">
        <f t="shared" si="14"/>
        <v>4.5739611011225319E-3</v>
      </c>
      <c r="G61" s="179">
        <f>SUMIF('tikina dataset'!D:D,'shelter impact summary'!C61,'tikina dataset'!G:G)</f>
        <v>770</v>
      </c>
      <c r="H61" s="185">
        <f t="shared" si="15"/>
        <v>797.37777777777785</v>
      </c>
      <c r="I61" s="334">
        <f t="shared" si="6"/>
        <v>4.9675324675324672</v>
      </c>
      <c r="J61" s="351">
        <f t="shared" si="2"/>
        <v>0.16052616910986009</v>
      </c>
      <c r="K61" s="181">
        <f t="shared" si="3"/>
        <v>0.46903740036787245</v>
      </c>
      <c r="L61" s="182">
        <f>SUMIF('Comm Housing Damage 15 Mar'!D:D,'shelter impact summary'!C61,'Comm Housing Damage 15 Mar'!G:G)</f>
        <v>128</v>
      </c>
      <c r="M61" s="182"/>
      <c r="N61" s="179">
        <f>SUMIF('Comm Housing Damage 15 Mar'!D:D,'shelter impact summary'!C61,'Comm Housing Damage 15 Mar'!H:H)</f>
        <v>374</v>
      </c>
      <c r="O61" s="179"/>
      <c r="P61" s="184">
        <f t="shared" si="13"/>
        <v>502</v>
      </c>
    </row>
    <row r="62" spans="1:16" ht="18.75">
      <c r="A62" s="177"/>
      <c r="B62" s="173" t="s">
        <v>64</v>
      </c>
      <c r="C62" s="330"/>
      <c r="D62" s="355">
        <f>SUM(D63:D70)</f>
        <v>49344</v>
      </c>
      <c r="E62" s="175">
        <f>SUM(E63:E70)</f>
        <v>51095</v>
      </c>
      <c r="F62" s="380">
        <f t="shared" si="14"/>
        <v>5.9001904181230941E-2</v>
      </c>
      <c r="G62" s="174">
        <f>SUM(G63:G70)</f>
        <v>10069</v>
      </c>
      <c r="H62" s="175">
        <f t="shared" si="15"/>
        <v>10426.304211251621</v>
      </c>
      <c r="I62" s="337">
        <f t="shared" si="6"/>
        <v>4.9005859568974079</v>
      </c>
      <c r="J62" s="351">
        <f t="shared" si="2"/>
        <v>0.11135297575022782</v>
      </c>
      <c r="K62" s="181">
        <f t="shared" si="3"/>
        <v>0.23565397193652865</v>
      </c>
      <c r="L62" s="174">
        <f>SUM(L63:L70)</f>
        <v>1161</v>
      </c>
      <c r="M62" s="174"/>
      <c r="N62" s="174">
        <f>SUM(N63:N70)</f>
        <v>2457</v>
      </c>
      <c r="O62" s="174"/>
      <c r="P62" s="176">
        <f t="shared" si="13"/>
        <v>3618</v>
      </c>
    </row>
    <row r="63" spans="1:16" ht="18.75">
      <c r="A63" s="177"/>
      <c r="B63" s="178"/>
      <c r="C63" s="331" t="s">
        <v>64</v>
      </c>
      <c r="D63" s="187">
        <f>SUMIF('tikina dataset'!D:D,'shelter impact summary'!C63,'tikina dataset'!E:E)</f>
        <v>12798</v>
      </c>
      <c r="E63" s="180">
        <f>SUMIF('tikina dataset'!D:D,'shelter impact summary'!C63,'tikina dataset'!F:F)</f>
        <v>13252</v>
      </c>
      <c r="F63" s="381">
        <f t="shared" si="14"/>
        <v>1.530273479224332E-2</v>
      </c>
      <c r="G63" s="179">
        <f>SUMIF('tikina dataset'!D:D,'shelter impact summary'!C63,'tikina dataset'!G:G)</f>
        <v>2629</v>
      </c>
      <c r="H63" s="185">
        <f t="shared" si="15"/>
        <v>2722.2619159243632</v>
      </c>
      <c r="I63" s="334">
        <f t="shared" si="6"/>
        <v>4.8680106504374283</v>
      </c>
      <c r="J63" s="351">
        <f t="shared" si="2"/>
        <v>0.23913937016561773</v>
      </c>
      <c r="K63" s="181">
        <f t="shared" si="3"/>
        <v>0.31187300348787933</v>
      </c>
      <c r="L63" s="182">
        <f>SUMIF('Comm Housing Damage 15 Mar'!D:D,'shelter impact summary'!C63,'Comm Housing Damage 15 Mar'!G:G)</f>
        <v>651</v>
      </c>
      <c r="M63" s="182"/>
      <c r="N63" s="179">
        <f>SUMIF('Comm Housing Damage 15 Mar'!D:D,'shelter impact summary'!C63,'Comm Housing Damage 15 Mar'!H:H)</f>
        <v>849</v>
      </c>
      <c r="O63" s="179"/>
      <c r="P63" s="184">
        <f t="shared" si="13"/>
        <v>1500</v>
      </c>
    </row>
    <row r="64" spans="1:16" ht="18.75">
      <c r="A64" s="177"/>
      <c r="B64" s="178"/>
      <c r="C64" s="331" t="s">
        <v>160</v>
      </c>
      <c r="D64" s="187">
        <f>SUMIF('tikina dataset'!D:D,'shelter impact summary'!C64,'tikina dataset'!E:E)</f>
        <v>11977</v>
      </c>
      <c r="E64" s="180">
        <f>SUMIF('tikina dataset'!D:D,'shelter impact summary'!C64,'tikina dataset'!F:F)</f>
        <v>12400</v>
      </c>
      <c r="F64" s="381">
        <f t="shared" si="14"/>
        <v>1.4318888577106637E-2</v>
      </c>
      <c r="G64" s="179">
        <f>SUMIF('tikina dataset'!D:D,'shelter impact summary'!C64,'tikina dataset'!G:G)</f>
        <v>2541</v>
      </c>
      <c r="H64" s="185">
        <f t="shared" si="15"/>
        <v>2630.742255990649</v>
      </c>
      <c r="I64" s="334">
        <f t="shared" si="6"/>
        <v>4.7134986225895315</v>
      </c>
      <c r="J64" s="351">
        <f t="shared" si="2"/>
        <v>0.16991402292721938</v>
      </c>
      <c r="K64" s="181">
        <f t="shared" si="3"/>
        <v>0.53178907846796408</v>
      </c>
      <c r="L64" s="182">
        <f>SUMIF('Comm Housing Damage 15 Mar'!D:D,'shelter impact summary'!C64,'Comm Housing Damage 15 Mar'!G:G)</f>
        <v>447</v>
      </c>
      <c r="M64" s="182"/>
      <c r="N64" s="179">
        <f>SUMIF('Comm Housing Damage 15 Mar'!D:D,'shelter impact summary'!C64,'Comm Housing Damage 15 Mar'!H:H)</f>
        <v>1399</v>
      </c>
      <c r="O64" s="179"/>
      <c r="P64" s="184">
        <f t="shared" si="13"/>
        <v>1846</v>
      </c>
    </row>
    <row r="65" spans="1:16" ht="18.75">
      <c r="A65" s="177"/>
      <c r="B65" s="178"/>
      <c r="C65" s="331" t="s">
        <v>161</v>
      </c>
      <c r="D65" s="187">
        <f>SUMIF('tikina dataset'!D:D,'shelter impact summary'!C65,'tikina dataset'!E:E)</f>
        <v>2655</v>
      </c>
      <c r="E65" s="180">
        <f>SUMIF('tikina dataset'!D:D,'shelter impact summary'!C65,'tikina dataset'!F:F)</f>
        <v>2749</v>
      </c>
      <c r="F65" s="381">
        <f t="shared" si="14"/>
        <v>3.1744052176182376E-3</v>
      </c>
      <c r="G65" s="179">
        <f>SUMIF('tikina dataset'!D:D,'shelter impact summary'!C65,'tikina dataset'!G:G)</f>
        <v>525</v>
      </c>
      <c r="H65" s="185">
        <f t="shared" si="15"/>
        <v>543.5875706214689</v>
      </c>
      <c r="I65" s="334">
        <f t="shared" si="6"/>
        <v>5.0571428571428578</v>
      </c>
      <c r="J65" s="351">
        <f t="shared" si="2"/>
        <v>4.783037987839734E-2</v>
      </c>
      <c r="K65" s="181">
        <f t="shared" si="3"/>
        <v>0.19316114950891233</v>
      </c>
      <c r="L65" s="182">
        <f>SUMIF('Comm Housing Damage 15 Mar'!D:D,'shelter impact summary'!C65,'Comm Housing Damage 15 Mar'!G:G)</f>
        <v>26</v>
      </c>
      <c r="M65" s="182"/>
      <c r="N65" s="179">
        <f>SUMIF('Comm Housing Damage 15 Mar'!D:D,'shelter impact summary'!C65,'Comm Housing Damage 15 Mar'!H:H)</f>
        <v>105</v>
      </c>
      <c r="O65" s="179"/>
      <c r="P65" s="184">
        <f t="shared" si="13"/>
        <v>131</v>
      </c>
    </row>
    <row r="66" spans="1:16" ht="18.75">
      <c r="A66" s="177"/>
      <c r="B66" s="178"/>
      <c r="C66" s="332" t="s">
        <v>162</v>
      </c>
      <c r="D66" s="187">
        <f>SUMIF('tikina dataset'!D:D,'shelter impact summary'!C66,'tikina dataset'!E:E)</f>
        <v>2583</v>
      </c>
      <c r="E66" s="180">
        <f>SUMIF('tikina dataset'!D:D,'shelter impact summary'!C66,'tikina dataset'!F:F)</f>
        <v>2675</v>
      </c>
      <c r="F66" s="381">
        <f t="shared" si="14"/>
        <v>3.0889537857871174E-3</v>
      </c>
      <c r="G66" s="179">
        <f>SUMIF('tikina dataset'!D:D,'shelter impact summary'!C66,'tikina dataset'!G:G)</f>
        <v>548</v>
      </c>
      <c r="H66" s="185">
        <f t="shared" si="15"/>
        <v>567.51838946960902</v>
      </c>
      <c r="I66" s="334">
        <f t="shared" si="6"/>
        <v>4.7135036496350358</v>
      </c>
      <c r="J66" s="351">
        <f t="shared" si="2"/>
        <v>0</v>
      </c>
      <c r="K66" s="181">
        <f t="shared" si="3"/>
        <v>0</v>
      </c>
      <c r="L66" s="182">
        <f>SUMIF('Comm Housing Damage 15 Mar'!D:D,'shelter impact summary'!C66,'Comm Housing Damage 15 Mar'!G:G)</f>
        <v>0</v>
      </c>
      <c r="M66" s="182"/>
      <c r="N66" s="179">
        <f>SUMIF('Comm Housing Damage 15 Mar'!D:D,'shelter impact summary'!C66,'Comm Housing Damage 15 Mar'!H:H)</f>
        <v>0</v>
      </c>
      <c r="O66" s="179"/>
      <c r="P66" s="184">
        <f t="shared" si="13"/>
        <v>0</v>
      </c>
    </row>
    <row r="67" spans="1:16" ht="18.75">
      <c r="A67" s="177"/>
      <c r="B67" s="178"/>
      <c r="C67" s="331" t="s">
        <v>163</v>
      </c>
      <c r="D67" s="187">
        <f>SUMIF('tikina dataset'!D:D,'shelter impact summary'!C67,'tikina dataset'!E:E)</f>
        <v>3428</v>
      </c>
      <c r="E67" s="180">
        <f>SUMIF('tikina dataset'!D:D,'shelter impact summary'!C67,'tikina dataset'!F:F)</f>
        <v>3550</v>
      </c>
      <c r="F67" s="381">
        <f t="shared" ref="F67:F98" si="16">E67/865989</f>
        <v>4.0993592297361749E-3</v>
      </c>
      <c r="G67" s="179">
        <f>SUMIF('tikina dataset'!D:D,'shelter impact summary'!C67,'tikina dataset'!G:G)</f>
        <v>720</v>
      </c>
      <c r="H67" s="185">
        <f t="shared" si="15"/>
        <v>745.62427071178536</v>
      </c>
      <c r="I67" s="334">
        <f t="shared" si="6"/>
        <v>4.7611111111111111</v>
      </c>
      <c r="J67" s="351">
        <f t="shared" si="2"/>
        <v>1.4752738654147104E-2</v>
      </c>
      <c r="K67" s="181">
        <f t="shared" si="3"/>
        <v>6.1693270735524254E-2</v>
      </c>
      <c r="L67" s="182">
        <f>SUMIF('Comm Housing Damage 15 Mar'!D:D,'shelter impact summary'!C67,'Comm Housing Damage 15 Mar'!G:G)</f>
        <v>11</v>
      </c>
      <c r="M67" s="182"/>
      <c r="N67" s="179">
        <f>SUMIF('Comm Housing Damage 15 Mar'!D:D,'shelter impact summary'!C67,'Comm Housing Damage 15 Mar'!H:H)</f>
        <v>46</v>
      </c>
      <c r="O67" s="179"/>
      <c r="P67" s="184">
        <f t="shared" si="13"/>
        <v>57</v>
      </c>
    </row>
    <row r="68" spans="1:16" ht="18.75">
      <c r="A68" s="177"/>
      <c r="B68" s="178"/>
      <c r="C68" s="331" t="s">
        <v>164</v>
      </c>
      <c r="D68" s="187">
        <f>SUMIF('tikina dataset'!D:D,'shelter impact summary'!C68,'tikina dataset'!E:E)</f>
        <v>4687</v>
      </c>
      <c r="E68" s="180">
        <f>SUMIF('tikina dataset'!D:D,'shelter impact summary'!C68,'tikina dataset'!F:F)</f>
        <v>4853</v>
      </c>
      <c r="F68" s="381">
        <f t="shared" si="16"/>
        <v>5.6039972794111707E-3</v>
      </c>
      <c r="G68" s="179">
        <f>SUMIF('tikina dataset'!D:D,'shelter impact summary'!C68,'tikina dataset'!G:G)</f>
        <v>973</v>
      </c>
      <c r="H68" s="185">
        <f t="shared" si="15"/>
        <v>1007.4608491572435</v>
      </c>
      <c r="I68" s="334">
        <f t="shared" ref="I68:I108" si="17">E68/H68</f>
        <v>4.8170606372045217</v>
      </c>
      <c r="J68" s="351">
        <f t="shared" ref="J68:J108" si="18">L68/H68</f>
        <v>2.9777832086572359E-3</v>
      </c>
      <c r="K68" s="181">
        <f t="shared" ref="K68:K108" si="19">N68/H68</f>
        <v>3.7718587309658318E-2</v>
      </c>
      <c r="L68" s="182">
        <f>SUMIF('Comm Housing Damage 15 Mar'!D:D,'shelter impact summary'!C68,'Comm Housing Damage 15 Mar'!G:G)</f>
        <v>3</v>
      </c>
      <c r="M68" s="182"/>
      <c r="N68" s="179">
        <f>SUMIF('Comm Housing Damage 15 Mar'!D:D,'shelter impact summary'!C68,'Comm Housing Damage 15 Mar'!H:H)</f>
        <v>38</v>
      </c>
      <c r="O68" s="179"/>
      <c r="P68" s="184">
        <f t="shared" si="13"/>
        <v>41</v>
      </c>
    </row>
    <row r="69" spans="1:16" ht="18.75">
      <c r="A69" s="177"/>
      <c r="B69" s="178"/>
      <c r="C69" s="331" t="s">
        <v>165</v>
      </c>
      <c r="D69" s="187">
        <f>SUMIF('tikina dataset'!D:D,'shelter impact summary'!C69,'tikina dataset'!E:E)</f>
        <v>6316</v>
      </c>
      <c r="E69" s="180">
        <f>SUMIF('tikina dataset'!D:D,'shelter impact summary'!C69,'tikina dataset'!F:F)</f>
        <v>6540</v>
      </c>
      <c r="F69" s="381">
        <f t="shared" si="16"/>
        <v>7.5520589753449528E-3</v>
      </c>
      <c r="G69" s="179">
        <f>SUMIF('tikina dataset'!D:D,'shelter impact summary'!C69,'tikina dataset'!G:G)</f>
        <v>1230</v>
      </c>
      <c r="H69" s="185">
        <f t="shared" si="15"/>
        <v>1273.6225459151362</v>
      </c>
      <c r="I69" s="334">
        <f t="shared" si="17"/>
        <v>5.1349593495934958</v>
      </c>
      <c r="J69" s="351">
        <f t="shared" si="18"/>
        <v>0</v>
      </c>
      <c r="K69" s="181">
        <f t="shared" si="19"/>
        <v>0</v>
      </c>
      <c r="L69" s="182">
        <f>SUMIF('Comm Housing Damage 15 Mar'!D:D,'shelter impact summary'!C69,'Comm Housing Damage 15 Mar'!G:G)</f>
        <v>0</v>
      </c>
      <c r="M69" s="182"/>
      <c r="N69" s="179">
        <f>SUMIF('Comm Housing Damage 15 Mar'!D:D,'shelter impact summary'!C69,'Comm Housing Damage 15 Mar'!H:H)</f>
        <v>0</v>
      </c>
      <c r="O69" s="179"/>
      <c r="P69" s="184">
        <f t="shared" si="13"/>
        <v>0</v>
      </c>
    </row>
    <row r="70" spans="1:16" ht="18.75">
      <c r="A70" s="177"/>
      <c r="B70" s="179"/>
      <c r="C70" s="331" t="s">
        <v>166</v>
      </c>
      <c r="D70" s="187">
        <f>SUMIF('tikina dataset'!D:D,'shelter impact summary'!C70,'tikina dataset'!E:E)</f>
        <v>4900</v>
      </c>
      <c r="E70" s="180">
        <f>SUMIF('tikina dataset'!D:D,'shelter impact summary'!C70,'tikina dataset'!F:F)</f>
        <v>5076</v>
      </c>
      <c r="F70" s="381">
        <f t="shared" si="16"/>
        <v>5.8615063239833304E-3</v>
      </c>
      <c r="G70" s="179">
        <f>SUMIF('tikina dataset'!D:D,'shelter impact summary'!C70,'tikina dataset'!G:G)</f>
        <v>903</v>
      </c>
      <c r="H70" s="185">
        <f t="shared" si="15"/>
        <v>935.43428571428569</v>
      </c>
      <c r="I70" s="334">
        <f t="shared" si="17"/>
        <v>5.4263565891472867</v>
      </c>
      <c r="J70" s="351">
        <f t="shared" si="18"/>
        <v>2.4587510155710719E-2</v>
      </c>
      <c r="K70" s="181">
        <f t="shared" si="19"/>
        <v>2.1380443613661492E-2</v>
      </c>
      <c r="L70" s="182">
        <f>SUMIF('Comm Housing Damage 15 Mar'!D:D,'shelter impact summary'!C70,'Comm Housing Damage 15 Mar'!G:G)</f>
        <v>23</v>
      </c>
      <c r="M70" s="182"/>
      <c r="N70" s="179">
        <f>SUMIF('Comm Housing Damage 15 Mar'!D:D,'shelter impact summary'!C70,'Comm Housing Damage 15 Mar'!H:H)</f>
        <v>20</v>
      </c>
      <c r="O70" s="179"/>
      <c r="P70" s="184">
        <f t="shared" si="13"/>
        <v>43</v>
      </c>
    </row>
    <row r="71" spans="1:16" ht="18.75">
      <c r="A71" s="177"/>
      <c r="B71" s="173" t="s">
        <v>65</v>
      </c>
      <c r="C71" s="330"/>
      <c r="D71" s="355">
        <f>SUM(D72:D76)</f>
        <v>72441</v>
      </c>
      <c r="E71" s="175">
        <f>SUM(E72:E76)</f>
        <v>75013</v>
      </c>
      <c r="F71" s="380">
        <f t="shared" si="16"/>
        <v>8.662119264794356E-2</v>
      </c>
      <c r="G71" s="174">
        <f>SUM(G72:G76)</f>
        <v>15511</v>
      </c>
      <c r="H71" s="175">
        <f t="shared" si="15"/>
        <v>16061.714264021755</v>
      </c>
      <c r="I71" s="337">
        <f t="shared" si="17"/>
        <v>4.6702984978402426</v>
      </c>
      <c r="J71" s="351">
        <f t="shared" si="18"/>
        <v>3.0507328915544223E-3</v>
      </c>
      <c r="K71" s="181">
        <f t="shared" si="19"/>
        <v>1.5564963732420523E-2</v>
      </c>
      <c r="L71" s="174">
        <f>SUM(L72:L76)</f>
        <v>49</v>
      </c>
      <c r="M71" s="174"/>
      <c r="N71" s="174">
        <f>SUM(N72:N76)</f>
        <v>250</v>
      </c>
      <c r="O71" s="174"/>
      <c r="P71" s="176">
        <f t="shared" si="13"/>
        <v>299</v>
      </c>
    </row>
    <row r="72" spans="1:16" ht="20.25" customHeight="1">
      <c r="A72" s="177"/>
      <c r="B72" s="178"/>
      <c r="C72" s="332" t="s">
        <v>167</v>
      </c>
      <c r="D72" s="187">
        <f>SUMIF('tikina dataset'!D:D,'shelter impact summary'!C72,'tikina dataset'!E:E)</f>
        <v>104</v>
      </c>
      <c r="E72" s="180">
        <f>SUMIF('tikina dataset'!D:D,'shelter impact summary'!C72,'tikina dataset'!F:F)</f>
        <v>108</v>
      </c>
      <c r="F72" s="381">
        <f t="shared" si="16"/>
        <v>1.247129005102836E-4</v>
      </c>
      <c r="G72" s="179">
        <f>SUMIF('tikina dataset'!D:D,'shelter impact summary'!C72,'tikina dataset'!G:G)</f>
        <v>26</v>
      </c>
      <c r="H72" s="185">
        <f t="shared" si="15"/>
        <v>27</v>
      </c>
      <c r="I72" s="334">
        <f t="shared" si="17"/>
        <v>4</v>
      </c>
      <c r="J72" s="351">
        <f t="shared" si="18"/>
        <v>0</v>
      </c>
      <c r="K72" s="181">
        <f t="shared" si="19"/>
        <v>0</v>
      </c>
      <c r="L72" s="182">
        <f>SUMIF('Comm Housing Damage 15 Mar'!D:D,'shelter impact summary'!C72,'Comm Housing Damage 15 Mar'!G:G)</f>
        <v>0</v>
      </c>
      <c r="M72" s="182"/>
      <c r="N72" s="179">
        <f>SUMIF('Comm Housing Damage 15 Mar'!D:D,'shelter impact summary'!C72,'Comm Housing Damage 15 Mar'!H:H)</f>
        <v>0</v>
      </c>
      <c r="O72" s="179"/>
      <c r="P72" s="184">
        <f t="shared" si="13"/>
        <v>0</v>
      </c>
    </row>
    <row r="73" spans="1:16" ht="20.25" customHeight="1">
      <c r="A73" s="177"/>
      <c r="B73" s="178"/>
      <c r="C73" s="332" t="s">
        <v>168</v>
      </c>
      <c r="D73" s="187">
        <f>SUMIF('tikina dataset'!D:D,'shelter impact summary'!C73,'tikina dataset'!E:E)</f>
        <v>2115</v>
      </c>
      <c r="E73" s="180">
        <f>SUMIF('tikina dataset'!D:D,'shelter impact summary'!C73,'tikina dataset'!F:F)</f>
        <v>2190</v>
      </c>
      <c r="F73" s="381">
        <f t="shared" si="16"/>
        <v>2.5289004825696402E-3</v>
      </c>
      <c r="G73" s="179">
        <f>SUMIF('tikina dataset'!D:D,'shelter impact summary'!C73,'tikina dataset'!G:G)</f>
        <v>479</v>
      </c>
      <c r="H73" s="185">
        <f t="shared" si="15"/>
        <v>495.98581560283685</v>
      </c>
      <c r="I73" s="334">
        <f t="shared" si="17"/>
        <v>4.4154488517745305</v>
      </c>
      <c r="J73" s="351">
        <f t="shared" si="18"/>
        <v>0</v>
      </c>
      <c r="K73" s="181">
        <f t="shared" si="19"/>
        <v>0</v>
      </c>
      <c r="L73" s="182">
        <f>SUMIF('Comm Housing Damage 15 Mar'!D:D,'shelter impact summary'!C73,'Comm Housing Damage 15 Mar'!G:G)</f>
        <v>0</v>
      </c>
      <c r="M73" s="182"/>
      <c r="N73" s="179">
        <f>SUMIF('Comm Housing Damage 15 Mar'!D:D,'shelter impact summary'!C73,'Comm Housing Damage 15 Mar'!H:H)</f>
        <v>0</v>
      </c>
      <c r="O73" s="179"/>
      <c r="P73" s="184">
        <f t="shared" si="13"/>
        <v>0</v>
      </c>
    </row>
    <row r="74" spans="1:16" ht="18.75">
      <c r="A74" s="177"/>
      <c r="B74" s="178"/>
      <c r="C74" s="332" t="s">
        <v>169</v>
      </c>
      <c r="D74" s="187">
        <f>SUMIF('tikina dataset'!D:D,'shelter impact summary'!C74,'tikina dataset'!E:E)</f>
        <v>54448</v>
      </c>
      <c r="E74" s="180">
        <f>SUMIF('tikina dataset'!D:D,'shelter impact summary'!C74,'tikina dataset'!F:F)</f>
        <v>56381</v>
      </c>
      <c r="F74" s="381">
        <f t="shared" si="16"/>
        <v>6.5105907811762037E-2</v>
      </c>
      <c r="G74" s="179">
        <f>SUMIF('tikina dataset'!D:D,'shelter impact summary'!C74,'tikina dataset'!G:G)</f>
        <v>11918</v>
      </c>
      <c r="H74" s="185">
        <f t="shared" si="15"/>
        <v>12341.110013223624</v>
      </c>
      <c r="I74" s="334">
        <f t="shared" si="17"/>
        <v>4.5685517704312808</v>
      </c>
      <c r="J74" s="351">
        <f t="shared" si="18"/>
        <v>3.9704694267773321E-3</v>
      </c>
      <c r="K74" s="181">
        <f t="shared" si="19"/>
        <v>2.0257497075394554E-2</v>
      </c>
      <c r="L74" s="182">
        <f>SUMIF('Comm Housing Damage 15 Mar'!D:D,'shelter impact summary'!C74,'Comm Housing Damage 15 Mar'!G:G)</f>
        <v>49</v>
      </c>
      <c r="M74" s="182"/>
      <c r="N74" s="179">
        <f>SUMIF('Comm Housing Damage 15 Mar'!D:D,'shelter impact summary'!C74,'Comm Housing Damage 15 Mar'!H:H)</f>
        <v>250</v>
      </c>
      <c r="O74" s="179"/>
      <c r="P74" s="184">
        <f t="shared" si="13"/>
        <v>299</v>
      </c>
    </row>
    <row r="75" spans="1:16" ht="18.75">
      <c r="A75" s="177"/>
      <c r="B75" s="178"/>
      <c r="C75" s="331" t="s">
        <v>65</v>
      </c>
      <c r="D75" s="187">
        <f>SUMIF('tikina dataset'!D:D,'shelter impact summary'!C75,'tikina dataset'!E:E)</f>
        <v>9727</v>
      </c>
      <c r="E75" s="180">
        <f>SUMIF('tikina dataset'!D:D,'shelter impact summary'!C75,'tikina dataset'!F:F)</f>
        <v>10072</v>
      </c>
      <c r="F75" s="381">
        <f t="shared" si="16"/>
        <v>1.1630632721662747E-2</v>
      </c>
      <c r="G75" s="179">
        <f>SUMIF('tikina dataset'!D:D,'shelter impact summary'!C75,'tikina dataset'!G:G)</f>
        <v>1984</v>
      </c>
      <c r="H75" s="185">
        <f t="shared" si="15"/>
        <v>2054.3690757684794</v>
      </c>
      <c r="I75" s="334">
        <f t="shared" si="17"/>
        <v>4.9027217741935489</v>
      </c>
      <c r="J75" s="351">
        <f t="shared" si="18"/>
        <v>0</v>
      </c>
      <c r="K75" s="181">
        <f t="shared" si="19"/>
        <v>0</v>
      </c>
      <c r="L75" s="182">
        <f>SUMIF('Comm Housing Damage 15 Mar'!D:D,'shelter impact summary'!C75,'Comm Housing Damage 15 Mar'!G:G)</f>
        <v>0</v>
      </c>
      <c r="M75" s="182"/>
      <c r="N75" s="179">
        <f>SUMIF('Comm Housing Damage 15 Mar'!D:D,'shelter impact summary'!C75,'Comm Housing Damage 15 Mar'!H:H)</f>
        <v>0</v>
      </c>
      <c r="O75" s="179"/>
      <c r="P75" s="184">
        <f t="shared" si="13"/>
        <v>0</v>
      </c>
    </row>
    <row r="76" spans="1:16" ht="18.75">
      <c r="A76" s="177"/>
      <c r="B76" s="179"/>
      <c r="C76" s="332" t="s">
        <v>170</v>
      </c>
      <c r="D76" s="187">
        <f>SUMIF('tikina dataset'!D:D,'shelter impact summary'!C76,'tikina dataset'!E:E)</f>
        <v>6047</v>
      </c>
      <c r="E76" s="180">
        <f>SUMIF('tikina dataset'!D:D,'shelter impact summary'!C76,'tikina dataset'!F:F)</f>
        <v>6262</v>
      </c>
      <c r="F76" s="381">
        <f t="shared" si="16"/>
        <v>7.2310387314388517E-3</v>
      </c>
      <c r="G76" s="179">
        <f>SUMIF('tikina dataset'!D:D,'shelter impact summary'!C76,'tikina dataset'!G:G)</f>
        <v>1104</v>
      </c>
      <c r="H76" s="185">
        <f t="shared" si="15"/>
        <v>1143.2525219116917</v>
      </c>
      <c r="I76" s="334">
        <f t="shared" si="17"/>
        <v>5.4773550724637685</v>
      </c>
      <c r="J76" s="351">
        <f t="shared" si="18"/>
        <v>0</v>
      </c>
      <c r="K76" s="181">
        <f t="shared" si="19"/>
        <v>0</v>
      </c>
      <c r="L76" s="182">
        <f>SUMIF('Comm Housing Damage 15 Mar'!D:D,'shelter impact summary'!C76,'Comm Housing Damage 15 Mar'!G:G)</f>
        <v>0</v>
      </c>
      <c r="M76" s="182"/>
      <c r="N76" s="179">
        <f>SUMIF('Comm Housing Damage 15 Mar'!D:D,'shelter impact summary'!C76,'Comm Housing Damage 15 Mar'!H:H)</f>
        <v>0</v>
      </c>
      <c r="O76" s="179"/>
      <c r="P76" s="184">
        <f t="shared" si="13"/>
        <v>0</v>
      </c>
    </row>
    <row r="77" spans="1:16" ht="18.75">
      <c r="A77" s="177"/>
      <c r="B77" s="173" t="s">
        <v>66</v>
      </c>
      <c r="C77" s="330"/>
      <c r="D77" s="355">
        <f>SUM(D78:D84)</f>
        <v>2002</v>
      </c>
      <c r="E77" s="175">
        <f>SUM(E78:E84)</f>
        <v>2073</v>
      </c>
      <c r="F77" s="380">
        <f t="shared" si="16"/>
        <v>2.3937948403501661E-3</v>
      </c>
      <c r="G77" s="174">
        <f>SUM(G78:G84)</f>
        <v>448</v>
      </c>
      <c r="H77" s="175">
        <f t="shared" si="15"/>
        <v>463.88811188811189</v>
      </c>
      <c r="I77" s="337">
        <f t="shared" si="17"/>
        <v>4.46875</v>
      </c>
      <c r="J77" s="351">
        <f t="shared" si="18"/>
        <v>0</v>
      </c>
      <c r="K77" s="181">
        <f t="shared" si="19"/>
        <v>0</v>
      </c>
      <c r="L77" s="174">
        <f>SUM(L78:L84)</f>
        <v>0</v>
      </c>
      <c r="M77" s="174"/>
      <c r="N77" s="174">
        <f>SUM(N78:N84)</f>
        <v>0</v>
      </c>
      <c r="O77" s="174"/>
      <c r="P77" s="176">
        <f>SUM(L77:N77)</f>
        <v>0</v>
      </c>
    </row>
    <row r="78" spans="1:16" ht="18.75">
      <c r="A78" s="177"/>
      <c r="B78" s="178"/>
      <c r="C78" s="332" t="s">
        <v>171</v>
      </c>
      <c r="D78" s="187">
        <f>SUMIF('tikina dataset'!D:D,'shelter impact summary'!C78,'tikina dataset'!E:E)</f>
        <v>116</v>
      </c>
      <c r="E78" s="180">
        <f>SUMIF('tikina dataset'!D:D,'shelter impact summary'!C78,'tikina dataset'!F:F)</f>
        <v>120</v>
      </c>
      <c r="F78" s="381">
        <f t="shared" si="16"/>
        <v>1.385698894558707E-4</v>
      </c>
      <c r="G78" s="179">
        <f>SUMIF('tikina dataset'!D:D,'shelter impact summary'!C78,'tikina dataset'!G:G)</f>
        <v>22</v>
      </c>
      <c r="H78" s="185">
        <f>SUM(E78/(D78/G78))</f>
        <v>22.758620689655174</v>
      </c>
      <c r="I78" s="334">
        <f t="shared" si="17"/>
        <v>5.2727272727272725</v>
      </c>
      <c r="J78" s="351">
        <f t="shared" si="18"/>
        <v>0</v>
      </c>
      <c r="K78" s="181">
        <f t="shared" si="19"/>
        <v>0</v>
      </c>
      <c r="L78" s="182">
        <f>SUMIF('Comm Housing Damage 15 Mar'!D:D,'shelter impact summary'!C78,'Comm Housing Damage 15 Mar'!G:G)</f>
        <v>0</v>
      </c>
      <c r="M78" s="182"/>
      <c r="N78" s="179">
        <f>SUMIF('Comm Housing Damage 15 Mar'!D:D,'shelter impact summary'!C78,'Comm Housing Damage 15 Mar'!H:H)</f>
        <v>0</v>
      </c>
      <c r="O78" s="179"/>
      <c r="P78" s="184">
        <f t="shared" si="13"/>
        <v>0</v>
      </c>
    </row>
    <row r="79" spans="1:16" ht="18.75">
      <c r="A79" s="177"/>
      <c r="B79" s="178"/>
      <c r="C79" s="332" t="s">
        <v>172</v>
      </c>
      <c r="D79" s="187">
        <f>SUMIF('tikina dataset'!D:D,'shelter impact summary'!C79,'tikina dataset'!E:E)</f>
        <v>740</v>
      </c>
      <c r="E79" s="180">
        <f>SUMIF('tikina dataset'!D:D,'shelter impact summary'!C79,'tikina dataset'!F:F)</f>
        <v>766</v>
      </c>
      <c r="F79" s="381">
        <f t="shared" si="16"/>
        <v>8.8453779435997452E-4</v>
      </c>
      <c r="G79" s="179">
        <f>SUMIF('tikina dataset'!D:D,'shelter impact summary'!C79,'tikina dataset'!G:G)</f>
        <v>162</v>
      </c>
      <c r="H79" s="185">
        <f t="shared" si="15"/>
        <v>167.69189189189188</v>
      </c>
      <c r="I79" s="334">
        <f t="shared" si="17"/>
        <v>4.5679012345679011</v>
      </c>
      <c r="J79" s="351">
        <f t="shared" si="18"/>
        <v>0</v>
      </c>
      <c r="K79" s="181">
        <f t="shared" si="19"/>
        <v>0</v>
      </c>
      <c r="L79" s="182">
        <f>SUMIF('Comm Housing Damage 15 Mar'!D:D,'shelter impact summary'!C79,'Comm Housing Damage 15 Mar'!G:G)</f>
        <v>0</v>
      </c>
      <c r="M79" s="182"/>
      <c r="N79" s="179">
        <f>SUMIF('Comm Housing Damage 15 Mar'!D:D,'shelter impact summary'!C79,'Comm Housing Damage 15 Mar'!H:H)</f>
        <v>0</v>
      </c>
      <c r="O79" s="179"/>
      <c r="P79" s="184">
        <f t="shared" si="13"/>
        <v>0</v>
      </c>
    </row>
    <row r="80" spans="1:16" ht="18.75">
      <c r="A80" s="177"/>
      <c r="B80" s="178"/>
      <c r="C80" s="332" t="s">
        <v>173</v>
      </c>
      <c r="D80" s="187">
        <f>SUMIF('tikina dataset'!D:D,'shelter impact summary'!C80,'tikina dataset'!E:E)</f>
        <v>257</v>
      </c>
      <c r="E80" s="180">
        <f>SUMIF('tikina dataset'!D:D,'shelter impact summary'!C80,'tikina dataset'!F:F)</f>
        <v>266</v>
      </c>
      <c r="F80" s="381">
        <f t="shared" si="16"/>
        <v>3.0716325496051337E-4</v>
      </c>
      <c r="G80" s="179">
        <f>SUMIF('tikina dataset'!D:D,'shelter impact summary'!C80,'tikina dataset'!G:G)</f>
        <v>55</v>
      </c>
      <c r="H80" s="185">
        <f t="shared" si="15"/>
        <v>56.926070038910503</v>
      </c>
      <c r="I80" s="334">
        <f t="shared" si="17"/>
        <v>4.6727272727272728</v>
      </c>
      <c r="J80" s="351">
        <f t="shared" si="18"/>
        <v>0</v>
      </c>
      <c r="K80" s="181">
        <f t="shared" si="19"/>
        <v>0</v>
      </c>
      <c r="L80" s="182">
        <f>SUMIF('Comm Housing Damage 15 Mar'!D:D,'shelter impact summary'!C80,'Comm Housing Damage 15 Mar'!G:G)</f>
        <v>0</v>
      </c>
      <c r="M80" s="182"/>
      <c r="N80" s="179">
        <f>SUMIF('Comm Housing Damage 15 Mar'!D:D,'shelter impact summary'!C80,'Comm Housing Damage 15 Mar'!H:H)</f>
        <v>0</v>
      </c>
      <c r="O80" s="179"/>
      <c r="P80" s="184">
        <f t="shared" si="13"/>
        <v>0</v>
      </c>
    </row>
    <row r="81" spans="1:16" ht="18.75">
      <c r="A81" s="177"/>
      <c r="B81" s="178"/>
      <c r="C81" s="332" t="s">
        <v>174</v>
      </c>
      <c r="D81" s="187">
        <f>SUMIF('tikina dataset'!D:D,'shelter impact summary'!C81,'tikina dataset'!E:E)</f>
        <v>241</v>
      </c>
      <c r="E81" s="180">
        <f>SUMIF('tikina dataset'!D:D,'shelter impact summary'!C81,'tikina dataset'!F:F)</f>
        <v>250</v>
      </c>
      <c r="F81" s="381">
        <f t="shared" si="16"/>
        <v>2.8868726969973058E-4</v>
      </c>
      <c r="G81" s="179">
        <f>SUMIF('tikina dataset'!D:D,'shelter impact summary'!C81,'tikina dataset'!G:G)</f>
        <v>52</v>
      </c>
      <c r="H81" s="185">
        <f t="shared" ref="H81:H109" si="20">SUM(E81/(D81/G81))</f>
        <v>53.941908713692939</v>
      </c>
      <c r="I81" s="334">
        <f t="shared" si="17"/>
        <v>4.634615384615385</v>
      </c>
      <c r="J81" s="351">
        <f t="shared" si="18"/>
        <v>0</v>
      </c>
      <c r="K81" s="181">
        <f t="shared" si="19"/>
        <v>0</v>
      </c>
      <c r="L81" s="182">
        <f>SUMIF('Comm Housing Damage 15 Mar'!D:D,'shelter impact summary'!C81,'Comm Housing Damage 15 Mar'!G:G)</f>
        <v>0</v>
      </c>
      <c r="M81" s="182"/>
      <c r="N81" s="179">
        <f>SUMIF('Comm Housing Damage 15 Mar'!D:D,'shelter impact summary'!C81,'Comm Housing Damage 15 Mar'!H:H)</f>
        <v>0</v>
      </c>
      <c r="O81" s="179"/>
      <c r="P81" s="184">
        <f t="shared" si="13"/>
        <v>0</v>
      </c>
    </row>
    <row r="82" spans="1:16" ht="18.75">
      <c r="A82" s="177"/>
      <c r="B82" s="178"/>
      <c r="C82" s="332" t="s">
        <v>175</v>
      </c>
      <c r="D82" s="187">
        <f>SUMIF('tikina dataset'!D:D,'shelter impact summary'!C82,'tikina dataset'!E:E)</f>
        <v>281</v>
      </c>
      <c r="E82" s="180">
        <f>SUMIF('tikina dataset'!D:D,'shelter impact summary'!C82,'tikina dataset'!F:F)</f>
        <v>291</v>
      </c>
      <c r="F82" s="381">
        <f t="shared" si="16"/>
        <v>3.3603198193048639E-4</v>
      </c>
      <c r="G82" s="179">
        <f>SUMIF('tikina dataset'!D:D,'shelter impact summary'!C82,'tikina dataset'!G:G)</f>
        <v>65</v>
      </c>
      <c r="H82" s="185">
        <f t="shared" si="20"/>
        <v>67.313167259786482</v>
      </c>
      <c r="I82" s="334">
        <f t="shared" si="17"/>
        <v>4.3230769230769228</v>
      </c>
      <c r="J82" s="351">
        <f t="shared" si="18"/>
        <v>0</v>
      </c>
      <c r="K82" s="181">
        <f t="shared" si="19"/>
        <v>0</v>
      </c>
      <c r="L82" s="182">
        <f>SUMIF('Comm Housing Damage 15 Mar'!D:D,'shelter impact summary'!C82,'Comm Housing Damage 15 Mar'!G:G)</f>
        <v>0</v>
      </c>
      <c r="M82" s="182"/>
      <c r="N82" s="179">
        <f>SUMIF('Comm Housing Damage 15 Mar'!D:D,'shelter impact summary'!C82,'Comm Housing Damage 15 Mar'!H:H)</f>
        <v>0</v>
      </c>
      <c r="O82" s="179"/>
      <c r="P82" s="184">
        <f t="shared" si="13"/>
        <v>0</v>
      </c>
    </row>
    <row r="83" spans="1:16" ht="18.75">
      <c r="A83" s="187"/>
      <c r="B83" s="178"/>
      <c r="C83" s="332" t="s">
        <v>176</v>
      </c>
      <c r="D83" s="187">
        <f>SUMIF('tikina dataset'!D:D,'shelter impact summary'!C83,'tikina dataset'!E:E)</f>
        <v>222</v>
      </c>
      <c r="E83" s="180">
        <f>SUMIF('tikina dataset'!D:D,'shelter impact summary'!C83,'tikina dataset'!F:F)</f>
        <v>230</v>
      </c>
      <c r="F83" s="381">
        <f t="shared" si="16"/>
        <v>2.6559228812375217E-4</v>
      </c>
      <c r="G83" s="179">
        <f>SUMIF('tikina dataset'!D:D,'shelter impact summary'!C83,'tikina dataset'!G:G)</f>
        <v>64</v>
      </c>
      <c r="H83" s="185">
        <f t="shared" si="20"/>
        <v>66.306306306306311</v>
      </c>
      <c r="I83" s="334">
        <f t="shared" si="17"/>
        <v>3.4687499999999996</v>
      </c>
      <c r="J83" s="351">
        <f t="shared" si="18"/>
        <v>0</v>
      </c>
      <c r="K83" s="181">
        <f t="shared" si="19"/>
        <v>0</v>
      </c>
      <c r="L83" s="182">
        <f>SUMIF('Comm Housing Damage 15 Mar'!D:D,'shelter impact summary'!C83,'Comm Housing Damage 15 Mar'!G:G)</f>
        <v>0</v>
      </c>
      <c r="M83" s="182"/>
      <c r="N83" s="179">
        <f>SUMIF('Comm Housing Damage 15 Mar'!D:D,'shelter impact summary'!C83,'Comm Housing Damage 15 Mar'!H:H)</f>
        <v>0</v>
      </c>
      <c r="O83" s="179"/>
      <c r="P83" s="184">
        <f t="shared" si="13"/>
        <v>0</v>
      </c>
    </row>
    <row r="84" spans="1:16" ht="18.75">
      <c r="A84" s="187"/>
      <c r="B84" s="179"/>
      <c r="C84" s="332" t="s">
        <v>4878</v>
      </c>
      <c r="D84" s="187">
        <f>SUMIF('tikina dataset'!D:D,'shelter impact summary'!C84,'tikina dataset'!E:E)</f>
        <v>145</v>
      </c>
      <c r="E84" s="180">
        <f>SUMIF('tikina dataset'!D:D,'shelter impact summary'!C84,'tikina dataset'!F:F)</f>
        <v>150</v>
      </c>
      <c r="F84" s="381">
        <f t="shared" si="16"/>
        <v>1.7321236181983837E-4</v>
      </c>
      <c r="G84" s="179">
        <f>SUMIF('tikina dataset'!D:D,'shelter impact summary'!C84,'tikina dataset'!G:G)</f>
        <v>28</v>
      </c>
      <c r="H84" s="185">
        <f t="shared" si="20"/>
        <v>28.96551724137931</v>
      </c>
      <c r="I84" s="334">
        <f t="shared" si="17"/>
        <v>5.1785714285714288</v>
      </c>
      <c r="J84" s="351">
        <f t="shared" si="18"/>
        <v>0</v>
      </c>
      <c r="K84" s="181">
        <f t="shared" si="19"/>
        <v>0</v>
      </c>
      <c r="L84" s="182">
        <f>SUMIF('Comm Housing Damage 15 Mar'!D:D,'shelter impact summary'!C84,'Comm Housing Damage 15 Mar'!G:G)</f>
        <v>0</v>
      </c>
      <c r="M84" s="182"/>
      <c r="N84" s="179">
        <f>SUMIF('Comm Housing Damage 15 Mar'!D:D,'shelter impact summary'!C84,'Comm Housing Damage 15 Mar'!H:H)</f>
        <v>0</v>
      </c>
      <c r="O84" s="179"/>
      <c r="P84" s="184">
        <f t="shared" si="13"/>
        <v>0</v>
      </c>
    </row>
    <row r="85" spans="1:16" s="43" customFormat="1" ht="18.75">
      <c r="A85" s="168" t="s">
        <v>3058</v>
      </c>
      <c r="B85" s="169"/>
      <c r="C85" s="329"/>
      <c r="D85" s="168">
        <f>SUM(D86,D95,D104)</f>
        <v>319611</v>
      </c>
      <c r="E85" s="170">
        <f>SUM(E86,E95,E104)</f>
        <v>330959</v>
      </c>
      <c r="F85" s="384">
        <f t="shared" si="16"/>
        <v>0.38217460037021256</v>
      </c>
      <c r="G85" s="169">
        <f>SUM(G86,G95,G104)</f>
        <v>68435</v>
      </c>
      <c r="H85" s="170">
        <f t="shared" si="20"/>
        <v>70864.829949532403</v>
      </c>
      <c r="I85" s="335">
        <f t="shared" si="17"/>
        <v>4.6702856725359831</v>
      </c>
      <c r="J85" s="351">
        <f t="shared" si="18"/>
        <v>8.7645733496055367E-2</v>
      </c>
      <c r="K85" s="181">
        <f t="shared" si="19"/>
        <v>0.13940624717558059</v>
      </c>
      <c r="L85" s="169">
        <f>SUM(L86,L95,L104)</f>
        <v>6211</v>
      </c>
      <c r="M85" s="169">
        <v>251</v>
      </c>
      <c r="N85" s="169">
        <f>SUM(N86,N95,N104)</f>
        <v>9879</v>
      </c>
      <c r="O85" s="169">
        <v>1591</v>
      </c>
      <c r="P85" s="171">
        <f>SUM(L85:O85)</f>
        <v>17932</v>
      </c>
    </row>
    <row r="86" spans="1:16" ht="18.75">
      <c r="A86" s="177"/>
      <c r="B86" s="173" t="s">
        <v>71</v>
      </c>
      <c r="C86" s="330"/>
      <c r="D86" s="355">
        <f>SUM(D87:D94)</f>
        <v>231760</v>
      </c>
      <c r="E86" s="175">
        <f>SUM(E87:E94)</f>
        <v>239989</v>
      </c>
      <c r="F86" s="380">
        <f t="shared" si="16"/>
        <v>0.27712707667187458</v>
      </c>
      <c r="G86" s="174">
        <f>SUM(G87:G94)</f>
        <v>49859</v>
      </c>
      <c r="H86" s="175">
        <f t="shared" si="20"/>
        <v>51629.32150069037</v>
      </c>
      <c r="I86" s="337">
        <f t="shared" si="17"/>
        <v>4.6483082292063616</v>
      </c>
      <c r="J86" s="351">
        <f t="shared" si="18"/>
        <v>6.3452315559796663E-2</v>
      </c>
      <c r="K86" s="181">
        <f t="shared" si="19"/>
        <v>0.15202601490501955</v>
      </c>
      <c r="L86" s="174">
        <f>SUM(L87:L94)</f>
        <v>3276</v>
      </c>
      <c r="M86" s="174"/>
      <c r="N86" s="174">
        <f>SUM(N87:N94)</f>
        <v>7849</v>
      </c>
      <c r="O86" s="174"/>
      <c r="P86" s="176">
        <f t="shared" si="13"/>
        <v>11125</v>
      </c>
    </row>
    <row r="87" spans="1:16" ht="18.75">
      <c r="A87" s="177"/>
      <c r="B87" s="178"/>
      <c r="C87" s="331" t="s">
        <v>71</v>
      </c>
      <c r="D87" s="187">
        <f>SUMIF('tikina dataset'!D:D,'shelter impact summary'!C87,'tikina dataset'!E:E)</f>
        <v>43691</v>
      </c>
      <c r="E87" s="180">
        <f>SUMIF('tikina dataset'!D:D,'shelter impact summary'!C87,'tikina dataset'!F:F)</f>
        <v>45242</v>
      </c>
      <c r="F87" s="381">
        <f t="shared" si="16"/>
        <v>5.2243157823020844E-2</v>
      </c>
      <c r="G87" s="179">
        <f>SUMIF('tikina dataset'!D:D,'shelter impact summary'!C87,'tikina dataset'!G:G)</f>
        <v>9543</v>
      </c>
      <c r="H87" s="185">
        <f t="shared" si="20"/>
        <v>9881.7698381817772</v>
      </c>
      <c r="I87" s="334">
        <f t="shared" si="17"/>
        <v>4.578329665723567</v>
      </c>
      <c r="J87" s="351">
        <f t="shared" si="18"/>
        <v>6.4968119123702081E-2</v>
      </c>
      <c r="K87" s="181">
        <f t="shared" si="19"/>
        <v>0.21170296761181429</v>
      </c>
      <c r="L87" s="182">
        <f>SUMIF('Comm Housing Damage 15 Mar'!D:D,'shelter impact summary'!C87,'Comm Housing Damage 15 Mar'!G:G)</f>
        <v>642</v>
      </c>
      <c r="M87" s="182"/>
      <c r="N87" s="179">
        <f>SUMIF('Comm Housing Damage 15 Mar'!D:D,'shelter impact summary'!C87,'Comm Housing Damage 15 Mar'!H:H)</f>
        <v>2092</v>
      </c>
      <c r="O87" s="179"/>
      <c r="P87" s="184">
        <f t="shared" si="13"/>
        <v>2734</v>
      </c>
    </row>
    <row r="88" spans="1:16" ht="18.75">
      <c r="A88" s="177"/>
      <c r="B88" s="178"/>
      <c r="C88" s="331" t="s">
        <v>201</v>
      </c>
      <c r="D88" s="187">
        <f>SUMIF('tikina dataset'!D:D,'shelter impact summary'!C88,'tikina dataset'!E:E)</f>
        <v>5919</v>
      </c>
      <c r="E88" s="180">
        <f>SUMIF('tikina dataset'!D:D,'shelter impact summary'!C88,'tikina dataset'!F:F)</f>
        <v>6129</v>
      </c>
      <c r="F88" s="381">
        <f t="shared" si="16"/>
        <v>7.0774571039585957E-3</v>
      </c>
      <c r="G88" s="179">
        <f>SUMIF('tikina dataset'!D:D,'shelter impact summary'!C88,'tikina dataset'!G:G)</f>
        <v>1201</v>
      </c>
      <c r="H88" s="185">
        <f t="shared" si="20"/>
        <v>1243.6102382159149</v>
      </c>
      <c r="I88" s="334">
        <f t="shared" si="17"/>
        <v>4.9283930058284762</v>
      </c>
      <c r="J88" s="351">
        <f t="shared" si="18"/>
        <v>0</v>
      </c>
      <c r="K88" s="181">
        <f t="shared" si="19"/>
        <v>0</v>
      </c>
      <c r="L88" s="182">
        <f>SUMIF('Comm Housing Damage 15 Mar'!D:D,'shelter impact summary'!C88,'Comm Housing Damage 15 Mar'!G:G)</f>
        <v>0</v>
      </c>
      <c r="M88" s="182"/>
      <c r="N88" s="179">
        <f>SUMIF('Comm Housing Damage 15 Mar'!D:D,'shelter impact summary'!C88,'Comm Housing Damage 15 Mar'!H:H)</f>
        <v>0</v>
      </c>
      <c r="O88" s="179"/>
      <c r="P88" s="184">
        <f t="shared" si="13"/>
        <v>0</v>
      </c>
    </row>
    <row r="89" spans="1:16" ht="18.75">
      <c r="A89" s="177"/>
      <c r="B89" s="178"/>
      <c r="C89" s="331" t="s">
        <v>202</v>
      </c>
      <c r="D89" s="187">
        <f>SUMIF('tikina dataset'!D:D,'shelter impact summary'!C89,'tikina dataset'!E:E)</f>
        <v>51724</v>
      </c>
      <c r="E89" s="180">
        <f>SUMIF('tikina dataset'!D:D,'shelter impact summary'!C89,'tikina dataset'!F:F)</f>
        <v>53558</v>
      </c>
      <c r="F89" s="381">
        <f t="shared" si="16"/>
        <v>6.1846051162312683E-2</v>
      </c>
      <c r="G89" s="179">
        <f>SUMIF('tikina dataset'!D:D,'shelter impact summary'!C89,'tikina dataset'!G:G)</f>
        <v>11437</v>
      </c>
      <c r="H89" s="185">
        <f t="shared" si="20"/>
        <v>11842.526602737607</v>
      </c>
      <c r="I89" s="334">
        <f t="shared" si="17"/>
        <v>4.5225146454489815</v>
      </c>
      <c r="J89" s="351">
        <f t="shared" si="18"/>
        <v>1.4946134886374952E-2</v>
      </c>
      <c r="K89" s="181">
        <f t="shared" si="19"/>
        <v>4.8300503700601544E-2</v>
      </c>
      <c r="L89" s="182">
        <f>SUMIF('Comm Housing Damage 15 Mar'!D:D,'shelter impact summary'!C89,'Comm Housing Damage 15 Mar'!G:G)</f>
        <v>177</v>
      </c>
      <c r="M89" s="182"/>
      <c r="N89" s="179">
        <f>SUMIF('Comm Housing Damage 15 Mar'!D:D,'shelter impact summary'!C89,'Comm Housing Damage 15 Mar'!H:H)</f>
        <v>572</v>
      </c>
      <c r="O89" s="179"/>
      <c r="P89" s="184">
        <f t="shared" si="13"/>
        <v>749</v>
      </c>
    </row>
    <row r="90" spans="1:16" ht="18.75">
      <c r="A90" s="177"/>
      <c r="B90" s="178"/>
      <c r="C90" s="331" t="s">
        <v>203</v>
      </c>
      <c r="D90" s="187">
        <f>SUMIF('tikina dataset'!D:D,'shelter impact summary'!C90,'tikina dataset'!E:E)</f>
        <v>2868</v>
      </c>
      <c r="E90" s="180">
        <f>SUMIF('tikina dataset'!D:D,'shelter impact summary'!C90,'tikina dataset'!F:F)</f>
        <v>2970</v>
      </c>
      <c r="F90" s="381">
        <f t="shared" si="16"/>
        <v>3.4296047640327994E-3</v>
      </c>
      <c r="G90" s="179">
        <f>SUMIF('tikina dataset'!D:D,'shelter impact summary'!C90,'tikina dataset'!G:G)</f>
        <v>588</v>
      </c>
      <c r="H90" s="185">
        <f t="shared" si="20"/>
        <v>608.91213389121333</v>
      </c>
      <c r="I90" s="334">
        <f t="shared" si="17"/>
        <v>4.8775510204081636</v>
      </c>
      <c r="J90" s="351">
        <f t="shared" si="18"/>
        <v>0</v>
      </c>
      <c r="K90" s="181">
        <f t="shared" si="19"/>
        <v>0</v>
      </c>
      <c r="L90" s="182">
        <f>SUMIF('Comm Housing Damage 15 Mar'!D:D,'shelter impact summary'!C90,'Comm Housing Damage 15 Mar'!G:G)</f>
        <v>0</v>
      </c>
      <c r="M90" s="182"/>
      <c r="N90" s="179">
        <f>SUMIF('Comm Housing Damage 15 Mar'!D:D,'shelter impact summary'!C90,'Comm Housing Damage 15 Mar'!H:H)</f>
        <v>0</v>
      </c>
      <c r="O90" s="179"/>
      <c r="P90" s="184">
        <f t="shared" si="13"/>
        <v>0</v>
      </c>
    </row>
    <row r="91" spans="1:16" ht="18.75">
      <c r="A91" s="177"/>
      <c r="B91" s="178"/>
      <c r="C91" s="331" t="s">
        <v>204</v>
      </c>
      <c r="D91" s="187">
        <f>SUMIF('tikina dataset'!D:D,'shelter impact summary'!C91,'tikina dataset'!E:E)</f>
        <v>11927</v>
      </c>
      <c r="E91" s="180">
        <f>SUMIF('tikina dataset'!D:D,'shelter impact summary'!C91,'tikina dataset'!F:F)</f>
        <v>12353</v>
      </c>
      <c r="F91" s="381">
        <f t="shared" si="16"/>
        <v>1.4264615370403088E-2</v>
      </c>
      <c r="G91" s="179">
        <f>SUMIF('tikina dataset'!D:D,'shelter impact summary'!C91,'tikina dataset'!G:G)</f>
        <v>2493</v>
      </c>
      <c r="H91" s="185">
        <f t="shared" si="20"/>
        <v>2582.0431793409912</v>
      </c>
      <c r="I91" s="334">
        <f t="shared" si="17"/>
        <v>4.7841957480946649</v>
      </c>
      <c r="J91" s="351">
        <f t="shared" si="18"/>
        <v>0</v>
      </c>
      <c r="K91" s="181">
        <f t="shared" si="19"/>
        <v>0</v>
      </c>
      <c r="L91" s="182">
        <f>SUMIF('Comm Housing Damage 15 Mar'!D:D,'shelter impact summary'!C91,'Comm Housing Damage 15 Mar'!G:G)</f>
        <v>0</v>
      </c>
      <c r="M91" s="182"/>
      <c r="N91" s="179">
        <f>SUMIF('Comm Housing Damage 15 Mar'!D:D,'shelter impact summary'!C91,'Comm Housing Damage 15 Mar'!H:H)</f>
        <v>0</v>
      </c>
      <c r="O91" s="179"/>
      <c r="P91" s="184">
        <f t="shared" si="13"/>
        <v>0</v>
      </c>
    </row>
    <row r="92" spans="1:16" ht="18.75">
      <c r="A92" s="177"/>
      <c r="B92" s="178"/>
      <c r="C92" s="331" t="s">
        <v>205</v>
      </c>
      <c r="D92" s="187">
        <f>SUMIF('tikina dataset'!D:D,'shelter impact summary'!C92,'tikina dataset'!E:E)</f>
        <v>23626</v>
      </c>
      <c r="E92" s="180">
        <f>SUMIF('tikina dataset'!D:D,'shelter impact summary'!C92,'tikina dataset'!F:F)</f>
        <v>24465</v>
      </c>
      <c r="F92" s="381">
        <f t="shared" si="16"/>
        <v>2.8250936212815637E-2</v>
      </c>
      <c r="G92" s="179">
        <f>SUMIF('tikina dataset'!D:D,'shelter impact summary'!C92,'tikina dataset'!G:G)</f>
        <v>5058</v>
      </c>
      <c r="H92" s="185">
        <f t="shared" si="20"/>
        <v>5237.6183018708207</v>
      </c>
      <c r="I92" s="334">
        <f>E92/H92</f>
        <v>4.6710162119414784</v>
      </c>
      <c r="J92" s="351">
        <f t="shared" si="18"/>
        <v>0.16877900393853534</v>
      </c>
      <c r="K92" s="181">
        <f t="shared" si="19"/>
        <v>0.5384126596229295</v>
      </c>
      <c r="L92" s="182">
        <f>SUMIF('Comm Housing Damage 15 Mar'!D:D,'shelter impact summary'!C92,'Comm Housing Damage 15 Mar'!G:G)</f>
        <v>884</v>
      </c>
      <c r="M92" s="182"/>
      <c r="N92" s="179">
        <f>SUMIF('Comm Housing Damage 15 Mar'!D:D,'shelter impact summary'!C92,'Comm Housing Damage 15 Mar'!H:H)</f>
        <v>2820</v>
      </c>
      <c r="O92" s="179"/>
      <c r="P92" s="184">
        <f t="shared" si="13"/>
        <v>3704</v>
      </c>
    </row>
    <row r="93" spans="1:16" ht="18.75">
      <c r="A93" s="177"/>
      <c r="B93" s="178"/>
      <c r="C93" s="331" t="s">
        <v>206</v>
      </c>
      <c r="D93" s="187">
        <f>SUMIF('tikina dataset'!D:D,'shelter impact summary'!C93,'tikina dataset'!E:E)</f>
        <v>89381</v>
      </c>
      <c r="E93" s="180">
        <f>SUMIF('tikina dataset'!D:D,'shelter impact summary'!C93,'tikina dataset'!F:F)</f>
        <v>92555</v>
      </c>
      <c r="F93" s="381">
        <f t="shared" si="16"/>
        <v>0.10687780098823427</v>
      </c>
      <c r="G93" s="179">
        <f>SUMIF('tikina dataset'!D:D,'shelter impact summary'!C93,'tikina dataset'!G:G)</f>
        <v>19008</v>
      </c>
      <c r="H93" s="185">
        <f t="shared" si="20"/>
        <v>19682.991239748939</v>
      </c>
      <c r="I93" s="334">
        <f t="shared" si="17"/>
        <v>4.7022832491582491</v>
      </c>
      <c r="J93" s="351">
        <f t="shared" si="18"/>
        <v>7.5445849765004597E-2</v>
      </c>
      <c r="K93" s="181">
        <f t="shared" si="19"/>
        <v>0.11151760285130309</v>
      </c>
      <c r="L93" s="182">
        <f>SUMIF('Comm Housing Damage 15 Mar'!D:D,'shelter impact summary'!C93,'Comm Housing Damage 15 Mar'!G:G)</f>
        <v>1485</v>
      </c>
      <c r="M93" s="182"/>
      <c r="N93" s="179">
        <f>SUMIF('Comm Housing Damage 15 Mar'!D:D,'shelter impact summary'!C93,'Comm Housing Damage 15 Mar'!H:H)</f>
        <v>2195</v>
      </c>
      <c r="O93" s="179"/>
      <c r="P93" s="184">
        <f t="shared" si="13"/>
        <v>3680</v>
      </c>
    </row>
    <row r="94" spans="1:16" ht="18.75">
      <c r="A94" s="177"/>
      <c r="B94" s="179"/>
      <c r="C94" s="331" t="s">
        <v>207</v>
      </c>
      <c r="D94" s="187">
        <f>SUMIF('tikina dataset'!D:D,'shelter impact summary'!C94,'tikina dataset'!E:E)</f>
        <v>2624</v>
      </c>
      <c r="E94" s="180">
        <f>SUMIF('tikina dataset'!D:D,'shelter impact summary'!C94,'tikina dataset'!F:F)</f>
        <v>2717</v>
      </c>
      <c r="F94" s="381">
        <f t="shared" si="16"/>
        <v>3.1374532470966722E-3</v>
      </c>
      <c r="G94" s="179">
        <f>SUMIF('tikina dataset'!D:D,'shelter impact summary'!C94,'tikina dataset'!G:G)</f>
        <v>531</v>
      </c>
      <c r="H94" s="185">
        <f t="shared" si="20"/>
        <v>549.81974085365857</v>
      </c>
      <c r="I94" s="334">
        <f t="shared" si="17"/>
        <v>4.9416195856873824</v>
      </c>
      <c r="J94" s="351">
        <f t="shared" si="18"/>
        <v>0.16005245621659536</v>
      </c>
      <c r="K94" s="181">
        <f t="shared" si="19"/>
        <v>0.30919224496387743</v>
      </c>
      <c r="L94" s="182">
        <f>SUMIF('Comm Housing Damage 15 Mar'!D:D,'shelter impact summary'!C94,'Comm Housing Damage 15 Mar'!G:G)</f>
        <v>88</v>
      </c>
      <c r="M94" s="182"/>
      <c r="N94" s="179">
        <f>SUMIF('Comm Housing Damage 15 Mar'!D:D,'shelter impact summary'!C94,'Comm Housing Damage 15 Mar'!H:H)</f>
        <v>170</v>
      </c>
      <c r="O94" s="179"/>
      <c r="P94" s="184">
        <f t="shared" si="13"/>
        <v>258</v>
      </c>
    </row>
    <row r="95" spans="1:16" ht="18.75">
      <c r="A95" s="177"/>
      <c r="B95" s="173" t="s">
        <v>72</v>
      </c>
      <c r="C95" s="330"/>
      <c r="D95" s="355">
        <f>SUM(D96:D103)</f>
        <v>58387</v>
      </c>
      <c r="E95" s="175">
        <f>SUM(E96:E103)</f>
        <v>60460</v>
      </c>
      <c r="F95" s="380">
        <f t="shared" si="16"/>
        <v>6.981612930418285E-2</v>
      </c>
      <c r="G95" s="174">
        <f>SUM(G96:G103)</f>
        <v>12161</v>
      </c>
      <c r="H95" s="175">
        <f t="shared" si="20"/>
        <v>12592.76996591707</v>
      </c>
      <c r="I95" s="337">
        <f t="shared" si="17"/>
        <v>4.8011676671326375</v>
      </c>
      <c r="J95" s="351">
        <f t="shared" si="18"/>
        <v>9.6880988321234162E-3</v>
      </c>
      <c r="K95" s="181">
        <f t="shared" si="19"/>
        <v>4.1055304067277101E-2</v>
      </c>
      <c r="L95" s="174">
        <f>SUM(L96:L103)</f>
        <v>122</v>
      </c>
      <c r="M95" s="174"/>
      <c r="N95" s="174">
        <f>SUM(N96:N103)</f>
        <v>517</v>
      </c>
      <c r="O95" s="174"/>
      <c r="P95" s="176">
        <f t="shared" si="13"/>
        <v>639</v>
      </c>
    </row>
    <row r="96" spans="1:16" ht="18.75">
      <c r="A96" s="177"/>
      <c r="B96" s="178"/>
      <c r="C96" s="332" t="s">
        <v>208</v>
      </c>
      <c r="D96" s="187">
        <f>SUMIF('tikina dataset'!D:D,'shelter impact summary'!C96,'tikina dataset'!E:E)</f>
        <v>8175</v>
      </c>
      <c r="E96" s="180">
        <f>SUMIF('tikina dataset'!D:D,'shelter impact summary'!C96,'tikina dataset'!F:F)</f>
        <v>8465</v>
      </c>
      <c r="F96" s="381">
        <f t="shared" si="16"/>
        <v>9.7749509520328789E-3</v>
      </c>
      <c r="G96" s="179">
        <f>SUMIF('tikina dataset'!D:D,'shelter impact summary'!C96,'tikina dataset'!G:G)</f>
        <v>1699</v>
      </c>
      <c r="H96" s="185">
        <f t="shared" si="20"/>
        <v>1759.2703363914372</v>
      </c>
      <c r="I96" s="334">
        <f t="shared" si="17"/>
        <v>4.8116539140670982</v>
      </c>
      <c r="J96" s="351">
        <f t="shared" si="18"/>
        <v>1.7052524208152741E-3</v>
      </c>
      <c r="K96" s="181">
        <f t="shared" si="19"/>
        <v>4.5473397888407307E-3</v>
      </c>
      <c r="L96" s="182">
        <f>SUMIF('Comm Housing Damage 15 Mar'!D:D,'shelter impact summary'!C96,'Comm Housing Damage 15 Mar'!G:G)</f>
        <v>3</v>
      </c>
      <c r="M96" s="182"/>
      <c r="N96" s="179">
        <f>SUMIF('Comm Housing Damage 15 Mar'!D:D,'shelter impact summary'!C96,'Comm Housing Damage 15 Mar'!H:H)</f>
        <v>8</v>
      </c>
      <c r="O96" s="179"/>
      <c r="P96" s="184">
        <f t="shared" ref="P96:P108" si="21">SUM(L96:N96)</f>
        <v>11</v>
      </c>
    </row>
    <row r="97" spans="1:16" ht="18.75">
      <c r="A97" s="177"/>
      <c r="B97" s="178"/>
      <c r="C97" s="332" t="s">
        <v>209</v>
      </c>
      <c r="D97" s="187">
        <f>SUMIF('tikina dataset'!D:D,'shelter impact summary'!C97,'tikina dataset'!E:E)</f>
        <v>7296</v>
      </c>
      <c r="E97" s="180">
        <f>SUMIF('tikina dataset'!D:D,'shelter impact summary'!C97,'tikina dataset'!F:F)</f>
        <v>7555</v>
      </c>
      <c r="F97" s="381">
        <f t="shared" si="16"/>
        <v>8.7241292903258594E-3</v>
      </c>
      <c r="G97" s="179">
        <f>SUMIF('tikina dataset'!D:D,'shelter impact summary'!C97,'tikina dataset'!G:G)</f>
        <v>1451</v>
      </c>
      <c r="H97" s="185">
        <f t="shared" si="20"/>
        <v>1502.5089089912281</v>
      </c>
      <c r="I97" s="334">
        <f t="shared" si="17"/>
        <v>5.0282563749138527</v>
      </c>
      <c r="J97" s="351">
        <f t="shared" si="18"/>
        <v>5.9899811216710354E-3</v>
      </c>
      <c r="K97" s="181">
        <f t="shared" si="19"/>
        <v>3.4608779814099315E-2</v>
      </c>
      <c r="L97" s="182">
        <f>SUMIF('Comm Housing Damage 15 Mar'!D:D,'shelter impact summary'!C97,'Comm Housing Damage 15 Mar'!G:G)</f>
        <v>9</v>
      </c>
      <c r="M97" s="182"/>
      <c r="N97" s="179">
        <f>SUMIF('Comm Housing Damage 15 Mar'!D:D,'shelter impact summary'!C97,'Comm Housing Damage 15 Mar'!H:H)</f>
        <v>52</v>
      </c>
      <c r="O97" s="179"/>
      <c r="P97" s="184">
        <f t="shared" si="21"/>
        <v>61</v>
      </c>
    </row>
    <row r="98" spans="1:16" ht="18.75">
      <c r="A98" s="177"/>
      <c r="B98" s="178"/>
      <c r="C98" s="331" t="s">
        <v>210</v>
      </c>
      <c r="D98" s="187">
        <f>SUMIF('tikina dataset'!D:D,'shelter impact summary'!C98,'tikina dataset'!E:E)</f>
        <v>2798</v>
      </c>
      <c r="E98" s="180">
        <f>SUMIF('tikina dataset'!D:D,'shelter impact summary'!C98,'tikina dataset'!F:F)</f>
        <v>2897</v>
      </c>
      <c r="F98" s="381">
        <f t="shared" si="16"/>
        <v>3.345308081280478E-3</v>
      </c>
      <c r="G98" s="179">
        <f>SUMIF('tikina dataset'!D:D,'shelter impact summary'!C98,'tikina dataset'!G:G)</f>
        <v>632</v>
      </c>
      <c r="H98" s="185">
        <f t="shared" si="20"/>
        <v>654.36168691922796</v>
      </c>
      <c r="I98" s="334">
        <f t="shared" si="17"/>
        <v>4.4272151898734178</v>
      </c>
      <c r="J98" s="351">
        <f t="shared" si="18"/>
        <v>7.6410341558050023E-3</v>
      </c>
      <c r="K98" s="181">
        <f t="shared" si="19"/>
        <v>9.1692409869660027E-2</v>
      </c>
      <c r="L98" s="182">
        <f>SUMIF('Comm Housing Damage 15 Mar'!D:D,'shelter impact summary'!C98,'Comm Housing Damage 15 Mar'!G:G)</f>
        <v>5</v>
      </c>
      <c r="M98" s="182"/>
      <c r="N98" s="179">
        <f>SUMIF('Comm Housing Damage 15 Mar'!D:D,'shelter impact summary'!C98,'Comm Housing Damage 15 Mar'!H:H)</f>
        <v>60</v>
      </c>
      <c r="O98" s="179"/>
      <c r="P98" s="184">
        <f t="shared" si="21"/>
        <v>65</v>
      </c>
    </row>
    <row r="99" spans="1:16" ht="18.75">
      <c r="A99" s="177"/>
      <c r="B99" s="178"/>
      <c r="C99" s="331" t="s">
        <v>211</v>
      </c>
      <c r="D99" s="187">
        <f>SUMIF('tikina dataset'!D:D,'shelter impact summary'!C99,'tikina dataset'!E:E)</f>
        <v>15994</v>
      </c>
      <c r="E99" s="180">
        <f>SUMIF('tikina dataset'!D:D,'shelter impact summary'!C99,'tikina dataset'!F:F)</f>
        <v>16562</v>
      </c>
      <c r="F99" s="381">
        <f t="shared" ref="F99:F108" si="22">E99/865989</f>
        <v>1.9124954243067753E-2</v>
      </c>
      <c r="G99" s="179">
        <f>SUMIF('tikina dataset'!D:D,'shelter impact summary'!C99,'tikina dataset'!G:G)</f>
        <v>3363</v>
      </c>
      <c r="H99" s="185">
        <f t="shared" si="20"/>
        <v>3482.4312867325248</v>
      </c>
      <c r="I99" s="334">
        <f t="shared" si="17"/>
        <v>4.7558727326791557</v>
      </c>
      <c r="J99" s="351">
        <f t="shared" si="18"/>
        <v>1.4357785088392572E-3</v>
      </c>
      <c r="K99" s="181">
        <f t="shared" si="19"/>
        <v>1.3783473684856868E-2</v>
      </c>
      <c r="L99" s="182">
        <f>SUMIF('Comm Housing Damage 15 Mar'!D:D,'shelter impact summary'!C99,'Comm Housing Damage 15 Mar'!G:G)</f>
        <v>5</v>
      </c>
      <c r="M99" s="182"/>
      <c r="N99" s="179">
        <f>SUMIF('Comm Housing Damage 15 Mar'!D:D,'shelter impact summary'!C99,'Comm Housing Damage 15 Mar'!H:H)</f>
        <v>48</v>
      </c>
      <c r="O99" s="179"/>
      <c r="P99" s="184">
        <f t="shared" si="21"/>
        <v>53</v>
      </c>
    </row>
    <row r="100" spans="1:16" ht="18.75">
      <c r="A100" s="177"/>
      <c r="B100" s="178"/>
      <c r="C100" s="331" t="s">
        <v>212</v>
      </c>
      <c r="D100" s="187">
        <f>SUMIF('tikina dataset'!D:D,'shelter impact summary'!C100,'tikina dataset'!E:E)</f>
        <v>13126</v>
      </c>
      <c r="E100" s="180">
        <f>SUMIF('tikina dataset'!D:D,'shelter impact summary'!C100,'tikina dataset'!F:F)</f>
        <v>13592</v>
      </c>
      <c r="F100" s="381">
        <f t="shared" si="22"/>
        <v>1.5695349479034951E-2</v>
      </c>
      <c r="G100" s="179">
        <f>SUMIF('tikina dataset'!D:D,'shelter impact summary'!C100,'tikina dataset'!G:G)</f>
        <v>2740</v>
      </c>
      <c r="H100" s="185">
        <f t="shared" si="20"/>
        <v>2837.2756361420084</v>
      </c>
      <c r="I100" s="334">
        <f t="shared" si="17"/>
        <v>4.7905109489051094</v>
      </c>
      <c r="J100" s="351">
        <f t="shared" si="18"/>
        <v>5.2867616416698527E-3</v>
      </c>
      <c r="K100" s="181">
        <f t="shared" si="19"/>
        <v>2.8548512865017205E-2</v>
      </c>
      <c r="L100" s="182">
        <f>SUMIF('Comm Housing Damage 15 Mar'!D:D,'shelter impact summary'!C100,'Comm Housing Damage 15 Mar'!G:G)</f>
        <v>15</v>
      </c>
      <c r="M100" s="182"/>
      <c r="N100" s="179">
        <f>SUMIF('Comm Housing Damage 15 Mar'!D:D,'shelter impact summary'!C100,'Comm Housing Damage 15 Mar'!H:H)</f>
        <v>81</v>
      </c>
      <c r="O100" s="179"/>
      <c r="P100" s="184">
        <f t="shared" si="21"/>
        <v>96</v>
      </c>
    </row>
    <row r="101" spans="1:16" ht="18.75">
      <c r="A101" s="177"/>
      <c r="B101" s="178"/>
      <c r="C101" s="331" t="s">
        <v>213</v>
      </c>
      <c r="D101" s="187">
        <f>SUMIF('tikina dataset'!D:D,'shelter impact summary'!C101,'tikina dataset'!E:E)</f>
        <v>5428</v>
      </c>
      <c r="E101" s="180">
        <f>SUMIF('tikina dataset'!D:D,'shelter impact summary'!C101,'tikina dataset'!F:F)</f>
        <v>5621</v>
      </c>
      <c r="F101" s="381">
        <f t="shared" si="22"/>
        <v>6.490844571928743E-3</v>
      </c>
      <c r="G101" s="179">
        <f>SUMIF('tikina dataset'!D:D,'shelter impact summary'!C101,'tikina dataset'!G:G)</f>
        <v>1083</v>
      </c>
      <c r="H101" s="185">
        <f t="shared" si="20"/>
        <v>1121.5075534266764</v>
      </c>
      <c r="I101" s="334">
        <f t="shared" si="17"/>
        <v>5.0120036934441368</v>
      </c>
      <c r="J101" s="351">
        <f t="shared" si="18"/>
        <v>6.4199300111719954E-2</v>
      </c>
      <c r="K101" s="181">
        <f t="shared" si="19"/>
        <v>0.13018191411543215</v>
      </c>
      <c r="L101" s="182">
        <f>SUMIF('Comm Housing Damage 15 Mar'!D:D,'shelter impact summary'!C101,'Comm Housing Damage 15 Mar'!G:G)</f>
        <v>72</v>
      </c>
      <c r="M101" s="182"/>
      <c r="N101" s="179">
        <f>SUMIF('Comm Housing Damage 15 Mar'!D:D,'shelter impact summary'!C101,'Comm Housing Damage 15 Mar'!H:H)</f>
        <v>146</v>
      </c>
      <c r="O101" s="179"/>
      <c r="P101" s="184">
        <f t="shared" si="21"/>
        <v>218</v>
      </c>
    </row>
    <row r="102" spans="1:16" ht="18.75">
      <c r="A102" s="177"/>
      <c r="B102" s="178"/>
      <c r="C102" s="331" t="s">
        <v>214</v>
      </c>
      <c r="D102" s="187">
        <f>SUMIF('tikina dataset'!D:D,'shelter impact summary'!C102,'tikina dataset'!E:E)</f>
        <v>4663</v>
      </c>
      <c r="E102" s="180">
        <f>SUMIF('tikina dataset'!D:D,'shelter impact summary'!C102,'tikina dataset'!F:F)</f>
        <v>4829</v>
      </c>
      <c r="F102" s="381">
        <f t="shared" si="22"/>
        <v>5.5762833015199961E-3</v>
      </c>
      <c r="G102" s="179">
        <f>SUMIF('tikina dataset'!D:D,'shelter impact summary'!C102,'tikina dataset'!G:G)</f>
        <v>976</v>
      </c>
      <c r="H102" s="185">
        <f t="shared" si="20"/>
        <v>1010.7450139395239</v>
      </c>
      <c r="I102" s="334">
        <f t="shared" si="17"/>
        <v>4.7776639344262293</v>
      </c>
      <c r="J102" s="351">
        <f t="shared" si="18"/>
        <v>1.286179978205446E-2</v>
      </c>
      <c r="K102" s="181">
        <f t="shared" si="19"/>
        <v>0.12070304410851108</v>
      </c>
      <c r="L102" s="182">
        <f>SUMIF('Comm Housing Damage 15 Mar'!D:D,'shelter impact summary'!C102,'Comm Housing Damage 15 Mar'!G:G)</f>
        <v>13</v>
      </c>
      <c r="M102" s="182"/>
      <c r="N102" s="179">
        <f>SUMIF('Comm Housing Damage 15 Mar'!D:D,'shelter impact summary'!C102,'Comm Housing Damage 15 Mar'!H:H)</f>
        <v>122</v>
      </c>
      <c r="O102" s="179"/>
      <c r="P102" s="184">
        <f t="shared" si="21"/>
        <v>135</v>
      </c>
    </row>
    <row r="103" spans="1:16" ht="18.75">
      <c r="A103" s="177"/>
      <c r="B103" s="179"/>
      <c r="C103" s="332" t="s">
        <v>215</v>
      </c>
      <c r="D103" s="187">
        <f>SUMIF('tikina dataset'!D:D,'shelter impact summary'!C103,'tikina dataset'!E:E)</f>
        <v>907</v>
      </c>
      <c r="E103" s="180">
        <f>SUMIF('tikina dataset'!D:D,'shelter impact summary'!C103,'tikina dataset'!F:F)</f>
        <v>939</v>
      </c>
      <c r="F103" s="381">
        <f t="shared" si="22"/>
        <v>1.0843093849921882E-3</v>
      </c>
      <c r="G103" s="179">
        <f>SUMIF('tikina dataset'!D:D,'shelter impact summary'!C103,'tikina dataset'!G:G)</f>
        <v>217</v>
      </c>
      <c r="H103" s="185">
        <f t="shared" si="20"/>
        <v>224.65600882028664</v>
      </c>
      <c r="I103" s="334">
        <f t="shared" si="17"/>
        <v>4.1797235023041477</v>
      </c>
      <c r="J103" s="351">
        <f t="shared" si="18"/>
        <v>0</v>
      </c>
      <c r="K103" s="181">
        <f t="shared" si="19"/>
        <v>0</v>
      </c>
      <c r="L103" s="182">
        <f>SUMIF('Comm Housing Damage 15 Mar'!D:D,'shelter impact summary'!C103,'Comm Housing Damage 15 Mar'!G:G)</f>
        <v>0</v>
      </c>
      <c r="M103" s="182"/>
      <c r="N103" s="179">
        <f>SUMIF('Comm Housing Damage 15 Mar'!D:D,'shelter impact summary'!C103,'Comm Housing Damage 15 Mar'!H:H)</f>
        <v>0</v>
      </c>
      <c r="O103" s="179"/>
      <c r="P103" s="184">
        <f t="shared" si="21"/>
        <v>0</v>
      </c>
    </row>
    <row r="104" spans="1:16" ht="18.75">
      <c r="A104" s="177"/>
      <c r="B104" s="173" t="s">
        <v>73</v>
      </c>
      <c r="C104" s="330"/>
      <c r="D104" s="355">
        <f>SUM(D105:D108)</f>
        <v>29464</v>
      </c>
      <c r="E104" s="175">
        <f>SUM(E105:E108)</f>
        <v>30510</v>
      </c>
      <c r="F104" s="380">
        <f t="shared" si="22"/>
        <v>3.5231394394155124E-2</v>
      </c>
      <c r="G104" s="174">
        <f>SUM(G105:G108)</f>
        <v>6415</v>
      </c>
      <c r="H104" s="175">
        <f t="shared" si="20"/>
        <v>6642.7385962530552</v>
      </c>
      <c r="I104" s="337">
        <f t="shared" si="17"/>
        <v>4.5929851909586903</v>
      </c>
      <c r="J104" s="351">
        <f t="shared" si="18"/>
        <v>0.4234699227193312</v>
      </c>
      <c r="K104" s="181">
        <f t="shared" si="19"/>
        <v>0.22776750553656172</v>
      </c>
      <c r="L104" s="174">
        <f>SUM(L105:L108)</f>
        <v>2813</v>
      </c>
      <c r="M104" s="174"/>
      <c r="N104" s="174">
        <f>SUM(N105:N108)</f>
        <v>1513</v>
      </c>
      <c r="O104" s="174"/>
      <c r="P104" s="176">
        <f t="shared" si="21"/>
        <v>4326</v>
      </c>
    </row>
    <row r="105" spans="1:16" ht="18.75">
      <c r="A105" s="177"/>
      <c r="B105" s="178"/>
      <c r="C105" s="331" t="s">
        <v>216</v>
      </c>
      <c r="D105" s="187">
        <f>SUMIF('tikina dataset'!D:D,'shelter impact summary'!C105,'tikina dataset'!E:E)</f>
        <v>4199</v>
      </c>
      <c r="E105" s="180">
        <f>SUMIF('tikina dataset'!D:D,'shelter impact summary'!C105,'tikina dataset'!F:F)</f>
        <v>4348</v>
      </c>
      <c r="F105" s="381">
        <f t="shared" si="22"/>
        <v>5.0208489946177142E-3</v>
      </c>
      <c r="G105" s="179">
        <f>SUMIF('tikina dataset'!D:D,'shelter impact summary'!C105,'tikina dataset'!G:G)</f>
        <v>929</v>
      </c>
      <c r="H105" s="185">
        <f t="shared" si="20"/>
        <v>961.96522981662292</v>
      </c>
      <c r="I105" s="334">
        <f t="shared" si="17"/>
        <v>4.5199138858988164</v>
      </c>
      <c r="J105" s="351">
        <f t="shared" si="18"/>
        <v>0.36799666872313269</v>
      </c>
      <c r="K105" s="181">
        <f t="shared" si="19"/>
        <v>0.14865402154635021</v>
      </c>
      <c r="L105" s="182">
        <f>SUMIF('Comm Housing Damage 15 Mar'!D:D,'shelter impact summary'!C105,'Comm Housing Damage 15 Mar'!G:G)</f>
        <v>354</v>
      </c>
      <c r="M105" s="182"/>
      <c r="N105" s="179">
        <f>SUMIF('Comm Housing Damage 15 Mar'!D:D,'shelter impact summary'!C105,'Comm Housing Damage 15 Mar'!H:H)</f>
        <v>143</v>
      </c>
      <c r="O105" s="179"/>
      <c r="P105" s="184">
        <f t="shared" si="21"/>
        <v>497</v>
      </c>
    </row>
    <row r="106" spans="1:16" ht="18.75">
      <c r="A106" s="177"/>
      <c r="B106" s="178"/>
      <c r="C106" s="331" t="s">
        <v>217</v>
      </c>
      <c r="D106" s="187">
        <f>SUMIF('tikina dataset'!D:D,'shelter impact summary'!C106,'tikina dataset'!E:E)</f>
        <v>4259</v>
      </c>
      <c r="E106" s="180">
        <f>SUMIF('tikina dataset'!D:D,'shelter impact summary'!C106,'tikina dataset'!F:F)</f>
        <v>4410</v>
      </c>
      <c r="F106" s="381">
        <f t="shared" si="22"/>
        <v>5.0924434375032475E-3</v>
      </c>
      <c r="G106" s="179">
        <f>SUMIF('tikina dataset'!D:D,'shelter impact summary'!C106,'tikina dataset'!G:G)</f>
        <v>880</v>
      </c>
      <c r="H106" s="185">
        <f t="shared" si="20"/>
        <v>911.19981216247947</v>
      </c>
      <c r="I106" s="334">
        <f t="shared" si="17"/>
        <v>4.8397727272727273</v>
      </c>
      <c r="J106" s="351">
        <f t="shared" si="18"/>
        <v>1.1391573902288188</v>
      </c>
      <c r="K106" s="181">
        <f t="shared" si="19"/>
        <v>0.43898165326736754</v>
      </c>
      <c r="L106" s="182">
        <f>SUMIF('Comm Housing Damage 15 Mar'!D:D,'shelter impact summary'!C106,'Comm Housing Damage 15 Mar'!G:G)</f>
        <v>1038</v>
      </c>
      <c r="M106" s="182"/>
      <c r="N106" s="179">
        <f>SUMIF('Comm Housing Damage 15 Mar'!D:D,'shelter impact summary'!C106,'Comm Housing Damage 15 Mar'!H:H)</f>
        <v>400</v>
      </c>
      <c r="O106" s="179"/>
      <c r="P106" s="184">
        <f t="shared" si="21"/>
        <v>1438</v>
      </c>
    </row>
    <row r="107" spans="1:16" ht="18.75">
      <c r="A107" s="177"/>
      <c r="B107" s="178"/>
      <c r="C107" s="331" t="s">
        <v>218</v>
      </c>
      <c r="D107" s="187">
        <f>SUMIF('tikina dataset'!D:D,'shelter impact summary'!C107,'tikina dataset'!E:E)</f>
        <v>14457</v>
      </c>
      <c r="E107" s="180">
        <f>SUMIF('tikina dataset'!D:D,'shelter impact summary'!C107,'tikina dataset'!F:F)</f>
        <v>14970</v>
      </c>
      <c r="F107" s="381">
        <f t="shared" si="22"/>
        <v>1.7286593709619869E-2</v>
      </c>
      <c r="G107" s="179">
        <f>SUMIF('tikina dataset'!D:D,'shelter impact summary'!C107,'tikina dataset'!G:G)</f>
        <v>3205</v>
      </c>
      <c r="H107" s="185">
        <f t="shared" si="20"/>
        <v>3318.7279518572323</v>
      </c>
      <c r="I107" s="334">
        <f t="shared" si="17"/>
        <v>4.5107644305772228</v>
      </c>
      <c r="J107" s="351">
        <f t="shared" si="18"/>
        <v>0.2118281492782757</v>
      </c>
      <c r="K107" s="181">
        <f t="shared" si="19"/>
        <v>0.18802384800802852</v>
      </c>
      <c r="L107" s="182">
        <f>SUMIF('Comm Housing Damage 15 Mar'!D:D,'shelter impact summary'!C107,'Comm Housing Damage 15 Mar'!G:G)</f>
        <v>703</v>
      </c>
      <c r="M107" s="182"/>
      <c r="N107" s="179">
        <f>SUMIF('Comm Housing Damage 15 Mar'!D:D,'shelter impact summary'!C107,'Comm Housing Damage 15 Mar'!H:H)</f>
        <v>624</v>
      </c>
      <c r="O107" s="179"/>
      <c r="P107" s="184">
        <f t="shared" si="21"/>
        <v>1327</v>
      </c>
    </row>
    <row r="108" spans="1:16" ht="18.75">
      <c r="A108" s="188"/>
      <c r="B108" s="189"/>
      <c r="C108" s="333" t="s">
        <v>219</v>
      </c>
      <c r="D108" s="358">
        <f>SUMIF('tikina dataset'!D:D,'shelter impact summary'!C108,'tikina dataset'!E:E)</f>
        <v>6549</v>
      </c>
      <c r="E108" s="180">
        <f>SUMIF('tikina dataset'!D:D,'shelter impact summary'!C108,'tikina dataset'!F:F)</f>
        <v>6782</v>
      </c>
      <c r="F108" s="385">
        <f t="shared" si="22"/>
        <v>7.8315082524142918E-3</v>
      </c>
      <c r="G108" s="190">
        <f>SUMIF('tikina dataset'!D:D,'shelter impact summary'!C108,'tikina dataset'!G:G)</f>
        <v>1401</v>
      </c>
      <c r="H108" s="185">
        <f t="shared" si="20"/>
        <v>1450.8447091158955</v>
      </c>
      <c r="I108" s="334">
        <f t="shared" si="17"/>
        <v>4.6745182012847968</v>
      </c>
      <c r="J108" s="353">
        <f t="shared" si="18"/>
        <v>0.49488411508736124</v>
      </c>
      <c r="K108" s="354">
        <f t="shared" si="19"/>
        <v>0.23848176019530223</v>
      </c>
      <c r="L108" s="189">
        <f>SUMIF('Comm Housing Damage 15 Mar'!D:D,'shelter impact summary'!C108,'Comm Housing Damage 15 Mar'!G:G)</f>
        <v>718</v>
      </c>
      <c r="M108" s="189"/>
      <c r="N108" s="190">
        <f>SUMIF('Comm Housing Damage 15 Mar'!D:D,'shelter impact summary'!C108,'Comm Housing Damage 15 Mar'!H:H)</f>
        <v>346</v>
      </c>
      <c r="O108" s="190"/>
      <c r="P108" s="191">
        <f t="shared" si="21"/>
        <v>1064</v>
      </c>
    </row>
    <row r="109" spans="1:16" s="360" customFormat="1" ht="20.25" customHeight="1">
      <c r="A109" s="361"/>
      <c r="B109" s="362"/>
      <c r="C109" s="362" t="s">
        <v>4884</v>
      </c>
      <c r="D109" s="363">
        <f>SUM(D3,D29,D57,D85)</f>
        <v>837271</v>
      </c>
      <c r="E109" s="367">
        <f t="shared" ref="E109:N109" si="23">SUM(E3,E29,E57,E85)</f>
        <v>888230.14470000006</v>
      </c>
      <c r="F109" s="368"/>
      <c r="G109" s="364">
        <f t="shared" si="23"/>
        <v>178790.87234042553</v>
      </c>
      <c r="H109" s="387">
        <f>SUM(E109/(D109/G109))</f>
        <v>189672.68949954724</v>
      </c>
      <c r="I109" s="379">
        <f>AVERAGE(I104,I95,I86,I77,I71,I62,I58,I50,I35,I30,I23,I20,I14,I10,I4)</f>
        <v>4.7340279045085918</v>
      </c>
      <c r="J109" s="365"/>
      <c r="K109" s="366"/>
      <c r="L109" s="367">
        <f t="shared" si="23"/>
        <v>10097</v>
      </c>
      <c r="M109" s="367">
        <f>SUM(M3,M29,M57,M85)</f>
        <v>850</v>
      </c>
      <c r="N109" s="367">
        <f t="shared" si="23"/>
        <v>15394</v>
      </c>
      <c r="O109" s="367">
        <f>SUM(O3,O29,O57,O85)</f>
        <v>1932</v>
      </c>
      <c r="P109" s="368">
        <f>SUM(L109:O109)</f>
        <v>28273</v>
      </c>
    </row>
  </sheetData>
  <mergeCells count="4">
    <mergeCell ref="A1:C1"/>
    <mergeCell ref="D1:F1"/>
    <mergeCell ref="J1:P1"/>
    <mergeCell ref="G1:I1"/>
  </mergeCells>
  <conditionalFormatting sqref="J24:K28 J1:K2 J21:K22 J15:K19 J11:K13 J5:K9 J87:K94 J59:K61 J51:K56 J31:K34 J105:K1048576 J96:K103 J78:K84 J72:K76 J63:K70 J36:K49">
    <cfRule type="colorScale" priority="3">
      <colorScale>
        <cfvo type="min"/>
        <cfvo type="max"/>
        <color rgb="FFFCFCFF"/>
        <color rgb="FFF8696B"/>
      </colorScale>
    </cfRule>
  </conditionalFormatting>
  <conditionalFormatting sqref="J3:K3 J29:K29 J57:K57 J85:K85">
    <cfRule type="colorScale" priority="2">
      <colorScale>
        <cfvo type="min"/>
        <cfvo type="max"/>
        <color rgb="FFFCFCFF"/>
        <color rgb="FFF8696B"/>
      </colorScale>
    </cfRule>
  </conditionalFormatting>
  <conditionalFormatting sqref="J4:K4 J10:K10 J14:K14 J20:K20 J23:K23 J30:K30 J35:K35 J50:K50 J58:K58 J62:K62 J71:K71 J77:K77 J86:K86 J95:K95 J104:K104">
    <cfRule type="colorScale" priority="1">
      <colorScale>
        <cfvo type="min"/>
        <cfvo type="max"/>
        <color rgb="FFFCFCFF"/>
        <color rgb="FFF8696B"/>
      </colorScale>
    </cfRule>
  </conditionalFormatting>
  <pageMargins left="0.7" right="0.7" top="0.75" bottom="0.75" header="0.3" footer="0.3"/>
  <pageSetup orientation="portrait" r:id="rId1"/>
  <ignoredErrors>
    <ignoredError sqref="F3:F4 F62 F58 F104 F95 F85:F86 F77 F71 F50 F35 F30 F23 F20 F14 F10 N20 J16:K16 P85 P57 P29" 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88"/>
  <sheetViews>
    <sheetView workbookViewId="0">
      <selection activeCell="B37" sqref="B37"/>
    </sheetView>
  </sheetViews>
  <sheetFormatPr defaultRowHeight="12.75"/>
  <cols>
    <col min="1" max="1" width="10.7109375" style="40" customWidth="1"/>
    <col min="2" max="2" width="15.140625" style="40" customWidth="1"/>
    <col min="3" max="3" width="18" style="40" customWidth="1"/>
    <col min="4" max="4" width="20.5703125" style="40" customWidth="1"/>
    <col min="5" max="5" width="18.42578125" style="40" customWidth="1"/>
    <col min="6" max="256" width="9.140625" style="40"/>
    <col min="257" max="257" width="10.7109375" style="40" customWidth="1"/>
    <col min="258" max="258" width="40.7109375" style="40" customWidth="1"/>
    <col min="259" max="259" width="30.7109375" style="40" customWidth="1"/>
    <col min="260" max="512" width="9.140625" style="40"/>
    <col min="513" max="513" width="10.7109375" style="40" customWidth="1"/>
    <col min="514" max="514" width="40.7109375" style="40" customWidth="1"/>
    <col min="515" max="515" width="30.7109375" style="40" customWidth="1"/>
    <col min="516" max="768" width="9.140625" style="40"/>
    <col min="769" max="769" width="10.7109375" style="40" customWidth="1"/>
    <col min="770" max="770" width="40.7109375" style="40" customWidth="1"/>
    <col min="771" max="771" width="30.7109375" style="40" customWidth="1"/>
    <col min="772" max="1024" width="9.140625" style="40"/>
    <col min="1025" max="1025" width="10.7109375" style="40" customWidth="1"/>
    <col min="1026" max="1026" width="40.7109375" style="40" customWidth="1"/>
    <col min="1027" max="1027" width="30.7109375" style="40" customWidth="1"/>
    <col min="1028" max="1280" width="9.140625" style="40"/>
    <col min="1281" max="1281" width="10.7109375" style="40" customWidth="1"/>
    <col min="1282" max="1282" width="40.7109375" style="40" customWidth="1"/>
    <col min="1283" max="1283" width="30.7109375" style="40" customWidth="1"/>
    <col min="1284" max="1536" width="9.140625" style="40"/>
    <col min="1537" max="1537" width="10.7109375" style="40" customWidth="1"/>
    <col min="1538" max="1538" width="40.7109375" style="40" customWidth="1"/>
    <col min="1539" max="1539" width="30.7109375" style="40" customWidth="1"/>
    <col min="1540" max="1792" width="9.140625" style="40"/>
    <col min="1793" max="1793" width="10.7109375" style="40" customWidth="1"/>
    <col min="1794" max="1794" width="40.7109375" style="40" customWidth="1"/>
    <col min="1795" max="1795" width="30.7109375" style="40" customWidth="1"/>
    <col min="1796" max="2048" width="9.140625" style="40"/>
    <col min="2049" max="2049" width="10.7109375" style="40" customWidth="1"/>
    <col min="2050" max="2050" width="40.7109375" style="40" customWidth="1"/>
    <col min="2051" max="2051" width="30.7109375" style="40" customWidth="1"/>
    <col min="2052" max="2304" width="9.140625" style="40"/>
    <col min="2305" max="2305" width="10.7109375" style="40" customWidth="1"/>
    <col min="2306" max="2306" width="40.7109375" style="40" customWidth="1"/>
    <col min="2307" max="2307" width="30.7109375" style="40" customWidth="1"/>
    <col min="2308" max="2560" width="9.140625" style="40"/>
    <col min="2561" max="2561" width="10.7109375" style="40" customWidth="1"/>
    <col min="2562" max="2562" width="40.7109375" style="40" customWidth="1"/>
    <col min="2563" max="2563" width="30.7109375" style="40" customWidth="1"/>
    <col min="2564" max="2816" width="9.140625" style="40"/>
    <col min="2817" max="2817" width="10.7109375" style="40" customWidth="1"/>
    <col min="2818" max="2818" width="40.7109375" style="40" customWidth="1"/>
    <col min="2819" max="2819" width="30.7109375" style="40" customWidth="1"/>
    <col min="2820" max="3072" width="9.140625" style="40"/>
    <col min="3073" max="3073" width="10.7109375" style="40" customWidth="1"/>
    <col min="3074" max="3074" width="40.7109375" style="40" customWidth="1"/>
    <col min="3075" max="3075" width="30.7109375" style="40" customWidth="1"/>
    <col min="3076" max="3328" width="9.140625" style="40"/>
    <col min="3329" max="3329" width="10.7109375" style="40" customWidth="1"/>
    <col min="3330" max="3330" width="40.7109375" style="40" customWidth="1"/>
    <col min="3331" max="3331" width="30.7109375" style="40" customWidth="1"/>
    <col min="3332" max="3584" width="9.140625" style="40"/>
    <col min="3585" max="3585" width="10.7109375" style="40" customWidth="1"/>
    <col min="3586" max="3586" width="40.7109375" style="40" customWidth="1"/>
    <col min="3587" max="3587" width="30.7109375" style="40" customWidth="1"/>
    <col min="3588" max="3840" width="9.140625" style="40"/>
    <col min="3841" max="3841" width="10.7109375" style="40" customWidth="1"/>
    <col min="3842" max="3842" width="40.7109375" style="40" customWidth="1"/>
    <col min="3843" max="3843" width="30.7109375" style="40" customWidth="1"/>
    <col min="3844" max="4096" width="9.140625" style="40"/>
    <col min="4097" max="4097" width="10.7109375" style="40" customWidth="1"/>
    <col min="4098" max="4098" width="40.7109375" style="40" customWidth="1"/>
    <col min="4099" max="4099" width="30.7109375" style="40" customWidth="1"/>
    <col min="4100" max="4352" width="9.140625" style="40"/>
    <col min="4353" max="4353" width="10.7109375" style="40" customWidth="1"/>
    <col min="4354" max="4354" width="40.7109375" style="40" customWidth="1"/>
    <col min="4355" max="4355" width="30.7109375" style="40" customWidth="1"/>
    <col min="4356" max="4608" width="9.140625" style="40"/>
    <col min="4609" max="4609" width="10.7109375" style="40" customWidth="1"/>
    <col min="4610" max="4610" width="40.7109375" style="40" customWidth="1"/>
    <col min="4611" max="4611" width="30.7109375" style="40" customWidth="1"/>
    <col min="4612" max="4864" width="9.140625" style="40"/>
    <col min="4865" max="4865" width="10.7109375" style="40" customWidth="1"/>
    <col min="4866" max="4866" width="40.7109375" style="40" customWidth="1"/>
    <col min="4867" max="4867" width="30.7109375" style="40" customWidth="1"/>
    <col min="4868" max="5120" width="9.140625" style="40"/>
    <col min="5121" max="5121" width="10.7109375" style="40" customWidth="1"/>
    <col min="5122" max="5122" width="40.7109375" style="40" customWidth="1"/>
    <col min="5123" max="5123" width="30.7109375" style="40" customWidth="1"/>
    <col min="5124" max="5376" width="9.140625" style="40"/>
    <col min="5377" max="5377" width="10.7109375" style="40" customWidth="1"/>
    <col min="5378" max="5378" width="40.7109375" style="40" customWidth="1"/>
    <col min="5379" max="5379" width="30.7109375" style="40" customWidth="1"/>
    <col min="5380" max="5632" width="9.140625" style="40"/>
    <col min="5633" max="5633" width="10.7109375" style="40" customWidth="1"/>
    <col min="5634" max="5634" width="40.7109375" style="40" customWidth="1"/>
    <col min="5635" max="5635" width="30.7109375" style="40" customWidth="1"/>
    <col min="5636" max="5888" width="9.140625" style="40"/>
    <col min="5889" max="5889" width="10.7109375" style="40" customWidth="1"/>
    <col min="5890" max="5890" width="40.7109375" style="40" customWidth="1"/>
    <col min="5891" max="5891" width="30.7109375" style="40" customWidth="1"/>
    <col min="5892" max="6144" width="9.140625" style="40"/>
    <col min="6145" max="6145" width="10.7109375" style="40" customWidth="1"/>
    <col min="6146" max="6146" width="40.7109375" style="40" customWidth="1"/>
    <col min="6147" max="6147" width="30.7109375" style="40" customWidth="1"/>
    <col min="6148" max="6400" width="9.140625" style="40"/>
    <col min="6401" max="6401" width="10.7109375" style="40" customWidth="1"/>
    <col min="6402" max="6402" width="40.7109375" style="40" customWidth="1"/>
    <col min="6403" max="6403" width="30.7109375" style="40" customWidth="1"/>
    <col min="6404" max="6656" width="9.140625" style="40"/>
    <col min="6657" max="6657" width="10.7109375" style="40" customWidth="1"/>
    <col min="6658" max="6658" width="40.7109375" style="40" customWidth="1"/>
    <col min="6659" max="6659" width="30.7109375" style="40" customWidth="1"/>
    <col min="6660" max="6912" width="9.140625" style="40"/>
    <col min="6913" max="6913" width="10.7109375" style="40" customWidth="1"/>
    <col min="6914" max="6914" width="40.7109375" style="40" customWidth="1"/>
    <col min="6915" max="6915" width="30.7109375" style="40" customWidth="1"/>
    <col min="6916" max="7168" width="9.140625" style="40"/>
    <col min="7169" max="7169" width="10.7109375" style="40" customWidth="1"/>
    <col min="7170" max="7170" width="40.7109375" style="40" customWidth="1"/>
    <col min="7171" max="7171" width="30.7109375" style="40" customWidth="1"/>
    <col min="7172" max="7424" width="9.140625" style="40"/>
    <col min="7425" max="7425" width="10.7109375" style="40" customWidth="1"/>
    <col min="7426" max="7426" width="40.7109375" style="40" customWidth="1"/>
    <col min="7427" max="7427" width="30.7109375" style="40" customWidth="1"/>
    <col min="7428" max="7680" width="9.140625" style="40"/>
    <col min="7681" max="7681" width="10.7109375" style="40" customWidth="1"/>
    <col min="7682" max="7682" width="40.7109375" style="40" customWidth="1"/>
    <col min="7683" max="7683" width="30.7109375" style="40" customWidth="1"/>
    <col min="7684" max="7936" width="9.140625" style="40"/>
    <col min="7937" max="7937" width="10.7109375" style="40" customWidth="1"/>
    <col min="7938" max="7938" width="40.7109375" style="40" customWidth="1"/>
    <col min="7939" max="7939" width="30.7109375" style="40" customWidth="1"/>
    <col min="7940" max="8192" width="9.140625" style="40"/>
    <col min="8193" max="8193" width="10.7109375" style="40" customWidth="1"/>
    <col min="8194" max="8194" width="40.7109375" style="40" customWidth="1"/>
    <col min="8195" max="8195" width="30.7109375" style="40" customWidth="1"/>
    <col min="8196" max="8448" width="9.140625" style="40"/>
    <col min="8449" max="8449" width="10.7109375" style="40" customWidth="1"/>
    <col min="8450" max="8450" width="40.7109375" style="40" customWidth="1"/>
    <col min="8451" max="8451" width="30.7109375" style="40" customWidth="1"/>
    <col min="8452" max="8704" width="9.140625" style="40"/>
    <col min="8705" max="8705" width="10.7109375" style="40" customWidth="1"/>
    <col min="8706" max="8706" width="40.7109375" style="40" customWidth="1"/>
    <col min="8707" max="8707" width="30.7109375" style="40" customWidth="1"/>
    <col min="8708" max="8960" width="9.140625" style="40"/>
    <col min="8961" max="8961" width="10.7109375" style="40" customWidth="1"/>
    <col min="8962" max="8962" width="40.7109375" style="40" customWidth="1"/>
    <col min="8963" max="8963" width="30.7109375" style="40" customWidth="1"/>
    <col min="8964" max="9216" width="9.140625" style="40"/>
    <col min="9217" max="9217" width="10.7109375" style="40" customWidth="1"/>
    <col min="9218" max="9218" width="40.7109375" style="40" customWidth="1"/>
    <col min="9219" max="9219" width="30.7109375" style="40" customWidth="1"/>
    <col min="9220" max="9472" width="9.140625" style="40"/>
    <col min="9473" max="9473" width="10.7109375" style="40" customWidth="1"/>
    <col min="9474" max="9474" width="40.7109375" style="40" customWidth="1"/>
    <col min="9475" max="9475" width="30.7109375" style="40" customWidth="1"/>
    <col min="9476" max="9728" width="9.140625" style="40"/>
    <col min="9729" max="9729" width="10.7109375" style="40" customWidth="1"/>
    <col min="9730" max="9730" width="40.7109375" style="40" customWidth="1"/>
    <col min="9731" max="9731" width="30.7109375" style="40" customWidth="1"/>
    <col min="9732" max="9984" width="9.140625" style="40"/>
    <col min="9985" max="9985" width="10.7109375" style="40" customWidth="1"/>
    <col min="9986" max="9986" width="40.7109375" style="40" customWidth="1"/>
    <col min="9987" max="9987" width="30.7109375" style="40" customWidth="1"/>
    <col min="9988" max="10240" width="9.140625" style="40"/>
    <col min="10241" max="10241" width="10.7109375" style="40" customWidth="1"/>
    <col min="10242" max="10242" width="40.7109375" style="40" customWidth="1"/>
    <col min="10243" max="10243" width="30.7109375" style="40" customWidth="1"/>
    <col min="10244" max="10496" width="9.140625" style="40"/>
    <col min="10497" max="10497" width="10.7109375" style="40" customWidth="1"/>
    <col min="10498" max="10498" width="40.7109375" style="40" customWidth="1"/>
    <col min="10499" max="10499" width="30.7109375" style="40" customWidth="1"/>
    <col min="10500" max="10752" width="9.140625" style="40"/>
    <col min="10753" max="10753" width="10.7109375" style="40" customWidth="1"/>
    <col min="10754" max="10754" width="40.7109375" style="40" customWidth="1"/>
    <col min="10755" max="10755" width="30.7109375" style="40" customWidth="1"/>
    <col min="10756" max="11008" width="9.140625" style="40"/>
    <col min="11009" max="11009" width="10.7109375" style="40" customWidth="1"/>
    <col min="11010" max="11010" width="40.7109375" style="40" customWidth="1"/>
    <col min="11011" max="11011" width="30.7109375" style="40" customWidth="1"/>
    <col min="11012" max="11264" width="9.140625" style="40"/>
    <col min="11265" max="11265" width="10.7109375" style="40" customWidth="1"/>
    <col min="11266" max="11266" width="40.7109375" style="40" customWidth="1"/>
    <col min="11267" max="11267" width="30.7109375" style="40" customWidth="1"/>
    <col min="11268" max="11520" width="9.140625" style="40"/>
    <col min="11521" max="11521" width="10.7109375" style="40" customWidth="1"/>
    <col min="11522" max="11522" width="40.7109375" style="40" customWidth="1"/>
    <col min="11523" max="11523" width="30.7109375" style="40" customWidth="1"/>
    <col min="11524" max="11776" width="9.140625" style="40"/>
    <col min="11777" max="11777" width="10.7109375" style="40" customWidth="1"/>
    <col min="11778" max="11778" width="40.7109375" style="40" customWidth="1"/>
    <col min="11779" max="11779" width="30.7109375" style="40" customWidth="1"/>
    <col min="11780" max="12032" width="9.140625" style="40"/>
    <col min="12033" max="12033" width="10.7109375" style="40" customWidth="1"/>
    <col min="12034" max="12034" width="40.7109375" style="40" customWidth="1"/>
    <col min="12035" max="12035" width="30.7109375" style="40" customWidth="1"/>
    <col min="12036" max="12288" width="9.140625" style="40"/>
    <col min="12289" max="12289" width="10.7109375" style="40" customWidth="1"/>
    <col min="12290" max="12290" width="40.7109375" style="40" customWidth="1"/>
    <col min="12291" max="12291" width="30.7109375" style="40" customWidth="1"/>
    <col min="12292" max="12544" width="9.140625" style="40"/>
    <col min="12545" max="12545" width="10.7109375" style="40" customWidth="1"/>
    <col min="12546" max="12546" width="40.7109375" style="40" customWidth="1"/>
    <col min="12547" max="12547" width="30.7109375" style="40" customWidth="1"/>
    <col min="12548" max="12800" width="9.140625" style="40"/>
    <col min="12801" max="12801" width="10.7109375" style="40" customWidth="1"/>
    <col min="12802" max="12802" width="40.7109375" style="40" customWidth="1"/>
    <col min="12803" max="12803" width="30.7109375" style="40" customWidth="1"/>
    <col min="12804" max="13056" width="9.140625" style="40"/>
    <col min="13057" max="13057" width="10.7109375" style="40" customWidth="1"/>
    <col min="13058" max="13058" width="40.7109375" style="40" customWidth="1"/>
    <col min="13059" max="13059" width="30.7109375" style="40" customWidth="1"/>
    <col min="13060" max="13312" width="9.140625" style="40"/>
    <col min="13313" max="13313" width="10.7109375" style="40" customWidth="1"/>
    <col min="13314" max="13314" width="40.7109375" style="40" customWidth="1"/>
    <col min="13315" max="13315" width="30.7109375" style="40" customWidth="1"/>
    <col min="13316" max="13568" width="9.140625" style="40"/>
    <col min="13569" max="13569" width="10.7109375" style="40" customWidth="1"/>
    <col min="13570" max="13570" width="40.7109375" style="40" customWidth="1"/>
    <col min="13571" max="13571" width="30.7109375" style="40" customWidth="1"/>
    <col min="13572" max="13824" width="9.140625" style="40"/>
    <col min="13825" max="13825" width="10.7109375" style="40" customWidth="1"/>
    <col min="13826" max="13826" width="40.7109375" style="40" customWidth="1"/>
    <col min="13827" max="13827" width="30.7109375" style="40" customWidth="1"/>
    <col min="13828" max="14080" width="9.140625" style="40"/>
    <col min="14081" max="14081" width="10.7109375" style="40" customWidth="1"/>
    <col min="14082" max="14082" width="40.7109375" style="40" customWidth="1"/>
    <col min="14083" max="14083" width="30.7109375" style="40" customWidth="1"/>
    <col min="14084" max="14336" width="9.140625" style="40"/>
    <col min="14337" max="14337" width="10.7109375" style="40" customWidth="1"/>
    <col min="14338" max="14338" width="40.7109375" style="40" customWidth="1"/>
    <col min="14339" max="14339" width="30.7109375" style="40" customWidth="1"/>
    <col min="14340" max="14592" width="9.140625" style="40"/>
    <col min="14593" max="14593" width="10.7109375" style="40" customWidth="1"/>
    <col min="14594" max="14594" width="40.7109375" style="40" customWidth="1"/>
    <col min="14595" max="14595" width="30.7109375" style="40" customWidth="1"/>
    <col min="14596" max="14848" width="9.140625" style="40"/>
    <col min="14849" max="14849" width="10.7109375" style="40" customWidth="1"/>
    <col min="14850" max="14850" width="40.7109375" style="40" customWidth="1"/>
    <col min="14851" max="14851" width="30.7109375" style="40" customWidth="1"/>
    <col min="14852" max="15104" width="9.140625" style="40"/>
    <col min="15105" max="15105" width="10.7109375" style="40" customWidth="1"/>
    <col min="15106" max="15106" width="40.7109375" style="40" customWidth="1"/>
    <col min="15107" max="15107" width="30.7109375" style="40" customWidth="1"/>
    <col min="15108" max="15360" width="9.140625" style="40"/>
    <col min="15361" max="15361" width="10.7109375" style="40" customWidth="1"/>
    <col min="15362" max="15362" width="40.7109375" style="40" customWidth="1"/>
    <col min="15363" max="15363" width="30.7109375" style="40" customWidth="1"/>
    <col min="15364" max="15616" width="9.140625" style="40"/>
    <col min="15617" max="15617" width="10.7109375" style="40" customWidth="1"/>
    <col min="15618" max="15618" width="40.7109375" style="40" customWidth="1"/>
    <col min="15619" max="15619" width="30.7109375" style="40" customWidth="1"/>
    <col min="15620" max="15872" width="9.140625" style="40"/>
    <col min="15873" max="15873" width="10.7109375" style="40" customWidth="1"/>
    <col min="15874" max="15874" width="40.7109375" style="40" customWidth="1"/>
    <col min="15875" max="15875" width="30.7109375" style="40" customWidth="1"/>
    <col min="15876" max="16128" width="9.140625" style="40"/>
    <col min="16129" max="16129" width="10.7109375" style="40" customWidth="1"/>
    <col min="16130" max="16130" width="40.7109375" style="40" customWidth="1"/>
    <col min="16131" max="16131" width="30.7109375" style="40" customWidth="1"/>
    <col min="16132" max="16384" width="9.140625" style="40"/>
  </cols>
  <sheetData>
    <row r="1" spans="1:5" s="62" customFormat="1" ht="43.5" customHeight="1">
      <c r="A1" s="60" t="s">
        <v>3358</v>
      </c>
      <c r="B1" s="60" t="s">
        <v>3045</v>
      </c>
      <c r="C1" s="60" t="s">
        <v>3446</v>
      </c>
      <c r="D1" s="61" t="s">
        <v>3445</v>
      </c>
      <c r="E1" s="64" t="s">
        <v>3508</v>
      </c>
    </row>
    <row r="2" spans="1:5">
      <c r="A2" s="57" t="s">
        <v>3362</v>
      </c>
      <c r="B2" s="57" t="s">
        <v>71</v>
      </c>
      <c r="C2" s="58">
        <v>45242</v>
      </c>
      <c r="D2" s="59">
        <v>9543</v>
      </c>
    </row>
    <row r="3" spans="1:5">
      <c r="A3" s="57" t="s">
        <v>3432</v>
      </c>
      <c r="B3" s="57" t="s">
        <v>208</v>
      </c>
      <c r="C3" s="58">
        <v>8465</v>
      </c>
      <c r="D3" s="59">
        <v>1699</v>
      </c>
    </row>
    <row r="4" spans="1:5">
      <c r="A4" s="57" t="s">
        <v>3421</v>
      </c>
      <c r="B4" s="57" t="s">
        <v>129</v>
      </c>
      <c r="C4" s="58">
        <v>266</v>
      </c>
      <c r="D4" s="59">
        <v>56</v>
      </c>
    </row>
    <row r="5" spans="1:5">
      <c r="A5" s="57" t="s">
        <v>3380</v>
      </c>
      <c r="B5" s="57" t="s">
        <v>88</v>
      </c>
      <c r="C5" s="58">
        <v>27530</v>
      </c>
      <c r="D5" s="59">
        <v>5350</v>
      </c>
    </row>
    <row r="6" spans="1:5">
      <c r="A6" s="57" t="s">
        <v>3374</v>
      </c>
      <c r="B6" s="57" t="s">
        <v>83</v>
      </c>
      <c r="C6" s="58">
        <v>1165</v>
      </c>
      <c r="D6" s="59">
        <v>266</v>
      </c>
    </row>
    <row r="7" spans="1:5">
      <c r="A7" s="57" t="s">
        <v>3392</v>
      </c>
      <c r="B7" s="57" t="s">
        <v>63</v>
      </c>
      <c r="C7" s="58">
        <v>5985</v>
      </c>
      <c r="D7" s="59">
        <v>1297</v>
      </c>
    </row>
    <row r="8" spans="1:5">
      <c r="A8" s="57" t="s">
        <v>3395</v>
      </c>
      <c r="B8" s="57" t="s">
        <v>64</v>
      </c>
      <c r="C8" s="58">
        <v>13252</v>
      </c>
      <c r="D8" s="59">
        <v>2629</v>
      </c>
    </row>
    <row r="9" spans="1:5">
      <c r="A9" s="57" t="s">
        <v>3407</v>
      </c>
      <c r="B9" s="57" t="s">
        <v>116</v>
      </c>
      <c r="C9" s="58">
        <v>1060</v>
      </c>
      <c r="D9" s="59">
        <v>208</v>
      </c>
    </row>
    <row r="10" spans="1:5">
      <c r="A10" s="57" t="s">
        <v>3427</v>
      </c>
      <c r="B10" s="57" t="s">
        <v>167</v>
      </c>
      <c r="C10" s="58">
        <v>108</v>
      </c>
      <c r="D10" s="59">
        <v>26</v>
      </c>
    </row>
    <row r="11" spans="1:5">
      <c r="A11" s="57" t="s">
        <v>3433</v>
      </c>
      <c r="B11" s="57" t="s">
        <v>209</v>
      </c>
      <c r="C11" s="58">
        <v>7555</v>
      </c>
      <c r="D11" s="59">
        <v>1451</v>
      </c>
    </row>
    <row r="12" spans="1:5">
      <c r="A12" s="57" t="s">
        <v>3428</v>
      </c>
      <c r="B12" s="57" t="s">
        <v>168</v>
      </c>
      <c r="C12" s="58">
        <v>2190</v>
      </c>
      <c r="D12" s="59">
        <v>479</v>
      </c>
    </row>
    <row r="13" spans="1:5">
      <c r="A13" s="57" t="s">
        <v>3422</v>
      </c>
      <c r="B13" s="57" t="s">
        <v>130</v>
      </c>
      <c r="C13" s="58">
        <v>2704</v>
      </c>
      <c r="D13" s="59">
        <v>549</v>
      </c>
    </row>
    <row r="14" spans="1:5">
      <c r="A14" s="57" t="s">
        <v>3385</v>
      </c>
      <c r="B14" s="57" t="s">
        <v>171</v>
      </c>
      <c r="C14" s="58">
        <v>120</v>
      </c>
      <c r="D14" s="59">
        <v>22</v>
      </c>
    </row>
    <row r="15" spans="1:5">
      <c r="A15" s="57" t="s">
        <v>3386</v>
      </c>
      <c r="B15" s="57" t="s">
        <v>172</v>
      </c>
      <c r="C15" s="58">
        <v>766</v>
      </c>
      <c r="D15" s="59">
        <v>162</v>
      </c>
    </row>
    <row r="16" spans="1:5">
      <c r="A16" s="57" t="s">
        <v>3387</v>
      </c>
      <c r="B16" s="57" t="s">
        <v>173</v>
      </c>
      <c r="C16" s="58">
        <v>266</v>
      </c>
      <c r="D16" s="59">
        <v>55</v>
      </c>
    </row>
    <row r="17" spans="1:4">
      <c r="A17" s="57" t="s">
        <v>3408</v>
      </c>
      <c r="B17" s="57" t="s">
        <v>122</v>
      </c>
      <c r="C17" s="58">
        <v>904</v>
      </c>
      <c r="D17" s="59">
        <v>160</v>
      </c>
    </row>
    <row r="18" spans="1:4">
      <c r="A18" s="57" t="s">
        <v>3423</v>
      </c>
      <c r="B18" s="57" t="s">
        <v>33</v>
      </c>
      <c r="C18" s="58">
        <v>3356</v>
      </c>
      <c r="D18" s="59">
        <v>704</v>
      </c>
    </row>
    <row r="19" spans="1:4">
      <c r="A19" s="57" t="s">
        <v>3429</v>
      </c>
      <c r="B19" s="57" t="s">
        <v>169</v>
      </c>
      <c r="C19" s="58">
        <v>56381</v>
      </c>
      <c r="D19" s="59">
        <v>11918</v>
      </c>
    </row>
    <row r="20" spans="1:4">
      <c r="A20" s="57" t="s">
        <v>3409</v>
      </c>
      <c r="B20" s="57" t="s">
        <v>123</v>
      </c>
      <c r="C20" s="58">
        <v>1813</v>
      </c>
      <c r="D20" s="59">
        <v>364</v>
      </c>
    </row>
    <row r="21" spans="1:4">
      <c r="A21" s="57" t="s">
        <v>3420</v>
      </c>
      <c r="B21" s="57" t="s">
        <v>124</v>
      </c>
      <c r="C21" s="58">
        <v>238</v>
      </c>
      <c r="D21" s="59">
        <v>45</v>
      </c>
    </row>
    <row r="22" spans="1:4">
      <c r="A22" s="57" t="s">
        <v>3426</v>
      </c>
      <c r="B22" s="57" t="s">
        <v>131</v>
      </c>
      <c r="C22" s="58">
        <v>330</v>
      </c>
      <c r="D22" s="59">
        <v>69</v>
      </c>
    </row>
    <row r="23" spans="1:4">
      <c r="A23" s="57" t="s">
        <v>3440</v>
      </c>
      <c r="B23" s="57" t="s">
        <v>77</v>
      </c>
      <c r="C23" s="58">
        <v>4864</v>
      </c>
      <c r="D23" s="59">
        <v>946</v>
      </c>
    </row>
    <row r="24" spans="1:4">
      <c r="A24" s="57" t="s">
        <v>3410</v>
      </c>
      <c r="B24" s="57" t="s">
        <v>125</v>
      </c>
      <c r="C24" s="58">
        <v>979</v>
      </c>
      <c r="D24" s="59">
        <v>226</v>
      </c>
    </row>
    <row r="25" spans="1:4">
      <c r="A25" s="57" t="s">
        <v>3430</v>
      </c>
      <c r="B25" s="57" t="s">
        <v>65</v>
      </c>
      <c r="C25" s="58">
        <v>10072</v>
      </c>
      <c r="D25" s="59">
        <v>1984</v>
      </c>
    </row>
    <row r="26" spans="1:4">
      <c r="A26" s="57" t="s">
        <v>3363</v>
      </c>
      <c r="B26" s="57" t="s">
        <v>201</v>
      </c>
      <c r="C26" s="58">
        <v>6129</v>
      </c>
      <c r="D26" s="59">
        <v>1201</v>
      </c>
    </row>
    <row r="27" spans="1:4">
      <c r="A27" s="57" t="s">
        <v>3388</v>
      </c>
      <c r="B27" s="57" t="s">
        <v>174</v>
      </c>
      <c r="C27" s="58">
        <v>250</v>
      </c>
      <c r="D27" s="59">
        <v>52</v>
      </c>
    </row>
    <row r="28" spans="1:4">
      <c r="A28" s="57" t="s">
        <v>3434</v>
      </c>
      <c r="B28" s="57" t="s">
        <v>210</v>
      </c>
      <c r="C28" s="58">
        <v>2897</v>
      </c>
      <c r="D28" s="59">
        <v>632</v>
      </c>
    </row>
    <row r="29" spans="1:4">
      <c r="A29" s="57" t="s">
        <v>3435</v>
      </c>
      <c r="B29" s="57" t="s">
        <v>211</v>
      </c>
      <c r="C29" s="58">
        <v>16562</v>
      </c>
      <c r="D29" s="59">
        <v>3363</v>
      </c>
    </row>
    <row r="30" spans="1:4">
      <c r="A30" s="57" t="s">
        <v>3441</v>
      </c>
      <c r="B30" s="57" t="s">
        <v>78</v>
      </c>
      <c r="C30" s="58">
        <v>3972</v>
      </c>
      <c r="D30" s="59">
        <v>838</v>
      </c>
    </row>
    <row r="31" spans="1:4">
      <c r="A31" s="57" t="s">
        <v>3411</v>
      </c>
      <c r="B31" s="57" t="s">
        <v>126</v>
      </c>
      <c r="C31" s="58">
        <v>696</v>
      </c>
      <c r="D31" s="59">
        <v>154</v>
      </c>
    </row>
    <row r="32" spans="1:4">
      <c r="A32" s="57" t="s">
        <v>3412</v>
      </c>
      <c r="B32" s="57" t="s">
        <v>20</v>
      </c>
      <c r="C32" s="58">
        <v>1433</v>
      </c>
      <c r="D32" s="59">
        <v>287</v>
      </c>
    </row>
    <row r="33" spans="1:4">
      <c r="A33" s="57" t="s">
        <v>3413</v>
      </c>
      <c r="B33" s="57" t="s">
        <v>127</v>
      </c>
      <c r="C33" s="58">
        <v>486</v>
      </c>
      <c r="D33" s="59">
        <v>102</v>
      </c>
    </row>
    <row r="34" spans="1:4">
      <c r="A34" s="57" t="s">
        <v>3414</v>
      </c>
      <c r="B34" s="57" t="s">
        <v>128</v>
      </c>
      <c r="C34" s="58">
        <v>1070</v>
      </c>
      <c r="D34" s="59">
        <v>234</v>
      </c>
    </row>
    <row r="35" spans="1:4">
      <c r="A35" s="57" t="s">
        <v>3403</v>
      </c>
      <c r="B35" s="57" t="s">
        <v>113</v>
      </c>
      <c r="C35" s="58">
        <v>2337</v>
      </c>
      <c r="D35" s="59">
        <v>512</v>
      </c>
    </row>
    <row r="36" spans="1:4">
      <c r="A36" s="57" t="s">
        <v>3404</v>
      </c>
      <c r="B36" s="57" t="s">
        <v>114</v>
      </c>
      <c r="C36" s="58">
        <v>1783</v>
      </c>
      <c r="D36" s="59">
        <v>379</v>
      </c>
    </row>
    <row r="37" spans="1:4">
      <c r="A37" s="57" t="s">
        <v>3364</v>
      </c>
      <c r="B37" s="57" t="s">
        <v>202</v>
      </c>
      <c r="C37" s="58">
        <v>53558</v>
      </c>
      <c r="D37" s="59">
        <v>11437</v>
      </c>
    </row>
    <row r="38" spans="1:4">
      <c r="A38" s="57" t="s">
        <v>3424</v>
      </c>
      <c r="B38" s="57" t="s">
        <v>132</v>
      </c>
      <c r="C38" s="58">
        <v>623</v>
      </c>
      <c r="D38" s="59">
        <v>131</v>
      </c>
    </row>
    <row r="39" spans="1:4">
      <c r="A39" s="57" t="s">
        <v>3442</v>
      </c>
      <c r="B39" s="57" t="s">
        <v>48</v>
      </c>
      <c r="C39" s="58">
        <v>149658</v>
      </c>
      <c r="D39" s="59">
        <v>28550</v>
      </c>
    </row>
    <row r="40" spans="1:4">
      <c r="A40" s="57" t="s">
        <v>3405</v>
      </c>
      <c r="B40" s="57" t="s">
        <v>115</v>
      </c>
      <c r="C40" s="58">
        <v>2224</v>
      </c>
      <c r="D40" s="59">
        <v>480</v>
      </c>
    </row>
    <row r="41" spans="1:4">
      <c r="A41" s="57" t="s">
        <v>3381</v>
      </c>
      <c r="B41" s="57" t="s">
        <v>89</v>
      </c>
      <c r="C41" s="58">
        <v>9554</v>
      </c>
      <c r="D41" s="59">
        <v>1757</v>
      </c>
    </row>
    <row r="42" spans="1:4">
      <c r="A42" s="57" t="s">
        <v>3370</v>
      </c>
      <c r="B42" s="57" t="s">
        <v>216</v>
      </c>
      <c r="C42" s="58">
        <v>4348</v>
      </c>
      <c r="D42" s="59">
        <v>929</v>
      </c>
    </row>
    <row r="43" spans="1:4">
      <c r="A43" s="57" t="s">
        <v>3371</v>
      </c>
      <c r="B43" s="57" t="s">
        <v>217</v>
      </c>
      <c r="C43" s="58">
        <v>4410</v>
      </c>
      <c r="D43" s="59">
        <v>880</v>
      </c>
    </row>
    <row r="44" spans="1:4">
      <c r="A44" s="57" t="s">
        <v>3359</v>
      </c>
      <c r="B44" s="57" t="s">
        <v>49</v>
      </c>
      <c r="C44" s="58">
        <v>998</v>
      </c>
      <c r="D44" s="59">
        <v>182</v>
      </c>
    </row>
    <row r="45" spans="1:4">
      <c r="A45" s="57" t="s">
        <v>3396</v>
      </c>
      <c r="B45" s="57" t="s">
        <v>160</v>
      </c>
      <c r="C45" s="58">
        <v>12400</v>
      </c>
      <c r="D45" s="59">
        <v>2541</v>
      </c>
    </row>
    <row r="46" spans="1:4">
      <c r="A46" s="57" t="s">
        <v>3436</v>
      </c>
      <c r="B46" s="57" t="s">
        <v>212</v>
      </c>
      <c r="C46" s="58">
        <v>13592</v>
      </c>
      <c r="D46" s="59">
        <v>2740</v>
      </c>
    </row>
    <row r="47" spans="1:4">
      <c r="A47" s="57" t="s">
        <v>3365</v>
      </c>
      <c r="B47" s="57" t="s">
        <v>203</v>
      </c>
      <c r="C47" s="58">
        <v>2970</v>
      </c>
      <c r="D47" s="59">
        <v>588</v>
      </c>
    </row>
    <row r="48" spans="1:4">
      <c r="A48" s="57" t="s">
        <v>3437</v>
      </c>
      <c r="B48" s="57" t="s">
        <v>213</v>
      </c>
      <c r="C48" s="58">
        <v>5621</v>
      </c>
      <c r="D48" s="59">
        <v>1083</v>
      </c>
    </row>
    <row r="49" spans="1:4">
      <c r="A49" s="57" t="s">
        <v>3366</v>
      </c>
      <c r="B49" s="57" t="s">
        <v>204</v>
      </c>
      <c r="C49" s="58">
        <v>12353</v>
      </c>
      <c r="D49" s="59">
        <v>2493</v>
      </c>
    </row>
    <row r="50" spans="1:4">
      <c r="A50" s="57" t="s">
        <v>3415</v>
      </c>
      <c r="B50" s="57" t="s">
        <v>117</v>
      </c>
      <c r="C50" s="58">
        <v>350</v>
      </c>
      <c r="D50" s="59">
        <v>87</v>
      </c>
    </row>
    <row r="51" spans="1:4">
      <c r="A51" s="57" t="s">
        <v>3389</v>
      </c>
      <c r="B51" s="57" t="s">
        <v>175</v>
      </c>
      <c r="C51" s="58">
        <v>291</v>
      </c>
      <c r="D51" s="59">
        <v>65</v>
      </c>
    </row>
    <row r="52" spans="1:4">
      <c r="A52" s="57" t="s">
        <v>3375</v>
      </c>
      <c r="B52" s="57" t="s">
        <v>85</v>
      </c>
      <c r="C52" s="58">
        <v>3187</v>
      </c>
      <c r="D52" s="59">
        <v>605</v>
      </c>
    </row>
    <row r="53" spans="1:4">
      <c r="A53" s="57" t="s">
        <v>3378</v>
      </c>
      <c r="B53" s="57" t="s">
        <v>87</v>
      </c>
      <c r="C53" s="58">
        <v>3765</v>
      </c>
      <c r="D53" s="59">
        <v>691</v>
      </c>
    </row>
    <row r="54" spans="1:4">
      <c r="A54" s="57" t="s">
        <v>3390</v>
      </c>
      <c r="B54" s="57" t="s">
        <v>176</v>
      </c>
      <c r="C54" s="58">
        <v>230</v>
      </c>
      <c r="D54" s="59">
        <v>64</v>
      </c>
    </row>
    <row r="55" spans="1:4">
      <c r="A55" s="57" t="s">
        <v>3416</v>
      </c>
      <c r="B55" s="57" t="s">
        <v>118</v>
      </c>
      <c r="C55" s="58">
        <v>159</v>
      </c>
      <c r="D55" s="59">
        <v>33</v>
      </c>
    </row>
    <row r="56" spans="1:4">
      <c r="A56" s="57" t="s">
        <v>3417</v>
      </c>
      <c r="B56" s="57" t="s">
        <v>119</v>
      </c>
      <c r="C56" s="58">
        <v>745</v>
      </c>
      <c r="D56" s="59">
        <v>150</v>
      </c>
    </row>
    <row r="57" spans="1:4">
      <c r="A57" s="57" t="s">
        <v>3425</v>
      </c>
      <c r="B57" s="57" t="s">
        <v>133</v>
      </c>
      <c r="C57" s="58">
        <v>9550</v>
      </c>
      <c r="D57" s="59">
        <v>1844</v>
      </c>
    </row>
    <row r="58" spans="1:4">
      <c r="A58" s="57" t="s">
        <v>3391</v>
      </c>
      <c r="B58" s="57" t="s">
        <v>177</v>
      </c>
      <c r="C58" s="58">
        <v>150</v>
      </c>
      <c r="D58" s="59">
        <v>28</v>
      </c>
    </row>
    <row r="59" spans="1:4">
      <c r="A59" s="57" t="s">
        <v>3397</v>
      </c>
      <c r="B59" s="57" t="s">
        <v>161</v>
      </c>
      <c r="C59" s="58">
        <v>2749</v>
      </c>
      <c r="D59" s="59">
        <v>525</v>
      </c>
    </row>
    <row r="60" spans="1:4">
      <c r="A60" s="57" t="s">
        <v>3372</v>
      </c>
      <c r="B60" s="57" t="s">
        <v>218</v>
      </c>
      <c r="C60" s="58">
        <v>14970</v>
      </c>
      <c r="D60" s="59">
        <v>3205</v>
      </c>
    </row>
    <row r="61" spans="1:4">
      <c r="A61" s="57" t="s">
        <v>3376</v>
      </c>
      <c r="B61" s="57" t="s">
        <v>50</v>
      </c>
      <c r="C61" s="58">
        <v>7859</v>
      </c>
      <c r="D61" s="59">
        <v>1538</v>
      </c>
    </row>
    <row r="62" spans="1:4">
      <c r="A62" s="57" t="s">
        <v>3438</v>
      </c>
      <c r="B62" s="57" t="s">
        <v>214</v>
      </c>
      <c r="C62" s="58">
        <v>4829</v>
      </c>
      <c r="D62" s="59">
        <v>976</v>
      </c>
    </row>
    <row r="63" spans="1:4">
      <c r="A63" s="57" t="s">
        <v>3373</v>
      </c>
      <c r="B63" s="57" t="s">
        <v>219</v>
      </c>
      <c r="C63" s="58">
        <v>6782</v>
      </c>
      <c r="D63" s="59">
        <v>1401</v>
      </c>
    </row>
    <row r="64" spans="1:4">
      <c r="A64" s="57" t="s">
        <v>3398</v>
      </c>
      <c r="B64" s="57" t="s">
        <v>162</v>
      </c>
      <c r="C64" s="58">
        <v>2675</v>
      </c>
      <c r="D64" s="59">
        <v>548</v>
      </c>
    </row>
    <row r="65" spans="1:4">
      <c r="A65" s="57" t="s">
        <v>3431</v>
      </c>
      <c r="B65" s="57" t="s">
        <v>170</v>
      </c>
      <c r="C65" s="58">
        <v>6262</v>
      </c>
      <c r="D65" s="59">
        <v>1104</v>
      </c>
    </row>
    <row r="66" spans="1:4">
      <c r="A66" s="57" t="s">
        <v>3382</v>
      </c>
      <c r="B66" s="57" t="s">
        <v>92</v>
      </c>
      <c r="C66" s="58">
        <v>6812</v>
      </c>
      <c r="D66" s="59">
        <v>1105</v>
      </c>
    </row>
    <row r="67" spans="1:4">
      <c r="A67" s="57" t="s">
        <v>3379</v>
      </c>
      <c r="B67" s="57" t="s">
        <v>51</v>
      </c>
      <c r="C67" s="58">
        <v>15132</v>
      </c>
      <c r="D67" s="59">
        <v>3067</v>
      </c>
    </row>
    <row r="68" spans="1:4">
      <c r="A68" s="57" t="s">
        <v>3377</v>
      </c>
      <c r="B68" s="57" t="s">
        <v>86</v>
      </c>
      <c r="C68" s="58">
        <v>92369</v>
      </c>
      <c r="D68" s="59">
        <v>18637</v>
      </c>
    </row>
    <row r="69" spans="1:4">
      <c r="A69" s="57" t="s">
        <v>3367</v>
      </c>
      <c r="B69" s="57" t="s">
        <v>205</v>
      </c>
      <c r="C69" s="58">
        <v>24465</v>
      </c>
      <c r="D69" s="59">
        <v>5058</v>
      </c>
    </row>
    <row r="70" spans="1:4">
      <c r="A70" s="57" t="s">
        <v>3406</v>
      </c>
      <c r="B70" s="57" t="s">
        <v>31</v>
      </c>
      <c r="C70" s="58">
        <v>4183</v>
      </c>
      <c r="D70" s="59">
        <v>865</v>
      </c>
    </row>
    <row r="71" spans="1:4">
      <c r="A71" s="57" t="s">
        <v>3418</v>
      </c>
      <c r="B71" s="57" t="s">
        <v>120</v>
      </c>
      <c r="C71" s="58">
        <v>730</v>
      </c>
      <c r="D71" s="59">
        <v>148</v>
      </c>
    </row>
    <row r="72" spans="1:4">
      <c r="A72" s="57" t="s">
        <v>3399</v>
      </c>
      <c r="B72" s="57" t="s">
        <v>163</v>
      </c>
      <c r="C72" s="58">
        <v>3550</v>
      </c>
      <c r="D72" s="59">
        <v>720</v>
      </c>
    </row>
    <row r="73" spans="1:4">
      <c r="A73" s="57" t="s">
        <v>3439</v>
      </c>
      <c r="B73" s="57" t="s">
        <v>215</v>
      </c>
      <c r="C73" s="58">
        <v>939</v>
      </c>
      <c r="D73" s="59">
        <v>217</v>
      </c>
    </row>
    <row r="74" spans="1:4">
      <c r="A74" s="57" t="s">
        <v>3400</v>
      </c>
      <c r="B74" s="57" t="s">
        <v>164</v>
      </c>
      <c r="C74" s="58">
        <v>4853</v>
      </c>
      <c r="D74" s="59">
        <v>973</v>
      </c>
    </row>
    <row r="75" spans="1:4">
      <c r="A75" s="57" t="s">
        <v>3360</v>
      </c>
      <c r="B75" s="57" t="s">
        <v>81</v>
      </c>
      <c r="C75" s="58">
        <v>3735</v>
      </c>
      <c r="D75" s="59">
        <v>680</v>
      </c>
    </row>
    <row r="76" spans="1:4">
      <c r="A76" s="57" t="s">
        <v>3383</v>
      </c>
      <c r="B76" s="57" t="s">
        <v>90</v>
      </c>
      <c r="C76" s="58">
        <v>9921</v>
      </c>
      <c r="D76" s="59">
        <v>1958</v>
      </c>
    </row>
    <row r="77" spans="1:4">
      <c r="A77" s="57" t="s">
        <v>3368</v>
      </c>
      <c r="B77" s="57" t="s">
        <v>206</v>
      </c>
      <c r="C77" s="58">
        <v>92555</v>
      </c>
      <c r="D77" s="59">
        <v>19008</v>
      </c>
    </row>
    <row r="78" spans="1:4">
      <c r="A78" s="57" t="s">
        <v>3419</v>
      </c>
      <c r="B78" s="57" t="s">
        <v>121</v>
      </c>
      <c r="C78" s="58">
        <v>400</v>
      </c>
      <c r="D78" s="59">
        <v>78</v>
      </c>
    </row>
    <row r="79" spans="1:4">
      <c r="A79" s="57" t="s">
        <v>3393</v>
      </c>
      <c r="B79" s="57" t="s">
        <v>158</v>
      </c>
      <c r="C79" s="58">
        <v>4733</v>
      </c>
      <c r="D79" s="59">
        <v>933</v>
      </c>
    </row>
    <row r="80" spans="1:4">
      <c r="A80" s="57" t="s">
        <v>3401</v>
      </c>
      <c r="B80" s="57" t="s">
        <v>165</v>
      </c>
      <c r="C80" s="58">
        <v>6540</v>
      </c>
      <c r="D80" s="59">
        <v>1230</v>
      </c>
    </row>
    <row r="81" spans="1:4">
      <c r="A81" s="57" t="s">
        <v>3443</v>
      </c>
      <c r="B81" s="57" t="s">
        <v>79</v>
      </c>
      <c r="C81" s="58">
        <v>3894</v>
      </c>
      <c r="D81" s="59">
        <v>777</v>
      </c>
    </row>
    <row r="82" spans="1:4">
      <c r="A82" s="57" t="s">
        <v>3384</v>
      </c>
      <c r="B82" s="57" t="s">
        <v>91</v>
      </c>
      <c r="C82" s="58">
        <v>3853</v>
      </c>
      <c r="D82" s="59">
        <v>806</v>
      </c>
    </row>
    <row r="83" spans="1:4">
      <c r="A83" s="57" t="s">
        <v>3402</v>
      </c>
      <c r="B83" s="57" t="s">
        <v>166</v>
      </c>
      <c r="C83" s="58">
        <v>5076</v>
      </c>
      <c r="D83" s="59">
        <v>903</v>
      </c>
    </row>
    <row r="84" spans="1:4">
      <c r="A84" s="57" t="s">
        <v>3361</v>
      </c>
      <c r="B84" s="57" t="s">
        <v>82</v>
      </c>
      <c r="C84" s="58">
        <v>2410</v>
      </c>
      <c r="D84" s="59">
        <v>483</v>
      </c>
    </row>
    <row r="85" spans="1:4">
      <c r="A85" s="57" t="s">
        <v>3444</v>
      </c>
      <c r="B85" s="57" t="s">
        <v>80</v>
      </c>
      <c r="C85" s="58">
        <v>4081</v>
      </c>
      <c r="D85" s="59">
        <v>859</v>
      </c>
    </row>
    <row r="86" spans="1:4">
      <c r="A86" s="57" t="s">
        <v>3394</v>
      </c>
      <c r="B86" s="57" t="s">
        <v>159</v>
      </c>
      <c r="C86" s="58">
        <v>3961</v>
      </c>
      <c r="D86" s="59">
        <v>770</v>
      </c>
    </row>
    <row r="87" spans="1:4">
      <c r="A87" s="57" t="s">
        <v>3369</v>
      </c>
      <c r="B87" s="57" t="s">
        <v>207</v>
      </c>
      <c r="C87" s="58">
        <v>2717</v>
      </c>
      <c r="D87" s="59">
        <v>531</v>
      </c>
    </row>
    <row r="88" spans="1:4" ht="15.75">
      <c r="C88" s="42">
        <f>SUM(C2:C87)</f>
        <v>866997</v>
      </c>
      <c r="D88" s="42">
        <f>SUM(D2:D87)</f>
        <v>174423</v>
      </c>
    </row>
  </sheetData>
  <autoFilter ref="A1:D1">
    <sortState ref="A2:D88">
      <sortCondition ref="B1"/>
    </sortState>
  </autoFilter>
  <printOptions gridLines="1" gridLinesSet="0"/>
  <pageMargins left="0.75" right="0.75" top="1" bottom="1" header="0.5" footer="0.5"/>
  <pageSetup fitToWidth="0" fitToHeight="0"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8"/>
  <sheetViews>
    <sheetView workbookViewId="0">
      <selection activeCell="F137" sqref="F137"/>
    </sheetView>
  </sheetViews>
  <sheetFormatPr defaultRowHeight="15"/>
  <cols>
    <col min="1" max="1" width="14.140625" style="24" customWidth="1"/>
    <col min="2" max="2" width="14.140625" style="298" customWidth="1"/>
    <col min="3" max="3" width="13.7109375" style="298" customWidth="1"/>
    <col min="4" max="4" width="19.7109375" style="298" customWidth="1"/>
    <col min="5" max="5" width="24.42578125" style="298" customWidth="1"/>
    <col min="6" max="6" width="29" style="298" customWidth="1"/>
    <col min="7" max="8" width="25.7109375" style="25" customWidth="1"/>
    <col min="9" max="16384" width="9.140625" style="298"/>
  </cols>
  <sheetData>
    <row r="1" spans="1:8" s="304" customFormat="1">
      <c r="A1" s="305" t="s">
        <v>3350</v>
      </c>
      <c r="B1" s="301" t="s">
        <v>3046</v>
      </c>
      <c r="C1" s="301" t="s">
        <v>34</v>
      </c>
      <c r="D1" s="302" t="s">
        <v>5189</v>
      </c>
      <c r="E1" s="301" t="s">
        <v>3357</v>
      </c>
      <c r="F1" s="301" t="s">
        <v>5147</v>
      </c>
      <c r="G1" s="303" t="s">
        <v>5199</v>
      </c>
      <c r="H1" s="303" t="s">
        <v>5149</v>
      </c>
    </row>
    <row r="2" spans="1:8" ht="15" customHeight="1">
      <c r="A2" s="297">
        <v>101</v>
      </c>
      <c r="B2" s="296" t="s">
        <v>3058</v>
      </c>
      <c r="C2" s="296"/>
      <c r="D2" s="296" t="str">
        <f>VLOOKUP(A2,New_Tikina!$A$1:$B$88,2,FALSE)</f>
        <v>Ba</v>
      </c>
      <c r="E2" s="296" t="s">
        <v>71</v>
      </c>
      <c r="F2" s="296" t="s">
        <v>71</v>
      </c>
      <c r="G2" s="46">
        <v>642</v>
      </c>
      <c r="H2" s="46">
        <v>2092</v>
      </c>
    </row>
    <row r="3" spans="1:8" ht="15" customHeight="1">
      <c r="A3" s="297">
        <v>103</v>
      </c>
      <c r="B3" s="296" t="s">
        <v>3058</v>
      </c>
      <c r="C3" s="296"/>
      <c r="D3" s="296" t="s">
        <v>202</v>
      </c>
      <c r="E3" s="296" t="s">
        <v>202</v>
      </c>
      <c r="F3" s="296" t="s">
        <v>202</v>
      </c>
      <c r="G3" s="46">
        <v>177</v>
      </c>
      <c r="H3" s="46">
        <v>572</v>
      </c>
    </row>
    <row r="4" spans="1:8" ht="15" customHeight="1">
      <c r="A4" s="297">
        <v>106</v>
      </c>
      <c r="B4" s="296" t="s">
        <v>3058</v>
      </c>
      <c r="C4" s="296"/>
      <c r="D4" s="296" t="str">
        <f>VLOOKUP(A4,New_Tikina!$A$1:$B$88,2,FALSE)</f>
        <v>Tavua</v>
      </c>
      <c r="E4" s="296" t="s">
        <v>5190</v>
      </c>
      <c r="F4" s="296" t="s">
        <v>5190</v>
      </c>
      <c r="G4" s="46">
        <v>884</v>
      </c>
      <c r="H4" s="46">
        <v>2820</v>
      </c>
    </row>
    <row r="5" spans="1:8" ht="15" customHeight="1">
      <c r="A5" s="297">
        <v>107</v>
      </c>
      <c r="B5" s="296" t="s">
        <v>3058</v>
      </c>
      <c r="C5" s="296"/>
      <c r="D5" s="296" t="str">
        <f>VLOOKUP(A5,New_Tikina!$A$1:$B$88,2,FALSE)</f>
        <v>Vuda</v>
      </c>
      <c r="E5" s="296" t="s">
        <v>2427</v>
      </c>
      <c r="F5" s="296" t="s">
        <v>2427</v>
      </c>
      <c r="G5" s="46">
        <v>1485</v>
      </c>
      <c r="H5" s="46">
        <v>2195</v>
      </c>
    </row>
    <row r="6" spans="1:8" ht="15" customHeight="1">
      <c r="A6" s="297">
        <v>108</v>
      </c>
      <c r="B6" s="296" t="s">
        <v>3058</v>
      </c>
      <c r="C6" s="296"/>
      <c r="D6" s="296" t="str">
        <f>VLOOKUP(A6,New_Tikina!$A$1:$B$88,2,FALSE)</f>
        <v>Yasawa</v>
      </c>
      <c r="E6" s="296" t="s">
        <v>207</v>
      </c>
      <c r="F6" s="296" t="s">
        <v>207</v>
      </c>
      <c r="G6" s="46">
        <v>88</v>
      </c>
      <c r="H6" s="46">
        <v>170</v>
      </c>
    </row>
    <row r="7" spans="1:8" s="6" customFormat="1">
      <c r="A7" s="339">
        <v>301</v>
      </c>
      <c r="B7" s="340" t="s">
        <v>3180</v>
      </c>
      <c r="C7" s="338"/>
      <c r="D7" s="296" t="str">
        <f>VLOOKUP(A7,New_Tikina!$A$1:$B$88,2,FALSE)</f>
        <v>Cakaudrove</v>
      </c>
      <c r="E7" s="338" t="s">
        <v>5201</v>
      </c>
      <c r="F7" s="338"/>
      <c r="G7" s="339">
        <v>488</v>
      </c>
      <c r="H7" s="339">
        <v>229</v>
      </c>
    </row>
    <row r="8" spans="1:8" s="6" customFormat="1">
      <c r="A8" s="339">
        <v>302</v>
      </c>
      <c r="B8" s="340" t="s">
        <v>3180</v>
      </c>
      <c r="C8" s="338"/>
      <c r="D8" s="296" t="str">
        <f>VLOOKUP(A8,New_Tikina!$A$1:$B$88,2,FALSE)</f>
        <v>Nasavusavu</v>
      </c>
      <c r="E8" s="338" t="s">
        <v>5202</v>
      </c>
      <c r="F8" s="338"/>
      <c r="G8" s="339">
        <v>99</v>
      </c>
      <c r="H8" s="339">
        <v>195</v>
      </c>
    </row>
    <row r="9" spans="1:8" s="6" customFormat="1">
      <c r="A9" s="339">
        <v>301</v>
      </c>
      <c r="B9" s="340" t="s">
        <v>3180</v>
      </c>
      <c r="C9" s="338"/>
      <c r="D9" s="296" t="str">
        <f>VLOOKUP(A9,New_Tikina!$A$1:$B$88,2,FALSE)</f>
        <v>Cakaudrove</v>
      </c>
      <c r="E9" s="338" t="s">
        <v>5203</v>
      </c>
      <c r="F9" s="338"/>
      <c r="G9" s="339">
        <v>112</v>
      </c>
      <c r="H9" s="339">
        <v>393</v>
      </c>
    </row>
    <row r="10" spans="1:8" s="6" customFormat="1">
      <c r="A10" s="339">
        <v>308</v>
      </c>
      <c r="B10" s="340" t="s">
        <v>3180</v>
      </c>
      <c r="C10" s="338"/>
      <c r="D10" s="296" t="str">
        <f>VLOOKUP(A10,New_Tikina!$A$1:$B$88,2,FALSE)</f>
        <v>Wainikeli</v>
      </c>
      <c r="E10" s="338" t="s">
        <v>5204</v>
      </c>
      <c r="F10" s="338"/>
      <c r="G10" s="339">
        <v>23</v>
      </c>
      <c r="H10" s="339">
        <v>20</v>
      </c>
    </row>
    <row r="11" spans="1:8" s="6" customFormat="1">
      <c r="A11" s="339">
        <v>202</v>
      </c>
      <c r="B11" s="340" t="s">
        <v>3180</v>
      </c>
      <c r="C11" s="338"/>
      <c r="D11" s="296" t="str">
        <f>VLOOKUP(A11,New_Tikina!$A$1:$B$88,2,FALSE)</f>
        <v>Vuya</v>
      </c>
      <c r="E11" s="338" t="s">
        <v>5205</v>
      </c>
      <c r="F11" s="338"/>
      <c r="G11" s="339">
        <v>82</v>
      </c>
      <c r="H11" s="339">
        <v>111</v>
      </c>
    </row>
    <row r="12" spans="1:8" s="6" customFormat="1">
      <c r="A12" s="339">
        <v>203</v>
      </c>
      <c r="B12" s="340" t="s">
        <v>3180</v>
      </c>
      <c r="C12" s="338"/>
      <c r="D12" s="296" t="str">
        <f>VLOOKUP(A12,New_Tikina!$A$1:$B$88,2,FALSE)</f>
        <v>Wainunu</v>
      </c>
      <c r="E12" s="338" t="s">
        <v>5206</v>
      </c>
      <c r="F12" s="338"/>
      <c r="G12" s="339">
        <v>39</v>
      </c>
      <c r="H12" s="339">
        <v>91</v>
      </c>
    </row>
    <row r="13" spans="1:8" s="6" customFormat="1">
      <c r="A13" s="339">
        <v>203</v>
      </c>
      <c r="B13" s="340" t="s">
        <v>3180</v>
      </c>
      <c r="C13" s="338"/>
      <c r="D13" s="296" t="str">
        <f>VLOOKUP(A13,New_Tikina!$A$1:$B$88,2,FALSE)</f>
        <v>Wainunu</v>
      </c>
      <c r="E13" s="338" t="s">
        <v>5207</v>
      </c>
      <c r="F13" s="338"/>
      <c r="G13" s="339">
        <v>64</v>
      </c>
      <c r="H13" s="339">
        <v>187</v>
      </c>
    </row>
    <row r="14" spans="1:8" s="6" customFormat="1">
      <c r="A14" s="339">
        <v>203</v>
      </c>
      <c r="B14" s="340" t="s">
        <v>3180</v>
      </c>
      <c r="C14" s="338"/>
      <c r="D14" s="296" t="str">
        <f>VLOOKUP(A14,New_Tikina!$A$1:$B$88,2,FALSE)</f>
        <v>Wainunu</v>
      </c>
      <c r="E14" s="338" t="s">
        <v>5208</v>
      </c>
      <c r="F14" s="338"/>
      <c r="G14" s="339">
        <v>25</v>
      </c>
      <c r="H14" s="339">
        <v>96</v>
      </c>
    </row>
    <row r="15" spans="1:8" s="6" customFormat="1">
      <c r="A15" s="339">
        <v>202</v>
      </c>
      <c r="B15" s="340" t="s">
        <v>3180</v>
      </c>
      <c r="C15" s="338"/>
      <c r="D15" s="296" t="str">
        <f>VLOOKUP(A15,New_Tikina!$A$1:$B$88,2,FALSE)</f>
        <v>Vuya</v>
      </c>
      <c r="E15" s="338" t="s">
        <v>5209</v>
      </c>
      <c r="F15" s="338"/>
      <c r="G15" s="339">
        <v>68</v>
      </c>
      <c r="H15" s="339">
        <v>168</v>
      </c>
    </row>
    <row r="16" spans="1:8" s="6" customFormat="1">
      <c r="A16" s="339">
        <v>202</v>
      </c>
      <c r="B16" s="340" t="s">
        <v>3180</v>
      </c>
      <c r="C16" s="338"/>
      <c r="D16" s="296" t="str">
        <f>VLOOKUP(A16,New_Tikina!$A$1:$B$88,2,FALSE)</f>
        <v>Vuya</v>
      </c>
      <c r="E16" s="338" t="s">
        <v>5210</v>
      </c>
      <c r="F16" s="338"/>
      <c r="G16" s="339">
        <v>12</v>
      </c>
      <c r="H16" s="339">
        <v>48</v>
      </c>
    </row>
    <row r="17" spans="1:8" s="6" customFormat="1">
      <c r="A17" s="339">
        <v>201</v>
      </c>
      <c r="B17" s="340" t="s">
        <v>3180</v>
      </c>
      <c r="C17" s="338"/>
      <c r="D17" s="296" t="str">
        <f>VLOOKUP(A17,New_Tikina!$A$1:$B$88,2,FALSE)</f>
        <v>Bua</v>
      </c>
      <c r="E17" s="338" t="s">
        <v>5211</v>
      </c>
      <c r="F17" s="338"/>
      <c r="G17" s="339">
        <v>5</v>
      </c>
      <c r="H17" s="339">
        <v>25</v>
      </c>
    </row>
    <row r="18" spans="1:8" s="6" customFormat="1">
      <c r="A18" s="339">
        <v>201</v>
      </c>
      <c r="B18" s="340" t="s">
        <v>3180</v>
      </c>
      <c r="C18" s="338"/>
      <c r="D18" s="296" t="str">
        <f>VLOOKUP(A18,New_Tikina!$A$1:$B$88,2,FALSE)</f>
        <v>Bua</v>
      </c>
      <c r="E18" s="338" t="s">
        <v>5212</v>
      </c>
      <c r="F18" s="338"/>
      <c r="G18" s="339">
        <v>5</v>
      </c>
      <c r="H18" s="339">
        <v>18</v>
      </c>
    </row>
    <row r="19" spans="1:8" s="6" customFormat="1">
      <c r="A19" s="339">
        <v>201</v>
      </c>
      <c r="B19" s="340" t="s">
        <v>3180</v>
      </c>
      <c r="C19" s="338"/>
      <c r="D19" s="296" t="str">
        <f>VLOOKUP(A19,New_Tikina!$A$1:$B$88,2,FALSE)</f>
        <v>Bua</v>
      </c>
      <c r="E19" s="338" t="s">
        <v>5213</v>
      </c>
      <c r="F19" s="338"/>
      <c r="G19" s="339">
        <v>4</v>
      </c>
      <c r="H19" s="339">
        <v>3</v>
      </c>
    </row>
    <row r="20" spans="1:8" s="6" customFormat="1">
      <c r="A20" s="339">
        <v>302</v>
      </c>
      <c r="B20" s="340" t="s">
        <v>3180</v>
      </c>
      <c r="C20" s="338"/>
      <c r="D20" s="296" t="str">
        <f>VLOOKUP(A20,New_Tikina!$A$1:$B$88,2,FALSE)</f>
        <v>Nasavusavu</v>
      </c>
      <c r="E20" s="338" t="s">
        <v>5214</v>
      </c>
      <c r="F20" s="338"/>
      <c r="G20" s="339">
        <v>227</v>
      </c>
      <c r="H20" s="339">
        <v>892</v>
      </c>
    </row>
    <row r="21" spans="1:8" s="6" customFormat="1">
      <c r="A21" s="339">
        <v>302</v>
      </c>
      <c r="B21" s="340" t="s">
        <v>3180</v>
      </c>
      <c r="C21" s="338"/>
      <c r="D21" s="296" t="str">
        <f>VLOOKUP(A21,New_Tikina!$A$1:$B$88,2,FALSE)</f>
        <v>Nasavusavu</v>
      </c>
      <c r="E21" s="338" t="s">
        <v>5215</v>
      </c>
      <c r="F21" s="338"/>
      <c r="G21" s="339">
        <v>83</v>
      </c>
      <c r="H21" s="339">
        <v>190</v>
      </c>
    </row>
    <row r="22" spans="1:8" s="6" customFormat="1">
      <c r="A22" s="339">
        <v>302</v>
      </c>
      <c r="B22" s="340" t="s">
        <v>3180</v>
      </c>
      <c r="C22" s="338"/>
      <c r="D22" s="296" t="str">
        <f>VLOOKUP(A22,New_Tikina!$A$1:$B$88,2,FALSE)</f>
        <v>Nasavusavu</v>
      </c>
      <c r="E22" s="338" t="s">
        <v>5216</v>
      </c>
      <c r="F22" s="338"/>
      <c r="G22" s="339">
        <v>38</v>
      </c>
      <c r="H22" s="339">
        <v>122</v>
      </c>
    </row>
    <row r="23" spans="1:8" s="6" customFormat="1">
      <c r="A23" s="339">
        <v>703</v>
      </c>
      <c r="B23" s="340" t="s">
        <v>3180</v>
      </c>
      <c r="C23" s="338"/>
      <c r="D23" s="296" t="str">
        <f>VLOOKUP(A23,New_Tikina!$A$1:$B$88,2,FALSE)</f>
        <v>Labasa</v>
      </c>
      <c r="E23" s="338" t="s">
        <v>5217</v>
      </c>
      <c r="F23" s="338"/>
      <c r="G23" s="339">
        <v>49</v>
      </c>
      <c r="H23" s="339">
        <v>250</v>
      </c>
    </row>
    <row r="24" spans="1:8" s="6" customFormat="1">
      <c r="A24" s="339">
        <v>306</v>
      </c>
      <c r="B24" s="340" t="s">
        <v>3180</v>
      </c>
      <c r="C24" s="338"/>
      <c r="D24" s="296" t="str">
        <f>VLOOKUP(A24,New_Tikina!$A$1:$B$88,2,FALSE)</f>
        <v>Vaturova</v>
      </c>
      <c r="E24" s="338" t="s">
        <v>5218</v>
      </c>
      <c r="F24" s="338"/>
      <c r="G24" s="339">
        <v>1</v>
      </c>
      <c r="H24" s="339">
        <v>19</v>
      </c>
    </row>
    <row r="25" spans="1:8" s="6" customFormat="1">
      <c r="A25" s="339">
        <v>306</v>
      </c>
      <c r="B25" s="340" t="s">
        <v>3180</v>
      </c>
      <c r="C25" s="338"/>
      <c r="D25" s="296" t="str">
        <f>VLOOKUP(A25,New_Tikina!$A$1:$B$88,2,FALSE)</f>
        <v>Vaturova</v>
      </c>
      <c r="E25" s="338" t="s">
        <v>5219</v>
      </c>
      <c r="F25" s="338"/>
      <c r="G25" s="339">
        <v>2</v>
      </c>
      <c r="H25" s="339">
        <v>19</v>
      </c>
    </row>
    <row r="26" spans="1:8" s="6" customFormat="1">
      <c r="A26" s="339">
        <v>305</v>
      </c>
      <c r="B26" s="340" t="s">
        <v>3180</v>
      </c>
      <c r="C26" s="338"/>
      <c r="D26" s="296" t="str">
        <f>VLOOKUP(A26,New_Tikina!$A$1:$B$88,2,FALSE)</f>
        <v>Tunuloa</v>
      </c>
      <c r="E26" s="338" t="s">
        <v>5220</v>
      </c>
      <c r="F26" s="338"/>
      <c r="G26" s="339">
        <v>5</v>
      </c>
      <c r="H26" s="339">
        <v>25</v>
      </c>
    </row>
    <row r="27" spans="1:8" s="6" customFormat="1">
      <c r="A27" s="339">
        <v>305</v>
      </c>
      <c r="B27" s="340" t="s">
        <v>3180</v>
      </c>
      <c r="C27" s="338"/>
      <c r="D27" s="296" t="str">
        <f>VLOOKUP(A27,New_Tikina!$A$1:$B$88,2,FALSE)</f>
        <v>Tunuloa</v>
      </c>
      <c r="E27" s="338" t="s">
        <v>5221</v>
      </c>
      <c r="F27" s="338"/>
      <c r="G27" s="339">
        <v>6</v>
      </c>
      <c r="H27" s="339">
        <v>21</v>
      </c>
    </row>
    <row r="28" spans="1:8" s="6" customFormat="1">
      <c r="A28" s="339">
        <v>303</v>
      </c>
      <c r="B28" s="340" t="s">
        <v>3180</v>
      </c>
      <c r="C28" s="338"/>
      <c r="D28" s="296" t="str">
        <f>VLOOKUP(A28,New_Tikina!$A$1:$B$88,2,FALSE)</f>
        <v>Rabi</v>
      </c>
      <c r="E28" s="338" t="s">
        <v>5222</v>
      </c>
      <c r="F28" s="338"/>
      <c r="G28" s="339">
        <v>3</v>
      </c>
      <c r="H28" s="339">
        <v>27</v>
      </c>
    </row>
    <row r="29" spans="1:8" s="6" customFormat="1">
      <c r="A29" s="339">
        <v>303</v>
      </c>
      <c r="B29" s="340" t="s">
        <v>3180</v>
      </c>
      <c r="C29" s="338"/>
      <c r="D29" s="296" t="str">
        <f>VLOOKUP(A29,New_Tikina!$A$1:$B$88,2,FALSE)</f>
        <v>Rabi</v>
      </c>
      <c r="E29" s="338" t="s">
        <v>5223</v>
      </c>
      <c r="F29" s="338"/>
      <c r="G29" s="339">
        <v>23</v>
      </c>
      <c r="H29" s="339">
        <v>78</v>
      </c>
    </row>
    <row r="30" spans="1:8" s="6" customFormat="1">
      <c r="A30" s="339">
        <v>301</v>
      </c>
      <c r="B30" s="340" t="s">
        <v>3180</v>
      </c>
      <c r="C30" s="338"/>
      <c r="D30" s="296" t="str">
        <f>VLOOKUP(A30,New_Tikina!$A$1:$B$88,2,FALSE)</f>
        <v>Cakaudrove</v>
      </c>
      <c r="E30" s="338" t="s">
        <v>5224</v>
      </c>
      <c r="F30" s="338"/>
      <c r="G30" s="339">
        <v>51</v>
      </c>
      <c r="H30" s="339">
        <v>227</v>
      </c>
    </row>
    <row r="31" spans="1:8" ht="15" customHeight="1">
      <c r="A31" s="297">
        <v>508</v>
      </c>
      <c r="B31" s="340" t="s">
        <v>3052</v>
      </c>
      <c r="C31" s="296"/>
      <c r="D31" s="296" t="str">
        <f>VLOOKUP(A31,New_Tikina!$A$1:$B$88,2,FALSE)</f>
        <v>Mualevu</v>
      </c>
      <c r="E31" s="296" t="s">
        <v>5150</v>
      </c>
      <c r="F31" s="296" t="s">
        <v>3054</v>
      </c>
      <c r="G31" s="46">
        <v>29</v>
      </c>
      <c r="H31" s="46">
        <v>8</v>
      </c>
    </row>
    <row r="32" spans="1:8" ht="15" customHeight="1">
      <c r="A32" s="297">
        <v>508</v>
      </c>
      <c r="B32" s="340" t="s">
        <v>3052</v>
      </c>
      <c r="C32" s="296"/>
      <c r="D32" s="296" t="str">
        <f>VLOOKUP(A32,New_Tikina!$A$1:$B$88,2,FALSE)</f>
        <v>Mualevu</v>
      </c>
      <c r="E32" s="296" t="s">
        <v>5150</v>
      </c>
      <c r="F32" s="296" t="s">
        <v>167</v>
      </c>
      <c r="G32" s="46">
        <v>13</v>
      </c>
      <c r="H32" s="46">
        <v>9</v>
      </c>
    </row>
    <row r="33" spans="1:8" ht="15" customHeight="1">
      <c r="A33" s="297">
        <v>508</v>
      </c>
      <c r="B33" s="340" t="s">
        <v>3052</v>
      </c>
      <c r="C33" s="296"/>
      <c r="D33" s="296" t="str">
        <f>VLOOKUP(A33,New_Tikina!$A$1:$B$88,2,FALSE)</f>
        <v>Mualevu</v>
      </c>
      <c r="E33" s="296" t="s">
        <v>5150</v>
      </c>
      <c r="F33" s="296" t="s">
        <v>3053</v>
      </c>
      <c r="G33" s="46">
        <v>26</v>
      </c>
      <c r="H33" s="46">
        <v>10</v>
      </c>
    </row>
    <row r="34" spans="1:8" ht="15" customHeight="1">
      <c r="A34" s="297">
        <v>508</v>
      </c>
      <c r="B34" s="340" t="s">
        <v>3052</v>
      </c>
      <c r="C34" s="296"/>
      <c r="D34" s="296" t="str">
        <f>VLOOKUP(A34,New_Tikina!$A$1:$B$88,2,FALSE)</f>
        <v>Mualevu</v>
      </c>
      <c r="E34" s="296" t="s">
        <v>5150</v>
      </c>
      <c r="F34" s="296" t="s">
        <v>3055</v>
      </c>
      <c r="G34" s="46">
        <v>18</v>
      </c>
      <c r="H34" s="46"/>
    </row>
    <row r="35" spans="1:8" ht="15" customHeight="1">
      <c r="A35" s="297">
        <v>508</v>
      </c>
      <c r="B35" s="340" t="s">
        <v>3052</v>
      </c>
      <c r="C35" s="296"/>
      <c r="D35" s="296" t="str">
        <f>VLOOKUP(A35,New_Tikina!$A$1:$B$88,2,FALSE)</f>
        <v>Mualevu</v>
      </c>
      <c r="E35" s="296" t="s">
        <v>5150</v>
      </c>
      <c r="F35" s="296" t="s">
        <v>3057</v>
      </c>
      <c r="G35" s="46">
        <v>35</v>
      </c>
      <c r="H35" s="46">
        <v>40</v>
      </c>
    </row>
    <row r="36" spans="1:8" ht="15" customHeight="1">
      <c r="A36" s="297">
        <v>508</v>
      </c>
      <c r="B36" s="340" t="s">
        <v>3052</v>
      </c>
      <c r="C36" s="296"/>
      <c r="D36" s="296" t="str">
        <f>VLOOKUP(A36,New_Tikina!$A$1:$B$88,2,FALSE)</f>
        <v>Mualevu</v>
      </c>
      <c r="E36" s="296" t="s">
        <v>5150</v>
      </c>
      <c r="F36" s="296" t="s">
        <v>128</v>
      </c>
      <c r="G36" s="46">
        <v>26</v>
      </c>
      <c r="H36" s="46">
        <v>7</v>
      </c>
    </row>
    <row r="37" spans="1:8" ht="15" customHeight="1">
      <c r="A37" s="297">
        <v>508</v>
      </c>
      <c r="B37" s="340" t="s">
        <v>3052</v>
      </c>
      <c r="C37" s="296"/>
      <c r="D37" s="296" t="str">
        <f>VLOOKUP(A37,New_Tikina!$A$1:$B$88,2,FALSE)</f>
        <v>Mualevu</v>
      </c>
      <c r="E37" s="296" t="s">
        <v>5150</v>
      </c>
      <c r="F37" s="296" t="s">
        <v>3056</v>
      </c>
      <c r="G37" s="46">
        <v>23</v>
      </c>
      <c r="H37" s="46"/>
    </row>
    <row r="38" spans="1:8" ht="15" customHeight="1">
      <c r="A38" s="297">
        <v>601</v>
      </c>
      <c r="B38" s="340" t="s">
        <v>3052</v>
      </c>
      <c r="C38" s="296"/>
      <c r="D38" s="296" t="str">
        <f>VLOOKUP(A38,New_Tikina!$A$1:$B$88,2,FALSE)</f>
        <v>Batiki</v>
      </c>
      <c r="E38" s="296" t="s">
        <v>129</v>
      </c>
      <c r="F38" s="296" t="s">
        <v>435</v>
      </c>
      <c r="G38" s="46">
        <v>12</v>
      </c>
      <c r="H38" s="46"/>
    </row>
    <row r="39" spans="1:8" ht="15" customHeight="1">
      <c r="A39" s="297">
        <v>601</v>
      </c>
      <c r="B39" s="340" t="s">
        <v>3052</v>
      </c>
      <c r="C39" s="296"/>
      <c r="D39" s="296" t="str">
        <f>VLOOKUP(A39,New_Tikina!$A$1:$B$88,2,FALSE)</f>
        <v>Batiki</v>
      </c>
      <c r="E39" s="296" t="s">
        <v>129</v>
      </c>
      <c r="F39" s="296" t="s">
        <v>1088</v>
      </c>
      <c r="G39" s="46"/>
      <c r="H39" s="46">
        <v>1</v>
      </c>
    </row>
    <row r="40" spans="1:8" ht="15" customHeight="1">
      <c r="A40" s="297">
        <v>601</v>
      </c>
      <c r="B40" s="340" t="s">
        <v>3052</v>
      </c>
      <c r="C40" s="296"/>
      <c r="D40" s="296" t="str">
        <f>VLOOKUP(A40,New_Tikina!$A$1:$B$88,2,FALSE)</f>
        <v>Batiki</v>
      </c>
      <c r="E40" s="296" t="s">
        <v>129</v>
      </c>
      <c r="F40" s="296" t="s">
        <v>1098</v>
      </c>
      <c r="G40" s="46">
        <v>3</v>
      </c>
      <c r="H40" s="46">
        <v>4</v>
      </c>
    </row>
    <row r="41" spans="1:8" ht="15" customHeight="1">
      <c r="A41" s="297">
        <v>601</v>
      </c>
      <c r="B41" s="340" t="s">
        <v>3052</v>
      </c>
      <c r="C41" s="296"/>
      <c r="D41" s="296" t="str">
        <f>VLOOKUP(A41,New_Tikina!$A$1:$B$88,2,FALSE)</f>
        <v>Batiki</v>
      </c>
      <c r="E41" s="296" t="s">
        <v>129</v>
      </c>
      <c r="F41" s="296" t="s">
        <v>1217</v>
      </c>
      <c r="G41" s="46">
        <v>1</v>
      </c>
      <c r="H41" s="46">
        <v>5</v>
      </c>
    </row>
    <row r="42" spans="1:8" ht="15" customHeight="1">
      <c r="A42" s="297">
        <v>602</v>
      </c>
      <c r="B42" s="340" t="s">
        <v>3052</v>
      </c>
      <c r="C42" s="296"/>
      <c r="D42" s="296" t="str">
        <f>VLOOKUP(A42,New_Tikina!$A$1:$B$88,2,FALSE)</f>
        <v>Gau</v>
      </c>
      <c r="E42" s="296" t="s">
        <v>130</v>
      </c>
      <c r="F42" s="296" t="s">
        <v>24</v>
      </c>
      <c r="G42" s="46">
        <v>2</v>
      </c>
      <c r="H42" s="46">
        <v>2</v>
      </c>
    </row>
    <row r="43" spans="1:8" ht="15" customHeight="1">
      <c r="A43" s="297">
        <v>602</v>
      </c>
      <c r="B43" s="340" t="s">
        <v>3052</v>
      </c>
      <c r="C43" s="296"/>
      <c r="D43" s="296" t="str">
        <f>VLOOKUP(A43,New_Tikina!$A$1:$B$88,2,FALSE)</f>
        <v>Gau</v>
      </c>
      <c r="E43" s="296" t="s">
        <v>130</v>
      </c>
      <c r="F43" s="296" t="s">
        <v>1160</v>
      </c>
      <c r="G43" s="46"/>
      <c r="H43" s="46"/>
    </row>
    <row r="44" spans="1:8" ht="15" customHeight="1">
      <c r="A44" s="297">
        <v>602</v>
      </c>
      <c r="B44" s="340" t="s">
        <v>3052</v>
      </c>
      <c r="C44" s="296"/>
      <c r="D44" s="296" t="str">
        <f>VLOOKUP(A44,New_Tikina!$A$1:$B$88,2,FALSE)</f>
        <v>Gau</v>
      </c>
      <c r="E44" s="296" t="s">
        <v>130</v>
      </c>
      <c r="F44" s="296" t="s">
        <v>1144</v>
      </c>
      <c r="G44" s="46">
        <v>6</v>
      </c>
      <c r="H44" s="46">
        <v>3</v>
      </c>
    </row>
    <row r="45" spans="1:8" ht="15" customHeight="1">
      <c r="A45" s="297">
        <v>602</v>
      </c>
      <c r="B45" s="340" t="s">
        <v>3052</v>
      </c>
      <c r="C45" s="296"/>
      <c r="D45" s="296" t="str">
        <f>VLOOKUP(A45,New_Tikina!$A$1:$B$88,2,FALSE)</f>
        <v>Gau</v>
      </c>
      <c r="E45" s="296" t="s">
        <v>130</v>
      </c>
      <c r="F45" s="296" t="s">
        <v>5151</v>
      </c>
      <c r="G45" s="46">
        <v>2</v>
      </c>
      <c r="H45" s="46">
        <v>2</v>
      </c>
    </row>
    <row r="46" spans="1:8" ht="15" customHeight="1">
      <c r="A46" s="297">
        <v>602</v>
      </c>
      <c r="B46" s="340" t="s">
        <v>3052</v>
      </c>
      <c r="C46" s="296"/>
      <c r="D46" s="296" t="str">
        <f>VLOOKUP(A46,New_Tikina!$A$1:$B$88,2,FALSE)</f>
        <v>Gau</v>
      </c>
      <c r="E46" s="296" t="s">
        <v>130</v>
      </c>
      <c r="F46" s="296" t="s">
        <v>1152</v>
      </c>
      <c r="G46" s="46"/>
      <c r="H46" s="46">
        <v>1</v>
      </c>
    </row>
    <row r="47" spans="1:8" ht="15" customHeight="1">
      <c r="A47" s="297">
        <v>602</v>
      </c>
      <c r="B47" s="340" t="s">
        <v>3052</v>
      </c>
      <c r="C47" s="296"/>
      <c r="D47" s="296" t="str">
        <f>VLOOKUP(A47,New_Tikina!$A$1:$B$88,2,FALSE)</f>
        <v>Gau</v>
      </c>
      <c r="E47" s="296" t="s">
        <v>130</v>
      </c>
      <c r="F47" s="296" t="s">
        <v>5152</v>
      </c>
      <c r="G47" s="46">
        <v>1</v>
      </c>
      <c r="H47" s="46"/>
    </row>
    <row r="48" spans="1:8" ht="15" customHeight="1">
      <c r="A48" s="297">
        <v>602</v>
      </c>
      <c r="B48" s="340" t="s">
        <v>3052</v>
      </c>
      <c r="C48" s="296"/>
      <c r="D48" s="296" t="str">
        <f>VLOOKUP(A48,New_Tikina!$A$1:$B$88,2,FALSE)</f>
        <v>Gau</v>
      </c>
      <c r="E48" s="296" t="s">
        <v>130</v>
      </c>
      <c r="F48" s="296" t="s">
        <v>1185</v>
      </c>
      <c r="G48" s="46">
        <v>1</v>
      </c>
      <c r="H48" s="46"/>
    </row>
    <row r="49" spans="1:8" ht="15" customHeight="1">
      <c r="A49" s="297">
        <v>602</v>
      </c>
      <c r="B49" s="340" t="s">
        <v>3052</v>
      </c>
      <c r="C49" s="296"/>
      <c r="D49" s="296" t="str">
        <f>VLOOKUP(A49,New_Tikina!$A$1:$B$88,2,FALSE)</f>
        <v>Gau</v>
      </c>
      <c r="E49" s="296" t="s">
        <v>130</v>
      </c>
      <c r="F49" s="296" t="s">
        <v>1075</v>
      </c>
      <c r="G49" s="46"/>
      <c r="H49" s="46">
        <v>1</v>
      </c>
    </row>
    <row r="50" spans="1:8" ht="15" customHeight="1">
      <c r="A50" s="297">
        <v>602</v>
      </c>
      <c r="B50" s="340" t="s">
        <v>3052</v>
      </c>
      <c r="C50" s="296"/>
      <c r="D50" s="296" t="str">
        <f>VLOOKUP(A50,New_Tikina!$A$1:$B$88,2,FALSE)</f>
        <v>Gau</v>
      </c>
      <c r="E50" s="296" t="s">
        <v>130</v>
      </c>
      <c r="F50" s="296" t="s">
        <v>1087</v>
      </c>
      <c r="G50" s="46">
        <v>1</v>
      </c>
      <c r="H50" s="46"/>
    </row>
    <row r="51" spans="1:8" ht="15" customHeight="1">
      <c r="A51" s="297">
        <v>602</v>
      </c>
      <c r="B51" s="340" t="s">
        <v>3052</v>
      </c>
      <c r="C51" s="296"/>
      <c r="D51" s="296" t="str">
        <f>VLOOKUP(A51,New_Tikina!$A$1:$B$88,2,FALSE)</f>
        <v>Gau</v>
      </c>
      <c r="E51" s="296" t="s">
        <v>130</v>
      </c>
      <c r="F51" s="296" t="s">
        <v>1102</v>
      </c>
      <c r="G51" s="46"/>
      <c r="H51" s="46">
        <v>2</v>
      </c>
    </row>
    <row r="52" spans="1:8" ht="15" customHeight="1">
      <c r="A52" s="297">
        <v>602</v>
      </c>
      <c r="B52" s="340" t="s">
        <v>3052</v>
      </c>
      <c r="C52" s="296"/>
      <c r="D52" s="296" t="str">
        <f>VLOOKUP(A52,New_Tikina!$A$1:$B$88,2,FALSE)</f>
        <v>Gau</v>
      </c>
      <c r="E52" s="296" t="s">
        <v>130</v>
      </c>
      <c r="F52" s="296" t="s">
        <v>1187</v>
      </c>
      <c r="G52" s="46"/>
      <c r="H52" s="46">
        <v>1</v>
      </c>
    </row>
    <row r="53" spans="1:8" ht="15" customHeight="1">
      <c r="A53" s="297">
        <v>603</v>
      </c>
      <c r="B53" s="340" t="s">
        <v>3052</v>
      </c>
      <c r="C53" s="296"/>
      <c r="D53" s="296" t="str">
        <f>VLOOKUP(A53,New_Tikina!$A$1:$B$88,2,FALSE)</f>
        <v>Koro</v>
      </c>
      <c r="E53" s="296" t="s">
        <v>33</v>
      </c>
      <c r="F53" s="296" t="s">
        <v>441</v>
      </c>
      <c r="G53" s="46">
        <v>85</v>
      </c>
      <c r="H53" s="46">
        <v>20</v>
      </c>
    </row>
    <row r="54" spans="1:8" ht="15" customHeight="1">
      <c r="A54" s="297">
        <v>603</v>
      </c>
      <c r="B54" s="340" t="s">
        <v>3052</v>
      </c>
      <c r="C54" s="296"/>
      <c r="D54" s="296" t="str">
        <f>VLOOKUP(A54,New_Tikina!$A$1:$B$88,2,FALSE)</f>
        <v>Koro</v>
      </c>
      <c r="E54" s="296" t="s">
        <v>33</v>
      </c>
      <c r="F54" s="296" t="s">
        <v>3183</v>
      </c>
      <c r="G54" s="46">
        <v>69</v>
      </c>
      <c r="H54" s="46">
        <v>3</v>
      </c>
    </row>
    <row r="55" spans="1:8" ht="15" customHeight="1">
      <c r="A55" s="297">
        <v>603</v>
      </c>
      <c r="B55" s="340" t="s">
        <v>3052</v>
      </c>
      <c r="C55" s="296"/>
      <c r="D55" s="296" t="str">
        <f>VLOOKUP(A55,New_Tikina!$A$1:$B$88,2,FALSE)</f>
        <v>Koro</v>
      </c>
      <c r="E55" s="296" t="s">
        <v>33</v>
      </c>
      <c r="F55" s="296" t="s">
        <v>3182</v>
      </c>
      <c r="G55" s="46">
        <v>41</v>
      </c>
      <c r="H55" s="46"/>
    </row>
    <row r="56" spans="1:8" ht="15" customHeight="1">
      <c r="A56" s="297">
        <v>603</v>
      </c>
      <c r="B56" s="340" t="s">
        <v>3052</v>
      </c>
      <c r="C56" s="296"/>
      <c r="D56" s="296" t="str">
        <f>VLOOKUP(A56,New_Tikina!$A$1:$B$88,2,FALSE)</f>
        <v>Koro</v>
      </c>
      <c r="E56" s="296" t="s">
        <v>33</v>
      </c>
      <c r="F56" s="296" t="s">
        <v>3184</v>
      </c>
      <c r="G56" s="46">
        <v>48</v>
      </c>
      <c r="H56" s="46">
        <v>31</v>
      </c>
    </row>
    <row r="57" spans="1:8" ht="15" customHeight="1">
      <c r="A57" s="297">
        <v>603</v>
      </c>
      <c r="B57" s="340" t="s">
        <v>3052</v>
      </c>
      <c r="C57" s="296"/>
      <c r="D57" s="296" t="str">
        <f>VLOOKUP(A57,New_Tikina!$A$1:$B$88,2,FALSE)</f>
        <v>Koro</v>
      </c>
      <c r="E57" s="296" t="s">
        <v>33</v>
      </c>
      <c r="F57" s="296" t="s">
        <v>3185</v>
      </c>
      <c r="G57" s="46">
        <v>59</v>
      </c>
      <c r="H57" s="46">
        <v>18</v>
      </c>
    </row>
    <row r="58" spans="1:8" ht="15" customHeight="1">
      <c r="A58" s="297">
        <v>603</v>
      </c>
      <c r="B58" s="340" t="s">
        <v>3052</v>
      </c>
      <c r="C58" s="296"/>
      <c r="D58" s="296" t="str">
        <f>VLOOKUP(A58,New_Tikina!$A$1:$B$88,2,FALSE)</f>
        <v>Koro</v>
      </c>
      <c r="E58" s="296" t="s">
        <v>33</v>
      </c>
      <c r="F58" s="296" t="s">
        <v>3189</v>
      </c>
      <c r="G58" s="46">
        <v>83</v>
      </c>
      <c r="H58" s="46">
        <v>11</v>
      </c>
    </row>
    <row r="59" spans="1:8" ht="15" customHeight="1">
      <c r="A59" s="297">
        <v>603</v>
      </c>
      <c r="B59" s="340" t="s">
        <v>3052</v>
      </c>
      <c r="C59" s="296"/>
      <c r="D59" s="296" t="str">
        <f>VLOOKUP(A59,New_Tikina!$A$1:$B$88,2,FALSE)</f>
        <v>Koro</v>
      </c>
      <c r="E59" s="296" t="s">
        <v>33</v>
      </c>
      <c r="F59" s="296" t="s">
        <v>3190</v>
      </c>
      <c r="G59" s="46">
        <v>53</v>
      </c>
      <c r="H59" s="46">
        <v>4</v>
      </c>
    </row>
    <row r="60" spans="1:8" ht="15" customHeight="1">
      <c r="A60" s="297">
        <v>603</v>
      </c>
      <c r="B60" s="340" t="s">
        <v>3052</v>
      </c>
      <c r="C60" s="296"/>
      <c r="D60" s="296" t="str">
        <f>VLOOKUP(A60,New_Tikina!$A$1:$B$88,2,FALSE)</f>
        <v>Koro</v>
      </c>
      <c r="E60" s="296" t="s">
        <v>33</v>
      </c>
      <c r="F60" s="296" t="s">
        <v>2519</v>
      </c>
      <c r="G60" s="46">
        <v>48</v>
      </c>
      <c r="H60" s="46">
        <v>10</v>
      </c>
    </row>
    <row r="61" spans="1:8" ht="15" customHeight="1">
      <c r="A61" s="297">
        <v>603</v>
      </c>
      <c r="B61" s="340" t="s">
        <v>3052</v>
      </c>
      <c r="C61" s="296"/>
      <c r="D61" s="296" t="str">
        <f>VLOOKUP(A61,New_Tikina!$A$1:$B$88,2,FALSE)</f>
        <v>Koro</v>
      </c>
      <c r="E61" s="296" t="s">
        <v>33</v>
      </c>
      <c r="F61" s="296" t="s">
        <v>205</v>
      </c>
      <c r="G61" s="46">
        <v>17</v>
      </c>
      <c r="H61" s="46">
        <v>60</v>
      </c>
    </row>
    <row r="62" spans="1:8" ht="15" customHeight="1">
      <c r="A62" s="297">
        <v>603</v>
      </c>
      <c r="B62" s="340" t="s">
        <v>3052</v>
      </c>
      <c r="C62" s="296"/>
      <c r="D62" s="296" t="str">
        <f>VLOOKUP(A62,New_Tikina!$A$1:$B$88,2,FALSE)</f>
        <v>Koro</v>
      </c>
      <c r="E62" s="296" t="s">
        <v>33</v>
      </c>
      <c r="F62" s="296" t="s">
        <v>3188</v>
      </c>
      <c r="G62" s="46">
        <v>61</v>
      </c>
      <c r="H62" s="46">
        <v>4</v>
      </c>
    </row>
    <row r="63" spans="1:8" ht="15" customHeight="1">
      <c r="A63" s="297">
        <v>603</v>
      </c>
      <c r="B63" s="340" t="s">
        <v>3052</v>
      </c>
      <c r="C63" s="296"/>
      <c r="D63" s="296" t="str">
        <f>VLOOKUP(A63,New_Tikina!$A$1:$B$88,2,FALSE)</f>
        <v>Koro</v>
      </c>
      <c r="E63" s="296" t="s">
        <v>33</v>
      </c>
      <c r="F63" s="296" t="s">
        <v>397</v>
      </c>
      <c r="G63" s="46">
        <v>43</v>
      </c>
      <c r="H63" s="46">
        <v>16</v>
      </c>
    </row>
    <row r="64" spans="1:8" ht="15" customHeight="1">
      <c r="A64" s="297">
        <v>603</v>
      </c>
      <c r="B64" s="340" t="s">
        <v>3052</v>
      </c>
      <c r="C64" s="296"/>
      <c r="D64" s="296" t="str">
        <f>VLOOKUP(A64,New_Tikina!$A$1:$B$88,2,FALSE)</f>
        <v>Koro</v>
      </c>
      <c r="E64" s="296" t="s">
        <v>33</v>
      </c>
      <c r="F64" s="296" t="s">
        <v>215</v>
      </c>
      <c r="G64" s="46">
        <v>31</v>
      </c>
      <c r="H64" s="46">
        <v>22</v>
      </c>
    </row>
    <row r="65" spans="1:8" ht="15" customHeight="1">
      <c r="A65" s="297">
        <v>603</v>
      </c>
      <c r="B65" s="340" t="s">
        <v>3052</v>
      </c>
      <c r="C65" s="296"/>
      <c r="D65" s="296" t="str">
        <f>VLOOKUP(A65,New_Tikina!$A$1:$B$88,2,FALSE)</f>
        <v>Koro</v>
      </c>
      <c r="E65" s="296" t="s">
        <v>33</v>
      </c>
      <c r="F65" s="296" t="s">
        <v>3181</v>
      </c>
      <c r="G65" s="46">
        <v>48</v>
      </c>
      <c r="H65" s="46">
        <v>31</v>
      </c>
    </row>
    <row r="66" spans="1:8" ht="15" customHeight="1">
      <c r="A66" s="297">
        <v>603</v>
      </c>
      <c r="B66" s="340" t="s">
        <v>3052</v>
      </c>
      <c r="C66" s="296"/>
      <c r="D66" s="296" t="str">
        <f>VLOOKUP(A66,New_Tikina!$A$1:$B$88,2,FALSE)</f>
        <v>Koro</v>
      </c>
      <c r="E66" s="296" t="s">
        <v>33</v>
      </c>
      <c r="F66" s="296" t="s">
        <v>3186</v>
      </c>
      <c r="G66" s="46">
        <v>17</v>
      </c>
      <c r="H66" s="46">
        <v>3</v>
      </c>
    </row>
    <row r="67" spans="1:8" ht="15" customHeight="1">
      <c r="A67" s="297">
        <v>603</v>
      </c>
      <c r="B67" s="340" t="s">
        <v>3052</v>
      </c>
      <c r="C67" s="296"/>
      <c r="D67" s="296" t="str">
        <f>VLOOKUP(A67,New_Tikina!$A$1:$B$88,2,FALSE)</f>
        <v>Koro</v>
      </c>
      <c r="E67" s="296" t="s">
        <v>33</v>
      </c>
      <c r="F67" s="296" t="s">
        <v>1107</v>
      </c>
      <c r="G67" s="46">
        <v>6</v>
      </c>
      <c r="H67" s="46">
        <v>1</v>
      </c>
    </row>
    <row r="68" spans="1:8" ht="15" customHeight="1">
      <c r="A68" s="297">
        <v>603</v>
      </c>
      <c r="B68" s="340" t="s">
        <v>3052</v>
      </c>
      <c r="C68" s="296"/>
      <c r="D68" s="296" t="str">
        <f>VLOOKUP(A68,New_Tikina!$A$1:$B$88,2,FALSE)</f>
        <v>Koro</v>
      </c>
      <c r="E68" s="296" t="s">
        <v>33</v>
      </c>
      <c r="F68" s="296" t="s">
        <v>3187</v>
      </c>
      <c r="G68" s="46">
        <v>79</v>
      </c>
      <c r="H68" s="46"/>
    </row>
    <row r="69" spans="1:8" ht="15" customHeight="1">
      <c r="A69" s="297">
        <v>604</v>
      </c>
      <c r="B69" s="340" t="s">
        <v>3052</v>
      </c>
      <c r="C69" s="296"/>
      <c r="D69" s="296" t="str">
        <f>VLOOKUP(A69,New_Tikina!$A$1:$B$88,2,FALSE)</f>
        <v>Nairai</v>
      </c>
      <c r="E69" s="296" t="s">
        <v>132</v>
      </c>
      <c r="F69" s="296" t="s">
        <v>1136</v>
      </c>
      <c r="G69" s="46">
        <v>4</v>
      </c>
      <c r="H69" s="46">
        <v>6</v>
      </c>
    </row>
    <row r="70" spans="1:8" ht="15" customHeight="1">
      <c r="A70" s="297">
        <v>604</v>
      </c>
      <c r="B70" s="340" t="s">
        <v>3052</v>
      </c>
      <c r="C70" s="296"/>
      <c r="D70" s="296" t="str">
        <f>VLOOKUP(A70,New_Tikina!$A$1:$B$88,2,FALSE)</f>
        <v>Nairai</v>
      </c>
      <c r="E70" s="296" t="s">
        <v>132</v>
      </c>
      <c r="F70" s="296" t="s">
        <v>5153</v>
      </c>
      <c r="G70" s="46">
        <v>4</v>
      </c>
      <c r="H70" s="46">
        <v>2</v>
      </c>
    </row>
    <row r="71" spans="1:8" ht="15" customHeight="1">
      <c r="A71" s="297">
        <v>604</v>
      </c>
      <c r="B71" s="340" t="s">
        <v>3052</v>
      </c>
      <c r="C71" s="296"/>
      <c r="D71" s="296" t="str">
        <f>VLOOKUP(A71,New_Tikina!$A$1:$B$88,2,FALSE)</f>
        <v>Nairai</v>
      </c>
      <c r="E71" s="296" t="s">
        <v>132</v>
      </c>
      <c r="F71" s="296" t="s">
        <v>347</v>
      </c>
      <c r="G71" s="46"/>
      <c r="H71" s="46">
        <v>1</v>
      </c>
    </row>
    <row r="72" spans="1:8" ht="15" customHeight="1">
      <c r="A72" s="297">
        <v>604</v>
      </c>
      <c r="B72" s="340" t="s">
        <v>3052</v>
      </c>
      <c r="C72" s="296"/>
      <c r="D72" s="296" t="str">
        <f>VLOOKUP(A72,New_Tikina!$A$1:$B$88,2,FALSE)</f>
        <v>Nairai</v>
      </c>
      <c r="E72" s="296" t="s">
        <v>132</v>
      </c>
      <c r="F72" s="296" t="s">
        <v>1195</v>
      </c>
      <c r="G72" s="46">
        <v>1</v>
      </c>
      <c r="H72" s="46">
        <v>5</v>
      </c>
    </row>
    <row r="73" spans="1:8" ht="15" customHeight="1">
      <c r="A73" s="297">
        <v>604</v>
      </c>
      <c r="B73" s="340" t="s">
        <v>3052</v>
      </c>
      <c r="C73" s="296"/>
      <c r="D73" s="296" t="str">
        <f>VLOOKUP(A73,New_Tikina!$A$1:$B$88,2,FALSE)</f>
        <v>Nairai</v>
      </c>
      <c r="E73" s="296" t="s">
        <v>132</v>
      </c>
      <c r="F73" s="296" t="s">
        <v>1206</v>
      </c>
      <c r="G73" s="46">
        <v>5</v>
      </c>
      <c r="H73" s="46">
        <v>6</v>
      </c>
    </row>
    <row r="74" spans="1:8" ht="15" customHeight="1">
      <c r="A74" s="297">
        <v>605</v>
      </c>
      <c r="B74" s="340" t="s">
        <v>3052</v>
      </c>
      <c r="C74" s="296"/>
      <c r="D74" s="296" t="str">
        <f>VLOOKUP(A74,New_Tikina!$A$1:$B$88,2,FALSE)</f>
        <v>Ovalau</v>
      </c>
      <c r="E74" s="296" t="s">
        <v>5154</v>
      </c>
      <c r="F74" s="296" t="s">
        <v>1163</v>
      </c>
      <c r="G74" s="46">
        <v>3</v>
      </c>
      <c r="H74" s="46">
        <v>5</v>
      </c>
    </row>
    <row r="75" spans="1:8" ht="15" customHeight="1">
      <c r="A75" s="297">
        <v>605</v>
      </c>
      <c r="B75" s="340" t="s">
        <v>3052</v>
      </c>
      <c r="C75" s="296"/>
      <c r="D75" s="296" t="str">
        <f>VLOOKUP(A75,New_Tikina!$A$1:$B$88,2,FALSE)</f>
        <v>Ovalau</v>
      </c>
      <c r="E75" s="296" t="s">
        <v>5154</v>
      </c>
      <c r="F75" s="296" t="s">
        <v>5155</v>
      </c>
      <c r="G75" s="46">
        <v>6</v>
      </c>
      <c r="H75" s="46"/>
    </row>
    <row r="76" spans="1:8" ht="15" customHeight="1">
      <c r="A76" s="297">
        <v>605</v>
      </c>
      <c r="B76" s="340" t="s">
        <v>3052</v>
      </c>
      <c r="C76" s="296"/>
      <c r="D76" s="296" t="str">
        <f>VLOOKUP(A76,New_Tikina!$A$1:$B$88,2,FALSE)</f>
        <v>Ovalau</v>
      </c>
      <c r="E76" s="296" t="s">
        <v>5154</v>
      </c>
      <c r="F76" s="296" t="s">
        <v>29</v>
      </c>
      <c r="G76" s="46">
        <v>1</v>
      </c>
      <c r="H76" s="46"/>
    </row>
    <row r="77" spans="1:8" ht="15" customHeight="1">
      <c r="A77" s="297">
        <v>605</v>
      </c>
      <c r="B77" s="340" t="s">
        <v>3052</v>
      </c>
      <c r="C77" s="296"/>
      <c r="D77" s="296" t="str">
        <f>VLOOKUP(A77,New_Tikina!$A$1:$B$88,2,FALSE)</f>
        <v>Ovalau</v>
      </c>
      <c r="E77" s="296" t="s">
        <v>5154</v>
      </c>
      <c r="F77" s="296" t="s">
        <v>5156</v>
      </c>
      <c r="G77" s="46">
        <v>6</v>
      </c>
      <c r="H77" s="46"/>
    </row>
    <row r="78" spans="1:8" ht="15" customHeight="1">
      <c r="A78" s="297">
        <v>605</v>
      </c>
      <c r="B78" s="340" t="s">
        <v>3052</v>
      </c>
      <c r="C78" s="296"/>
      <c r="D78" s="296" t="str">
        <f>VLOOKUP(A78,New_Tikina!$A$1:$B$88,2,FALSE)</f>
        <v>Ovalau</v>
      </c>
      <c r="E78" s="296" t="s">
        <v>5154</v>
      </c>
      <c r="F78" s="296" t="s">
        <v>5157</v>
      </c>
      <c r="G78" s="46">
        <v>9</v>
      </c>
      <c r="H78" s="46">
        <v>10</v>
      </c>
    </row>
    <row r="79" spans="1:8" ht="15" customHeight="1">
      <c r="A79" s="297">
        <v>605</v>
      </c>
      <c r="B79" s="340" t="s">
        <v>3052</v>
      </c>
      <c r="C79" s="296"/>
      <c r="D79" s="296" t="str">
        <f>VLOOKUP(A79,New_Tikina!$A$1:$B$88,2,FALSE)</f>
        <v>Ovalau</v>
      </c>
      <c r="E79" s="296" t="s">
        <v>5154</v>
      </c>
      <c r="F79" s="296" t="s">
        <v>260</v>
      </c>
      <c r="G79" s="46">
        <v>4</v>
      </c>
      <c r="H79" s="46"/>
    </row>
    <row r="80" spans="1:8" ht="15" customHeight="1">
      <c r="A80" s="297">
        <v>605</v>
      </c>
      <c r="B80" s="340" t="s">
        <v>3052</v>
      </c>
      <c r="C80" s="296"/>
      <c r="D80" s="296" t="str">
        <f>VLOOKUP(A80,New_Tikina!$A$1:$B$88,2,FALSE)</f>
        <v>Ovalau</v>
      </c>
      <c r="E80" s="296" t="s">
        <v>5154</v>
      </c>
      <c r="F80" s="296" t="s">
        <v>5158</v>
      </c>
      <c r="G80" s="46">
        <v>24</v>
      </c>
      <c r="H80" s="46"/>
    </row>
    <row r="81" spans="1:8" ht="15" customHeight="1">
      <c r="A81" s="297">
        <v>605</v>
      </c>
      <c r="B81" s="340" t="s">
        <v>3052</v>
      </c>
      <c r="C81" s="296"/>
      <c r="D81" s="296" t="str">
        <f>VLOOKUP(A81,New_Tikina!$A$1:$B$88,2,FALSE)</f>
        <v>Ovalau</v>
      </c>
      <c r="E81" s="296" t="s">
        <v>5154</v>
      </c>
      <c r="F81" s="296" t="s">
        <v>1146</v>
      </c>
      <c r="G81" s="46">
        <v>7</v>
      </c>
      <c r="H81" s="46"/>
    </row>
    <row r="82" spans="1:8" ht="15" customHeight="1">
      <c r="A82" s="297">
        <v>605</v>
      </c>
      <c r="B82" s="340" t="s">
        <v>3052</v>
      </c>
      <c r="C82" s="296"/>
      <c r="D82" s="296" t="str">
        <f>VLOOKUP(A82,New_Tikina!$A$1:$B$88,2,FALSE)</f>
        <v>Ovalau</v>
      </c>
      <c r="E82" s="296" t="s">
        <v>5154</v>
      </c>
      <c r="F82" s="296" t="s">
        <v>1210</v>
      </c>
      <c r="G82" s="46">
        <v>1</v>
      </c>
      <c r="H82" s="46"/>
    </row>
    <row r="83" spans="1:8" ht="15" customHeight="1">
      <c r="A83" s="297">
        <v>605</v>
      </c>
      <c r="B83" s="340" t="s">
        <v>3052</v>
      </c>
      <c r="C83" s="296"/>
      <c r="D83" s="296" t="str">
        <f>VLOOKUP(A83,New_Tikina!$A$1:$B$88,2,FALSE)</f>
        <v>Ovalau</v>
      </c>
      <c r="E83" s="296" t="s">
        <v>5154</v>
      </c>
      <c r="F83" s="296" t="s">
        <v>5159</v>
      </c>
      <c r="G83" s="46">
        <v>17</v>
      </c>
      <c r="H83" s="46">
        <v>1</v>
      </c>
    </row>
    <row r="84" spans="1:8" ht="15" customHeight="1">
      <c r="A84" s="297">
        <v>605</v>
      </c>
      <c r="B84" s="340" t="s">
        <v>3052</v>
      </c>
      <c r="C84" s="296"/>
      <c r="D84" s="296" t="str">
        <f>VLOOKUP(A84,New_Tikina!$A$1:$B$88,2,FALSE)</f>
        <v>Ovalau</v>
      </c>
      <c r="E84" s="296" t="s">
        <v>133</v>
      </c>
      <c r="F84" s="296" t="s">
        <v>5160</v>
      </c>
      <c r="G84" s="46">
        <v>19</v>
      </c>
      <c r="H84" s="46">
        <v>5</v>
      </c>
    </row>
    <row r="85" spans="1:8" ht="15" customHeight="1">
      <c r="A85" s="297">
        <v>605</v>
      </c>
      <c r="B85" s="340" t="s">
        <v>3052</v>
      </c>
      <c r="C85" s="296"/>
      <c r="D85" s="296" t="str">
        <f>VLOOKUP(A85,New_Tikina!$A$1:$B$88,2,FALSE)</f>
        <v>Ovalau</v>
      </c>
      <c r="E85" s="296" t="s">
        <v>133</v>
      </c>
      <c r="F85" s="296" t="s">
        <v>5161</v>
      </c>
      <c r="G85" s="46">
        <v>30</v>
      </c>
      <c r="H85" s="46">
        <v>24</v>
      </c>
    </row>
    <row r="86" spans="1:8" ht="15" customHeight="1">
      <c r="A86" s="297">
        <v>605</v>
      </c>
      <c r="B86" s="340" t="s">
        <v>3052</v>
      </c>
      <c r="C86" s="296"/>
      <c r="D86" s="296" t="str">
        <f>VLOOKUP(A86,New_Tikina!$A$1:$B$88,2,FALSE)</f>
        <v>Ovalau</v>
      </c>
      <c r="E86" s="296" t="s">
        <v>133</v>
      </c>
      <c r="F86" s="296" t="s">
        <v>1192</v>
      </c>
      <c r="G86" s="46">
        <v>7</v>
      </c>
      <c r="H86" s="46">
        <v>3</v>
      </c>
    </row>
    <row r="87" spans="1:8" ht="15" customHeight="1">
      <c r="A87" s="297">
        <v>605</v>
      </c>
      <c r="B87" s="340" t="s">
        <v>3052</v>
      </c>
      <c r="C87" s="296"/>
      <c r="D87" s="296" t="str">
        <f>VLOOKUP(A87,New_Tikina!$A$1:$B$88,2,FALSE)</f>
        <v>Ovalau</v>
      </c>
      <c r="E87" s="296" t="s">
        <v>133</v>
      </c>
      <c r="F87" s="296" t="s">
        <v>5162</v>
      </c>
      <c r="G87" s="46">
        <v>15</v>
      </c>
      <c r="H87" s="46">
        <v>30</v>
      </c>
    </row>
    <row r="88" spans="1:8" ht="15" customHeight="1">
      <c r="A88" s="297">
        <v>605</v>
      </c>
      <c r="B88" s="296" t="s">
        <v>3052</v>
      </c>
      <c r="C88" s="296"/>
      <c r="D88" s="296" t="str">
        <f>VLOOKUP(A88,New_Tikina!$A$1:$B$88,2,FALSE)</f>
        <v>Ovalau</v>
      </c>
      <c r="E88" s="296" t="s">
        <v>133</v>
      </c>
      <c r="F88" s="296" t="s">
        <v>5163</v>
      </c>
      <c r="G88" s="46">
        <v>2</v>
      </c>
      <c r="H88" s="46">
        <v>7</v>
      </c>
    </row>
    <row r="89" spans="1:8" ht="15" customHeight="1">
      <c r="A89" s="297">
        <v>605</v>
      </c>
      <c r="B89" s="296" t="s">
        <v>3052</v>
      </c>
      <c r="C89" s="296"/>
      <c r="D89" s="296" t="str">
        <f>VLOOKUP(A89,New_Tikina!$A$1:$B$88,2,FALSE)</f>
        <v>Ovalau</v>
      </c>
      <c r="E89" s="296" t="s">
        <v>133</v>
      </c>
      <c r="F89" s="296" t="s">
        <v>5164</v>
      </c>
      <c r="G89" s="46">
        <v>7</v>
      </c>
      <c r="H89" s="46">
        <v>17</v>
      </c>
    </row>
    <row r="90" spans="1:8" ht="15" customHeight="1">
      <c r="A90" s="297">
        <v>605</v>
      </c>
      <c r="B90" s="296" t="s">
        <v>3052</v>
      </c>
      <c r="C90" s="296"/>
      <c r="D90" s="296" t="str">
        <f>VLOOKUP(A90,New_Tikina!$A$1:$B$88,2,FALSE)</f>
        <v>Ovalau</v>
      </c>
      <c r="E90" s="296" t="s">
        <v>133</v>
      </c>
      <c r="F90" s="296" t="s">
        <v>5165</v>
      </c>
      <c r="G90" s="46">
        <v>8</v>
      </c>
      <c r="H90" s="46">
        <v>11</v>
      </c>
    </row>
    <row r="91" spans="1:8" ht="15" customHeight="1">
      <c r="A91" s="297">
        <v>605</v>
      </c>
      <c r="B91" s="296" t="s">
        <v>3052</v>
      </c>
      <c r="C91" s="296"/>
      <c r="D91" s="296" t="str">
        <f>VLOOKUP(A91,New_Tikina!$A$1:$B$88,2,FALSE)</f>
        <v>Ovalau</v>
      </c>
      <c r="E91" s="296" t="s">
        <v>133</v>
      </c>
      <c r="F91" s="296" t="s">
        <v>5166</v>
      </c>
      <c r="G91" s="46">
        <v>2</v>
      </c>
      <c r="H91" s="46">
        <v>5</v>
      </c>
    </row>
    <row r="92" spans="1:8" ht="15" customHeight="1">
      <c r="A92" s="297">
        <v>605</v>
      </c>
      <c r="B92" s="296" t="s">
        <v>3052</v>
      </c>
      <c r="C92" s="296"/>
      <c r="D92" s="296" t="str">
        <f>VLOOKUP(A92,New_Tikina!$A$1:$B$88,2,FALSE)</f>
        <v>Ovalau</v>
      </c>
      <c r="E92" s="296" t="s">
        <v>133</v>
      </c>
      <c r="F92" s="296" t="s">
        <v>1824</v>
      </c>
      <c r="G92" s="46">
        <v>10</v>
      </c>
      <c r="H92" s="46">
        <v>4</v>
      </c>
    </row>
    <row r="93" spans="1:8" ht="15" customHeight="1">
      <c r="A93" s="297">
        <v>605</v>
      </c>
      <c r="B93" s="296" t="s">
        <v>3052</v>
      </c>
      <c r="C93" s="296"/>
      <c r="D93" s="296" t="str">
        <f>VLOOKUP(A93,New_Tikina!$A$1:$B$88,2,FALSE)</f>
        <v>Ovalau</v>
      </c>
      <c r="E93" s="296" t="s">
        <v>133</v>
      </c>
      <c r="F93" s="296" t="s">
        <v>460</v>
      </c>
      <c r="G93" s="46">
        <v>11</v>
      </c>
      <c r="H93" s="46">
        <v>22</v>
      </c>
    </row>
    <row r="94" spans="1:8" ht="15" customHeight="1">
      <c r="A94" s="297">
        <v>605</v>
      </c>
      <c r="B94" s="296" t="s">
        <v>3052</v>
      </c>
      <c r="C94" s="296"/>
      <c r="D94" s="296" t="str">
        <f>VLOOKUP(A94,New_Tikina!$A$1:$B$88,2,FALSE)</f>
        <v>Ovalau</v>
      </c>
      <c r="E94" s="296" t="s">
        <v>133</v>
      </c>
      <c r="F94" s="296" t="s">
        <v>5167</v>
      </c>
      <c r="G94" s="46">
        <v>21</v>
      </c>
      <c r="H94" s="46">
        <v>17</v>
      </c>
    </row>
    <row r="95" spans="1:8" ht="15" customHeight="1">
      <c r="A95" s="297">
        <v>605</v>
      </c>
      <c r="B95" s="296" t="s">
        <v>3052</v>
      </c>
      <c r="C95" s="296"/>
      <c r="D95" s="296" t="str">
        <f>VLOOKUP(A95,New_Tikina!$A$1:$B$88,2,FALSE)</f>
        <v>Ovalau</v>
      </c>
      <c r="E95" s="296" t="s">
        <v>133</v>
      </c>
      <c r="F95" s="296" t="s">
        <v>19</v>
      </c>
      <c r="G95" s="46">
        <v>2</v>
      </c>
      <c r="H95" s="46"/>
    </row>
    <row r="96" spans="1:8" ht="15" customHeight="1">
      <c r="A96" s="297">
        <v>605</v>
      </c>
      <c r="B96" s="296" t="s">
        <v>3052</v>
      </c>
      <c r="C96" s="296"/>
      <c r="D96" s="296" t="str">
        <f>VLOOKUP(A96,New_Tikina!$A$1:$B$88,2,FALSE)</f>
        <v>Ovalau</v>
      </c>
      <c r="E96" s="296" t="s">
        <v>133</v>
      </c>
      <c r="F96" s="296" t="s">
        <v>374</v>
      </c>
      <c r="G96" s="46">
        <v>1</v>
      </c>
      <c r="H96" s="46">
        <v>1</v>
      </c>
    </row>
    <row r="97" spans="1:8" ht="15" customHeight="1">
      <c r="A97" s="297">
        <v>605</v>
      </c>
      <c r="B97" s="296" t="s">
        <v>3052</v>
      </c>
      <c r="C97" s="296"/>
      <c r="D97" s="296" t="str">
        <f>VLOOKUP(A97,New_Tikina!$A$1:$B$88,2,FALSE)</f>
        <v>Ovalau</v>
      </c>
      <c r="E97" s="296" t="s">
        <v>133</v>
      </c>
      <c r="F97" s="296" t="s">
        <v>2398</v>
      </c>
      <c r="G97" s="46">
        <v>1</v>
      </c>
      <c r="H97" s="46"/>
    </row>
    <row r="98" spans="1:8" ht="15" customHeight="1">
      <c r="A98" s="297">
        <v>605</v>
      </c>
      <c r="B98" s="296" t="s">
        <v>3052</v>
      </c>
      <c r="C98" s="296"/>
      <c r="D98" s="296" t="str">
        <f>VLOOKUP(A98,New_Tikina!$A$1:$B$88,2,FALSE)</f>
        <v>Ovalau</v>
      </c>
      <c r="E98" s="296" t="s">
        <v>133</v>
      </c>
      <c r="F98" s="296" t="s">
        <v>1080</v>
      </c>
      <c r="G98" s="46">
        <v>2</v>
      </c>
      <c r="H98" s="46">
        <v>6</v>
      </c>
    </row>
    <row r="99" spans="1:8" ht="15" customHeight="1">
      <c r="A99" s="297">
        <v>605</v>
      </c>
      <c r="B99" s="296" t="s">
        <v>3052</v>
      </c>
      <c r="C99" s="296"/>
      <c r="D99" s="296" t="str">
        <f>VLOOKUP(A99,New_Tikina!$A$1:$B$88,2,FALSE)</f>
        <v>Ovalau</v>
      </c>
      <c r="E99" s="296" t="s">
        <v>133</v>
      </c>
      <c r="F99" s="296" t="s">
        <v>5168</v>
      </c>
      <c r="G99" s="46">
        <v>15</v>
      </c>
      <c r="H99" s="46">
        <v>22</v>
      </c>
    </row>
    <row r="100" spans="1:8" ht="15" customHeight="1">
      <c r="A100" s="297">
        <v>605</v>
      </c>
      <c r="B100" s="296" t="s">
        <v>3052</v>
      </c>
      <c r="C100" s="296"/>
      <c r="D100" s="296" t="str">
        <f>VLOOKUP(A100,New_Tikina!$A$1:$B$88,2,FALSE)</f>
        <v>Ovalau</v>
      </c>
      <c r="E100" s="296" t="s">
        <v>133</v>
      </c>
      <c r="F100" s="296" t="s">
        <v>5169</v>
      </c>
      <c r="G100" s="46">
        <v>9</v>
      </c>
      <c r="H100" s="46">
        <v>6</v>
      </c>
    </row>
    <row r="101" spans="1:8" ht="15" customHeight="1">
      <c r="A101" s="297">
        <v>605</v>
      </c>
      <c r="B101" s="296" t="s">
        <v>3052</v>
      </c>
      <c r="C101" s="296"/>
      <c r="D101" s="296" t="str">
        <f>VLOOKUP(A101,New_Tikina!$A$1:$B$88,2,FALSE)</f>
        <v>Ovalau</v>
      </c>
      <c r="E101" s="296" t="s">
        <v>133</v>
      </c>
      <c r="F101" s="296" t="s">
        <v>5170</v>
      </c>
      <c r="G101" s="46">
        <v>9</v>
      </c>
      <c r="H101" s="46">
        <v>23</v>
      </c>
    </row>
    <row r="102" spans="1:8" ht="15" customHeight="1">
      <c r="A102" s="297">
        <v>605</v>
      </c>
      <c r="B102" s="296" t="s">
        <v>3052</v>
      </c>
      <c r="C102" s="296"/>
      <c r="D102" s="296" t="str">
        <f>VLOOKUP(A102,New_Tikina!$A$1:$B$88,2,FALSE)</f>
        <v>Ovalau</v>
      </c>
      <c r="E102" s="296" t="s">
        <v>133</v>
      </c>
      <c r="F102" s="296" t="s">
        <v>5171</v>
      </c>
      <c r="G102" s="46">
        <v>7</v>
      </c>
      <c r="H102" s="46">
        <v>13</v>
      </c>
    </row>
    <row r="103" spans="1:8" ht="15" customHeight="1">
      <c r="A103" s="297">
        <v>605</v>
      </c>
      <c r="B103" s="296" t="s">
        <v>3052</v>
      </c>
      <c r="C103" s="296"/>
      <c r="D103" s="296" t="str">
        <f>VLOOKUP(A103,New_Tikina!$A$1:$B$88,2,FALSE)</f>
        <v>Ovalau</v>
      </c>
      <c r="E103" s="296" t="s">
        <v>133</v>
      </c>
      <c r="F103" s="296" t="s">
        <v>5172</v>
      </c>
      <c r="G103" s="46">
        <v>21</v>
      </c>
      <c r="H103" s="46">
        <v>2</v>
      </c>
    </row>
    <row r="104" spans="1:8" ht="15" customHeight="1">
      <c r="A104" s="297">
        <v>605</v>
      </c>
      <c r="B104" s="296" t="s">
        <v>3052</v>
      </c>
      <c r="C104" s="296"/>
      <c r="D104" s="296" t="str">
        <f>VLOOKUP(A104,New_Tikina!$A$1:$B$88,2,FALSE)</f>
        <v>Ovalau</v>
      </c>
      <c r="E104" s="296" t="s">
        <v>133</v>
      </c>
      <c r="F104" s="296" t="s">
        <v>5173</v>
      </c>
      <c r="G104" s="46">
        <v>22</v>
      </c>
      <c r="H104" s="46">
        <v>19</v>
      </c>
    </row>
    <row r="105" spans="1:8" ht="15" customHeight="1">
      <c r="A105" s="297">
        <v>605</v>
      </c>
      <c r="B105" s="296" t="s">
        <v>3052</v>
      </c>
      <c r="C105" s="296"/>
      <c r="D105" s="296" t="str">
        <f>VLOOKUP(A105,New_Tikina!$A$1:$B$88,2,FALSE)</f>
        <v>Ovalau</v>
      </c>
      <c r="E105" s="296" t="s">
        <v>133</v>
      </c>
      <c r="F105" s="296" t="s">
        <v>5174</v>
      </c>
      <c r="G105" s="46">
        <v>14</v>
      </c>
      <c r="H105" s="46">
        <v>18</v>
      </c>
    </row>
    <row r="106" spans="1:8" ht="15" customHeight="1">
      <c r="A106" s="297">
        <v>605</v>
      </c>
      <c r="B106" s="296" t="s">
        <v>3052</v>
      </c>
      <c r="C106" s="296"/>
      <c r="D106" s="296" t="str">
        <f>VLOOKUP(A106,New_Tikina!$A$1:$B$88,2,FALSE)</f>
        <v>Ovalau</v>
      </c>
      <c r="E106" s="296" t="s">
        <v>133</v>
      </c>
      <c r="F106" s="296" t="s">
        <v>5175</v>
      </c>
      <c r="G106" s="46">
        <v>5</v>
      </c>
      <c r="H106" s="46">
        <v>10</v>
      </c>
    </row>
    <row r="107" spans="1:8" ht="15" customHeight="1">
      <c r="A107" s="297">
        <v>605</v>
      </c>
      <c r="B107" s="296" t="s">
        <v>3052</v>
      </c>
      <c r="C107" s="296"/>
      <c r="D107" s="296" t="str">
        <f>VLOOKUP(A107,New_Tikina!$A$1:$B$88,2,FALSE)</f>
        <v>Ovalau</v>
      </c>
      <c r="E107" s="296" t="s">
        <v>133</v>
      </c>
      <c r="F107" s="296" t="s">
        <v>5176</v>
      </c>
      <c r="G107" s="46">
        <v>19</v>
      </c>
      <c r="H107" s="46">
        <v>4</v>
      </c>
    </row>
    <row r="108" spans="1:8" ht="15" customHeight="1">
      <c r="A108" s="297">
        <v>605</v>
      </c>
      <c r="B108" s="296" t="s">
        <v>3052</v>
      </c>
      <c r="C108" s="296"/>
      <c r="D108" s="296" t="str">
        <f>VLOOKUP(A108,New_Tikina!$A$1:$B$88,2,FALSE)</f>
        <v>Ovalau</v>
      </c>
      <c r="E108" s="296" t="s">
        <v>133</v>
      </c>
      <c r="F108" s="296" t="s">
        <v>5177</v>
      </c>
      <c r="G108" s="46">
        <v>2</v>
      </c>
      <c r="H108" s="46">
        <v>6</v>
      </c>
    </row>
    <row r="109" spans="1:8" ht="15" customHeight="1">
      <c r="A109" s="297">
        <v>605</v>
      </c>
      <c r="B109" s="296" t="s">
        <v>3052</v>
      </c>
      <c r="C109" s="296"/>
      <c r="D109" s="296" t="str">
        <f>VLOOKUP(A109,New_Tikina!$A$1:$B$88,2,FALSE)</f>
        <v>Ovalau</v>
      </c>
      <c r="E109" s="296" t="s">
        <v>133</v>
      </c>
      <c r="F109" s="296" t="s">
        <v>5178</v>
      </c>
      <c r="G109" s="46">
        <v>8</v>
      </c>
      <c r="H109" s="46">
        <v>17</v>
      </c>
    </row>
    <row r="110" spans="1:8" ht="15" customHeight="1">
      <c r="A110" s="297">
        <v>605</v>
      </c>
      <c r="B110" s="296" t="s">
        <v>3052</v>
      </c>
      <c r="C110" s="296"/>
      <c r="D110" s="296" t="str">
        <f>VLOOKUP(A110,New_Tikina!$A$1:$B$88,2,FALSE)</f>
        <v>Ovalau</v>
      </c>
      <c r="E110" s="296" t="s">
        <v>133</v>
      </c>
      <c r="F110" s="296" t="s">
        <v>5179</v>
      </c>
      <c r="G110" s="46">
        <v>3</v>
      </c>
      <c r="H110" s="46">
        <v>1</v>
      </c>
    </row>
    <row r="111" spans="1:8" ht="15" customHeight="1">
      <c r="A111" s="297">
        <v>605</v>
      </c>
      <c r="B111" s="296" t="s">
        <v>3052</v>
      </c>
      <c r="C111" s="296"/>
      <c r="D111" s="296" t="str">
        <f>VLOOKUP(A111,New_Tikina!$A$1:$B$88,2,FALSE)</f>
        <v>Ovalau</v>
      </c>
      <c r="E111" s="296" t="s">
        <v>133</v>
      </c>
      <c r="F111" s="296" t="s">
        <v>517</v>
      </c>
      <c r="G111" s="46">
        <v>11</v>
      </c>
      <c r="H111" s="46">
        <v>3</v>
      </c>
    </row>
    <row r="112" spans="1:8" ht="15" customHeight="1">
      <c r="A112" s="297">
        <v>606</v>
      </c>
      <c r="B112" s="296" t="s">
        <v>3052</v>
      </c>
      <c r="C112" s="296"/>
      <c r="D112" s="296" t="str">
        <f>VLOOKUP(A112,New_Tikina!$A$1:$B$88,2,FALSE)</f>
        <v>LomaiOther</v>
      </c>
      <c r="E112" s="296" t="s">
        <v>5180</v>
      </c>
      <c r="F112" s="296" t="s">
        <v>5180</v>
      </c>
      <c r="G112" s="46">
        <v>1</v>
      </c>
      <c r="H112" s="46">
        <v>3</v>
      </c>
    </row>
    <row r="113" spans="1:8" ht="15" customHeight="1">
      <c r="A113" s="297">
        <v>801</v>
      </c>
      <c r="B113" s="296" t="s">
        <v>3058</v>
      </c>
      <c r="C113" s="296"/>
      <c r="D113" s="296" t="str">
        <f>VLOOKUP(A113,New_Tikina!$A$1:$B$88,2,FALSE)</f>
        <v>Baravi</v>
      </c>
      <c r="E113" s="296"/>
      <c r="F113" s="296" t="s">
        <v>3452</v>
      </c>
      <c r="G113" s="46">
        <v>3</v>
      </c>
      <c r="H113" s="46">
        <v>8</v>
      </c>
    </row>
    <row r="114" spans="1:8" ht="15" customHeight="1">
      <c r="A114" s="297">
        <v>802</v>
      </c>
      <c r="B114" s="296" t="s">
        <v>3058</v>
      </c>
      <c r="C114" s="296"/>
      <c r="D114" s="296" t="str">
        <f>VLOOKUP(A114,New_Tikina!$A$1:$B$88,2,FALSE)</f>
        <v>Cuvu</v>
      </c>
      <c r="E114" s="296"/>
      <c r="F114" s="296" t="s">
        <v>209</v>
      </c>
      <c r="G114" s="46"/>
      <c r="H114" s="46">
        <v>5</v>
      </c>
    </row>
    <row r="115" spans="1:8" ht="15" customHeight="1">
      <c r="A115" s="297">
        <v>802</v>
      </c>
      <c r="B115" s="296" t="s">
        <v>3058</v>
      </c>
      <c r="C115" s="296"/>
      <c r="D115" s="296" t="str">
        <f>VLOOKUP(A115,New_Tikina!$A$1:$B$88,2,FALSE)</f>
        <v>Cuvu</v>
      </c>
      <c r="E115" s="296"/>
      <c r="F115" s="296" t="s">
        <v>3485</v>
      </c>
      <c r="G115" s="46">
        <v>9</v>
      </c>
      <c r="H115" s="46">
        <v>47</v>
      </c>
    </row>
    <row r="116" spans="1:8" ht="15" customHeight="1">
      <c r="A116" s="297">
        <v>803</v>
      </c>
      <c r="B116" s="296" t="s">
        <v>3058</v>
      </c>
      <c r="C116" s="296"/>
      <c r="D116" s="296" t="str">
        <f>VLOOKUP(A116,New_Tikina!$A$1:$B$88,2,FALSE)</f>
        <v>Malolo</v>
      </c>
      <c r="E116" s="296" t="s">
        <v>210</v>
      </c>
      <c r="F116" s="296" t="s">
        <v>210</v>
      </c>
      <c r="G116" s="46">
        <v>5</v>
      </c>
      <c r="H116" s="46">
        <v>60</v>
      </c>
    </row>
    <row r="117" spans="1:8" ht="15" customHeight="1">
      <c r="A117" s="297">
        <v>804</v>
      </c>
      <c r="B117" s="296" t="s">
        <v>3058</v>
      </c>
      <c r="C117" s="296"/>
      <c r="D117" s="296" t="str">
        <f>VLOOKUP(A117,New_Tikina!$A$1:$B$88,2,FALSE)</f>
        <v>Malomalo</v>
      </c>
      <c r="E117" s="296"/>
      <c r="F117" s="296" t="s">
        <v>211</v>
      </c>
      <c r="G117" s="46">
        <v>2</v>
      </c>
      <c r="H117" s="46">
        <v>28</v>
      </c>
    </row>
    <row r="118" spans="1:8" ht="15" customHeight="1">
      <c r="A118" s="297">
        <v>804</v>
      </c>
      <c r="B118" s="296" t="s">
        <v>3058</v>
      </c>
      <c r="C118" s="296"/>
      <c r="D118" s="296" t="str">
        <f>VLOOKUP(A118,New_Tikina!$A$1:$B$88,2,FALSE)</f>
        <v>Malomalo</v>
      </c>
      <c r="E118" s="296"/>
      <c r="F118" s="296" t="s">
        <v>1161</v>
      </c>
      <c r="G118" s="46">
        <v>3</v>
      </c>
      <c r="H118" s="46">
        <v>9</v>
      </c>
    </row>
    <row r="119" spans="1:8" ht="15" customHeight="1">
      <c r="A119" s="297">
        <v>804</v>
      </c>
      <c r="B119" s="296" t="s">
        <v>3058</v>
      </c>
      <c r="C119" s="296"/>
      <c r="D119" s="296" t="str">
        <f>VLOOKUP(A119,New_Tikina!$A$1:$B$88,2,FALSE)</f>
        <v>Malomalo</v>
      </c>
      <c r="E119" s="296"/>
      <c r="F119" s="296" t="s">
        <v>1820</v>
      </c>
      <c r="G119" s="46"/>
      <c r="H119" s="46">
        <v>11</v>
      </c>
    </row>
    <row r="120" spans="1:8" ht="15" customHeight="1">
      <c r="A120" s="297">
        <v>805</v>
      </c>
      <c r="B120" s="296" t="s">
        <v>3058</v>
      </c>
      <c r="C120" s="296"/>
      <c r="D120" s="296" t="str">
        <f>VLOOKUP(A120,New_Tikina!$A$1:$B$88,2,FALSE)</f>
        <v>Nasigatoka</v>
      </c>
      <c r="E120" s="296"/>
      <c r="F120" s="296" t="s">
        <v>5181</v>
      </c>
      <c r="G120" s="46">
        <v>14</v>
      </c>
      <c r="H120" s="46">
        <v>49</v>
      </c>
    </row>
    <row r="121" spans="1:8" ht="15" customHeight="1">
      <c r="A121" s="297">
        <v>805</v>
      </c>
      <c r="B121" s="296" t="s">
        <v>3058</v>
      </c>
      <c r="C121" s="296"/>
      <c r="D121" s="296" t="str">
        <f>VLOOKUP(A121,New_Tikina!$A$1:$B$88,2,FALSE)</f>
        <v>Nasigatoka</v>
      </c>
      <c r="E121" s="296"/>
      <c r="F121" s="296" t="s">
        <v>212</v>
      </c>
      <c r="G121" s="46">
        <v>1</v>
      </c>
      <c r="H121" s="46">
        <v>11</v>
      </c>
    </row>
    <row r="122" spans="1:8" ht="15" customHeight="1">
      <c r="A122" s="297">
        <v>805</v>
      </c>
      <c r="B122" s="296" t="s">
        <v>3058</v>
      </c>
      <c r="C122" s="296"/>
      <c r="D122" s="296" t="str">
        <f>VLOOKUP(A122,New_Tikina!$A$1:$B$88,2,FALSE)</f>
        <v>Nasigatoka</v>
      </c>
      <c r="E122" s="296"/>
      <c r="F122" s="296" t="s">
        <v>3471</v>
      </c>
      <c r="G122" s="46"/>
      <c r="H122" s="46">
        <v>20</v>
      </c>
    </row>
    <row r="123" spans="1:8" ht="15" customHeight="1">
      <c r="A123" s="297">
        <v>805</v>
      </c>
      <c r="B123" s="296" t="s">
        <v>3058</v>
      </c>
      <c r="C123" s="296"/>
      <c r="D123" s="296" t="str">
        <f>VLOOKUP(A123,New_Tikina!$A$1:$B$88,2,FALSE)</f>
        <v>Nasigatoka</v>
      </c>
      <c r="E123" s="296"/>
      <c r="F123" s="296" t="s">
        <v>3491</v>
      </c>
      <c r="G123" s="46"/>
      <c r="H123" s="46">
        <v>1</v>
      </c>
    </row>
    <row r="124" spans="1:8" ht="15" customHeight="1">
      <c r="A124" s="297">
        <v>806</v>
      </c>
      <c r="B124" s="296" t="s">
        <v>3058</v>
      </c>
      <c r="C124" s="296"/>
      <c r="D124" s="296" t="str">
        <f>VLOOKUP(A124,New_Tikina!$A$1:$B$88,2,FALSE)</f>
        <v>Navosa</v>
      </c>
      <c r="E124" s="296"/>
      <c r="F124" s="296" t="s">
        <v>3463</v>
      </c>
      <c r="G124" s="46">
        <v>22</v>
      </c>
      <c r="H124" s="46">
        <v>85</v>
      </c>
    </row>
    <row r="125" spans="1:8" ht="15" customHeight="1">
      <c r="A125" s="297">
        <v>806</v>
      </c>
      <c r="B125" s="296" t="s">
        <v>3058</v>
      </c>
      <c r="C125" s="296"/>
      <c r="D125" s="296" t="str">
        <f>VLOOKUP(A125,New_Tikina!$A$1:$B$88,2,FALSE)</f>
        <v>Navosa</v>
      </c>
      <c r="E125" s="296"/>
      <c r="F125" s="296" t="s">
        <v>3469</v>
      </c>
      <c r="G125" s="46">
        <v>50</v>
      </c>
      <c r="H125" s="46">
        <v>61</v>
      </c>
    </row>
    <row r="126" spans="1:8" ht="15" customHeight="1">
      <c r="A126" s="297">
        <v>807</v>
      </c>
      <c r="B126" s="296" t="s">
        <v>3058</v>
      </c>
      <c r="C126" s="296"/>
      <c r="D126" s="296" t="str">
        <f>VLOOKUP(A126,New_Tikina!$A$1:$B$88,2,FALSE)</f>
        <v>Ruwailevu</v>
      </c>
      <c r="E126" s="296"/>
      <c r="F126" s="296" t="s">
        <v>2445</v>
      </c>
      <c r="G126" s="46">
        <v>1</v>
      </c>
      <c r="H126" s="46">
        <v>16</v>
      </c>
    </row>
    <row r="127" spans="1:8" ht="15" customHeight="1">
      <c r="A127" s="297">
        <v>807</v>
      </c>
      <c r="B127" s="296" t="s">
        <v>3058</v>
      </c>
      <c r="C127" s="296"/>
      <c r="D127" s="296" t="str">
        <f>VLOOKUP(A127,New_Tikina!$A$1:$B$88,2,FALSE)</f>
        <v>Ruwailevu</v>
      </c>
      <c r="E127" s="296"/>
      <c r="F127" s="296" t="s">
        <v>5182</v>
      </c>
      <c r="G127" s="46"/>
      <c r="H127" s="46">
        <v>95</v>
      </c>
    </row>
    <row r="128" spans="1:8" ht="15" customHeight="1">
      <c r="A128" s="297">
        <v>807</v>
      </c>
      <c r="B128" s="296" t="s">
        <v>3058</v>
      </c>
      <c r="C128" s="296"/>
      <c r="D128" s="296" t="str">
        <f>VLOOKUP(A128,New_Tikina!$A$1:$B$88,2,FALSE)</f>
        <v>Ruwailevu</v>
      </c>
      <c r="E128" s="296"/>
      <c r="F128" s="296" t="s">
        <v>3465</v>
      </c>
      <c r="G128" s="46">
        <v>12</v>
      </c>
      <c r="H128" s="46">
        <v>11</v>
      </c>
    </row>
    <row r="129" spans="1:8" ht="15" customHeight="1">
      <c r="A129" s="297">
        <v>901</v>
      </c>
      <c r="B129" s="296" t="s">
        <v>3060</v>
      </c>
      <c r="C129" s="296"/>
      <c r="D129" s="296" t="str">
        <f>VLOOKUP(A129,New_Tikina!$A$1:$B$88,2,FALSE)</f>
        <v>Lomaivuna</v>
      </c>
      <c r="E129" s="296"/>
      <c r="F129" s="296" t="s">
        <v>3458</v>
      </c>
      <c r="G129" s="50">
        <v>14</v>
      </c>
      <c r="H129" s="50">
        <v>39</v>
      </c>
    </row>
    <row r="130" spans="1:8" ht="15" customHeight="1">
      <c r="A130" s="297">
        <v>901</v>
      </c>
      <c r="B130" s="296" t="s">
        <v>3060</v>
      </c>
      <c r="C130" s="296"/>
      <c r="D130" s="296" t="str">
        <f>VLOOKUP(A130,New_Tikina!$A$1:$B$88,2,FALSE)</f>
        <v>Lomaivuna</v>
      </c>
      <c r="E130" s="296"/>
      <c r="F130" s="296" t="s">
        <v>3467</v>
      </c>
      <c r="G130" s="50">
        <v>65</v>
      </c>
      <c r="H130" s="50">
        <v>34</v>
      </c>
    </row>
    <row r="131" spans="1:8" ht="15" customHeight="1">
      <c r="A131" s="297">
        <v>901</v>
      </c>
      <c r="B131" s="296" t="s">
        <v>3060</v>
      </c>
      <c r="C131" s="296"/>
      <c r="D131" s="296" t="str">
        <f>VLOOKUP(A131,New_Tikina!$A$1:$B$88,2,FALSE)</f>
        <v>Lomaivuna</v>
      </c>
      <c r="E131" s="296"/>
      <c r="F131" s="296" t="s">
        <v>3474</v>
      </c>
      <c r="G131" s="50">
        <v>29</v>
      </c>
      <c r="H131" s="50">
        <v>17</v>
      </c>
    </row>
    <row r="132" spans="1:8" ht="15" customHeight="1">
      <c r="A132" s="297">
        <v>901</v>
      </c>
      <c r="B132" s="296" t="s">
        <v>3060</v>
      </c>
      <c r="C132" s="296"/>
      <c r="D132" s="296" t="str">
        <f>VLOOKUP(A132,New_Tikina!$A$1:$B$88,2,FALSE)</f>
        <v>Lomaivuna</v>
      </c>
      <c r="E132" s="296"/>
      <c r="F132" s="296" t="s">
        <v>553</v>
      </c>
      <c r="G132" s="50">
        <v>35</v>
      </c>
      <c r="H132" s="50">
        <v>25</v>
      </c>
    </row>
    <row r="133" spans="1:8" ht="15" customHeight="1">
      <c r="A133" s="297">
        <v>902</v>
      </c>
      <c r="B133" s="296" t="s">
        <v>3060</v>
      </c>
      <c r="C133" s="296"/>
      <c r="D133" s="296" t="str">
        <f>VLOOKUP(A133,New_Tikina!$A$1:$B$88,2,FALSE)</f>
        <v>Matailobau</v>
      </c>
      <c r="E133" s="296"/>
      <c r="F133" s="296" t="s">
        <v>306</v>
      </c>
      <c r="G133" s="50">
        <v>22</v>
      </c>
      <c r="H133" s="50">
        <v>47</v>
      </c>
    </row>
    <row r="134" spans="1:8" ht="15" customHeight="1">
      <c r="A134" s="297">
        <v>902</v>
      </c>
      <c r="B134" s="296" t="s">
        <v>3060</v>
      </c>
      <c r="C134" s="296"/>
      <c r="D134" s="296" t="str">
        <f>VLOOKUP(A134,New_Tikina!$A$1:$B$88,2,FALSE)</f>
        <v>Matailobau</v>
      </c>
      <c r="E134" s="296"/>
      <c r="F134" s="296" t="s">
        <v>78</v>
      </c>
      <c r="G134" s="50">
        <v>21</v>
      </c>
      <c r="H134" s="50">
        <v>86</v>
      </c>
    </row>
    <row r="135" spans="1:8" ht="15" customHeight="1">
      <c r="A135" s="297">
        <v>902</v>
      </c>
      <c r="B135" s="296" t="s">
        <v>3060</v>
      </c>
      <c r="C135" s="296"/>
      <c r="D135" s="296" t="str">
        <f>VLOOKUP(A135,New_Tikina!$A$1:$B$88,2,FALSE)</f>
        <v>Matailobau</v>
      </c>
      <c r="E135" s="296"/>
      <c r="F135" s="296" t="s">
        <v>2448</v>
      </c>
      <c r="G135" s="50">
        <v>47</v>
      </c>
      <c r="H135" s="50">
        <v>60</v>
      </c>
    </row>
    <row r="136" spans="1:8" ht="15" customHeight="1">
      <c r="A136" s="297">
        <v>902</v>
      </c>
      <c r="B136" s="296" t="s">
        <v>3060</v>
      </c>
      <c r="C136" s="296"/>
      <c r="D136" s="296" t="str">
        <f>VLOOKUP(A136,New_Tikina!$A$1:$B$88,2,FALSE)</f>
        <v>Matailobau</v>
      </c>
      <c r="E136" s="296"/>
      <c r="F136" s="296" t="s">
        <v>3460</v>
      </c>
      <c r="G136" s="50">
        <v>91</v>
      </c>
      <c r="H136" s="50">
        <v>101</v>
      </c>
    </row>
    <row r="137" spans="1:8" ht="15" customHeight="1">
      <c r="A137" s="297">
        <v>902</v>
      </c>
      <c r="B137" s="296" t="s">
        <v>3060</v>
      </c>
      <c r="C137" s="296"/>
      <c r="D137" s="296" t="str">
        <f>VLOOKUP(A137,New_Tikina!$A$1:$B$88,2,FALSE)</f>
        <v>Matailobau</v>
      </c>
      <c r="E137" s="296"/>
      <c r="F137" s="296" t="s">
        <v>1201</v>
      </c>
      <c r="G137" s="50">
        <v>19</v>
      </c>
      <c r="H137" s="50">
        <v>44</v>
      </c>
    </row>
    <row r="138" spans="1:8" ht="15" customHeight="1">
      <c r="A138" s="297">
        <v>903</v>
      </c>
      <c r="B138" s="296" t="s">
        <v>3060</v>
      </c>
      <c r="C138" s="296"/>
      <c r="D138" s="296" t="str">
        <f>VLOOKUP(A138,New_Tikina!$A$1:$B$88,2,FALSE)</f>
        <v>Naitasiri</v>
      </c>
      <c r="E138" s="296"/>
      <c r="F138" s="296" t="s">
        <v>3489</v>
      </c>
      <c r="G138" s="50">
        <v>5</v>
      </c>
      <c r="H138" s="50">
        <v>13</v>
      </c>
    </row>
    <row r="139" spans="1:8" ht="15" customHeight="1">
      <c r="A139" s="297">
        <v>903</v>
      </c>
      <c r="B139" s="296" t="s">
        <v>3060</v>
      </c>
      <c r="C139" s="296"/>
      <c r="D139" s="296" t="str">
        <f>VLOOKUP(A139,New_Tikina!$A$1:$B$88,2,FALSE)</f>
        <v>Naitasiri</v>
      </c>
      <c r="E139" s="296"/>
      <c r="F139" s="296" t="s">
        <v>48</v>
      </c>
      <c r="G139" s="50">
        <v>4</v>
      </c>
      <c r="H139" s="50">
        <v>1</v>
      </c>
    </row>
    <row r="140" spans="1:8" ht="15" customHeight="1">
      <c r="A140" s="297">
        <v>904</v>
      </c>
      <c r="B140" s="296" t="s">
        <v>3060</v>
      </c>
      <c r="C140" s="296"/>
      <c r="D140" s="296" t="str">
        <f>VLOOKUP(A140,New_Tikina!$A$1:$B$88,2,FALSE)</f>
        <v>Waimaro</v>
      </c>
      <c r="E140" s="296"/>
      <c r="F140" s="296" t="s">
        <v>5183</v>
      </c>
      <c r="G140" s="50">
        <v>13</v>
      </c>
      <c r="H140" s="50">
        <v>53</v>
      </c>
    </row>
    <row r="141" spans="1:8" ht="15" customHeight="1">
      <c r="A141" s="297">
        <v>904</v>
      </c>
      <c r="B141" s="296" t="s">
        <v>3060</v>
      </c>
      <c r="C141" s="296"/>
      <c r="D141" s="296" t="str">
        <f>VLOOKUP(A141,New_Tikina!$A$1:$B$88,2,FALSE)</f>
        <v>Waimaro</v>
      </c>
      <c r="E141" s="296"/>
      <c r="F141" s="296" t="s">
        <v>5184</v>
      </c>
      <c r="G141" s="50">
        <v>41</v>
      </c>
      <c r="H141" s="50">
        <v>30</v>
      </c>
    </row>
    <row r="142" spans="1:8" ht="15" customHeight="1">
      <c r="A142" s="297">
        <v>904</v>
      </c>
      <c r="B142" s="296" t="s">
        <v>3060</v>
      </c>
      <c r="C142" s="296"/>
      <c r="D142" s="296" t="str">
        <f>VLOOKUP(A142,New_Tikina!$A$1:$B$88,2,FALSE)</f>
        <v>Waimaro</v>
      </c>
      <c r="E142" s="296"/>
      <c r="F142" s="296" t="s">
        <v>3482</v>
      </c>
      <c r="G142" s="50">
        <v>15</v>
      </c>
      <c r="H142" s="50">
        <v>28</v>
      </c>
    </row>
    <row r="143" spans="1:8" ht="15" customHeight="1">
      <c r="A143" s="297">
        <v>905</v>
      </c>
      <c r="B143" s="296" t="s">
        <v>3060</v>
      </c>
      <c r="C143" s="296"/>
      <c r="D143" s="296" t="str">
        <f>VLOOKUP(A143,New_Tikina!$A$1:$B$88,2,FALSE)</f>
        <v>Wainimala</v>
      </c>
      <c r="E143" s="296"/>
      <c r="F143" s="296" t="s">
        <v>3459</v>
      </c>
      <c r="G143" s="50">
        <v>83</v>
      </c>
      <c r="H143" s="50">
        <v>117</v>
      </c>
    </row>
    <row r="144" spans="1:8" ht="15" customHeight="1">
      <c r="A144" s="297">
        <v>905</v>
      </c>
      <c r="B144" s="296" t="s">
        <v>3060</v>
      </c>
      <c r="C144" s="296"/>
      <c r="D144" s="296" t="str">
        <f>VLOOKUP(A144,New_Tikina!$A$1:$B$88,2,FALSE)</f>
        <v>Wainimala</v>
      </c>
      <c r="E144" s="296"/>
      <c r="F144" s="296" t="s">
        <v>3470</v>
      </c>
      <c r="G144" s="50">
        <v>38</v>
      </c>
      <c r="H144" s="50">
        <v>34</v>
      </c>
    </row>
    <row r="145" spans="1:8" ht="15" customHeight="1">
      <c r="A145" s="297">
        <v>1001</v>
      </c>
      <c r="B145" s="296" t="s">
        <v>3060</v>
      </c>
      <c r="C145" s="296"/>
      <c r="D145" s="296" t="str">
        <f>VLOOKUP(A145,New_Tikina!$A$1:$B$88,2,FALSE)</f>
        <v>Namosi</v>
      </c>
      <c r="E145" s="296"/>
      <c r="F145" s="296" t="s">
        <v>49</v>
      </c>
      <c r="G145" s="47">
        <v>12</v>
      </c>
      <c r="H145" s="299">
        <v>1</v>
      </c>
    </row>
    <row r="146" spans="1:8" ht="15" customHeight="1">
      <c r="A146" s="297">
        <v>1002</v>
      </c>
      <c r="B146" s="296" t="s">
        <v>3060</v>
      </c>
      <c r="C146" s="296"/>
      <c r="D146" s="296" t="str">
        <f>VLOOKUP(A146,New_Tikina!$A$1:$B$88,2,FALSE)</f>
        <v>Veivatuloa</v>
      </c>
      <c r="E146" s="296"/>
      <c r="F146" s="296" t="s">
        <v>81</v>
      </c>
      <c r="G146" s="47">
        <v>3</v>
      </c>
      <c r="H146" s="47">
        <v>12</v>
      </c>
    </row>
    <row r="147" spans="1:8" ht="15" customHeight="1">
      <c r="A147" s="297">
        <v>1003</v>
      </c>
      <c r="B147" s="296" t="s">
        <v>3060</v>
      </c>
      <c r="C147" s="296"/>
      <c r="D147" s="296" t="str">
        <f>VLOOKUP(A147,New_Tikina!$A$1:$B$88,2,FALSE)</f>
        <v>Wainikoroiluva</v>
      </c>
      <c r="E147" s="296"/>
      <c r="F147" s="296" t="s">
        <v>3464</v>
      </c>
      <c r="G147" s="47">
        <v>2</v>
      </c>
      <c r="H147" s="46">
        <v>8</v>
      </c>
    </row>
    <row r="148" spans="1:8" ht="15" customHeight="1">
      <c r="A148" s="297">
        <v>1003</v>
      </c>
      <c r="B148" s="296" t="s">
        <v>3060</v>
      </c>
      <c r="C148" s="296"/>
      <c r="D148" s="296" t="str">
        <f>VLOOKUP(A148,New_Tikina!$A$1:$B$88,2,FALSE)</f>
        <v>Wainikoroiluva</v>
      </c>
      <c r="E148" s="296"/>
      <c r="F148" s="296" t="s">
        <v>82</v>
      </c>
      <c r="G148" s="47">
        <v>7</v>
      </c>
      <c r="H148" s="299">
        <v>4</v>
      </c>
    </row>
    <row r="149" spans="1:8" ht="15" customHeight="1">
      <c r="A149" s="297">
        <v>1003</v>
      </c>
      <c r="B149" s="296" t="s">
        <v>3060</v>
      </c>
      <c r="C149" s="296"/>
      <c r="D149" s="296" t="str">
        <f>VLOOKUP(A149,New_Tikina!$A$1:$B$88,2,FALSE)</f>
        <v>Wainikoroiluva</v>
      </c>
      <c r="E149" s="296"/>
      <c r="F149" s="296" t="s">
        <v>549</v>
      </c>
      <c r="G149" s="47">
        <v>3</v>
      </c>
      <c r="H149" s="299">
        <v>3</v>
      </c>
    </row>
    <row r="150" spans="1:8" ht="15" customHeight="1">
      <c r="A150" s="297">
        <v>1101</v>
      </c>
      <c r="B150" s="296" t="s">
        <v>3058</v>
      </c>
      <c r="C150" s="296"/>
      <c r="D150" s="296" t="str">
        <f>VLOOKUP(A150,New_Tikina!$A$1:$B$88,2,FALSE)</f>
        <v>Nakorotubu</v>
      </c>
      <c r="E150" s="300" t="s">
        <v>3167</v>
      </c>
      <c r="F150" s="300" t="s">
        <v>3165</v>
      </c>
      <c r="G150" s="50">
        <v>9</v>
      </c>
      <c r="H150" s="50">
        <v>2</v>
      </c>
    </row>
    <row r="151" spans="1:8" ht="15" customHeight="1">
      <c r="A151" s="297">
        <v>1101</v>
      </c>
      <c r="B151" s="296" t="s">
        <v>3058</v>
      </c>
      <c r="C151" s="296"/>
      <c r="D151" s="296" t="str">
        <f>VLOOKUP(A151,New_Tikina!$A$1:$B$88,2,FALSE)</f>
        <v>Nakorotubu</v>
      </c>
      <c r="E151" s="300" t="s">
        <v>3168</v>
      </c>
      <c r="F151" s="300" t="s">
        <v>3165</v>
      </c>
      <c r="G151" s="50">
        <v>12</v>
      </c>
      <c r="H151" s="50">
        <v>15</v>
      </c>
    </row>
    <row r="152" spans="1:8" ht="15" customHeight="1">
      <c r="A152" s="297">
        <v>1101</v>
      </c>
      <c r="B152" s="296" t="s">
        <v>3058</v>
      </c>
      <c r="C152" s="296"/>
      <c r="D152" s="296" t="str">
        <f>VLOOKUP(A152,New_Tikina!$A$1:$B$88,2,FALSE)</f>
        <v>Nakorotubu</v>
      </c>
      <c r="E152" s="300" t="s">
        <v>5185</v>
      </c>
      <c r="F152" s="300" t="s">
        <v>3165</v>
      </c>
      <c r="G152" s="50">
        <v>37</v>
      </c>
      <c r="H152" s="50">
        <v>31</v>
      </c>
    </row>
    <row r="153" spans="1:8" ht="15" customHeight="1">
      <c r="A153" s="297">
        <v>1101</v>
      </c>
      <c r="B153" s="296" t="s">
        <v>3058</v>
      </c>
      <c r="C153" s="296"/>
      <c r="D153" s="296" t="str">
        <f>VLOOKUP(A153,New_Tikina!$A$1:$B$88,2,FALSE)</f>
        <v>Nakorotubu</v>
      </c>
      <c r="E153" s="300" t="s">
        <v>2396</v>
      </c>
      <c r="F153" s="300" t="s">
        <v>3161</v>
      </c>
      <c r="G153" s="50">
        <v>23</v>
      </c>
      <c r="H153" s="50">
        <v>1</v>
      </c>
    </row>
    <row r="154" spans="1:8" ht="15" customHeight="1">
      <c r="A154" s="297">
        <v>1101</v>
      </c>
      <c r="B154" s="296" t="s">
        <v>3058</v>
      </c>
      <c r="C154" s="296"/>
      <c r="D154" s="296" t="str">
        <f>VLOOKUP(A154,New_Tikina!$A$1:$B$88,2,FALSE)</f>
        <v>Nakorotubu</v>
      </c>
      <c r="E154" s="300" t="s">
        <v>3162</v>
      </c>
      <c r="F154" s="300" t="s">
        <v>3161</v>
      </c>
      <c r="G154" s="50">
        <v>12</v>
      </c>
      <c r="H154" s="50">
        <v>4</v>
      </c>
    </row>
    <row r="155" spans="1:8" ht="15" customHeight="1">
      <c r="A155" s="297">
        <v>1101</v>
      </c>
      <c r="B155" s="296" t="s">
        <v>3058</v>
      </c>
      <c r="C155" s="296"/>
      <c r="D155" s="296" t="str">
        <f>VLOOKUP(A155,New_Tikina!$A$1:$B$88,2,FALSE)</f>
        <v>Nakorotubu</v>
      </c>
      <c r="E155" s="300" t="s">
        <v>3163</v>
      </c>
      <c r="F155" s="300" t="s">
        <v>3161</v>
      </c>
      <c r="G155" s="50">
        <v>25</v>
      </c>
      <c r="H155" s="50">
        <v>0</v>
      </c>
    </row>
    <row r="156" spans="1:8" ht="15" customHeight="1">
      <c r="A156" s="297">
        <v>1101</v>
      </c>
      <c r="B156" s="296" t="s">
        <v>3058</v>
      </c>
      <c r="C156" s="296"/>
      <c r="D156" s="296" t="str">
        <f>VLOOKUP(A156,New_Tikina!$A$1:$B$88,2,FALSE)</f>
        <v>Nakorotubu</v>
      </c>
      <c r="E156" s="300" t="s">
        <v>3164</v>
      </c>
      <c r="F156" s="300" t="s">
        <v>3161</v>
      </c>
      <c r="G156" s="50">
        <v>23</v>
      </c>
      <c r="H156" s="50">
        <v>2</v>
      </c>
    </row>
    <row r="157" spans="1:8" ht="15" customHeight="1">
      <c r="A157" s="297">
        <v>1101</v>
      </c>
      <c r="B157" s="296" t="s">
        <v>3058</v>
      </c>
      <c r="C157" s="296"/>
      <c r="D157" s="296" t="str">
        <f>VLOOKUP(A157,New_Tikina!$A$1:$B$88,2,FALSE)</f>
        <v>Nakorotubu</v>
      </c>
      <c r="E157" s="300" t="s">
        <v>3157</v>
      </c>
      <c r="F157" s="300" t="s">
        <v>5186</v>
      </c>
      <c r="G157" s="50">
        <v>21</v>
      </c>
      <c r="H157" s="50">
        <v>19</v>
      </c>
    </row>
    <row r="158" spans="1:8" ht="15" customHeight="1">
      <c r="A158" s="297">
        <v>1101</v>
      </c>
      <c r="B158" s="296" t="s">
        <v>3058</v>
      </c>
      <c r="C158" s="296"/>
      <c r="D158" s="296" t="str">
        <f>VLOOKUP(A158,New_Tikina!$A$1:$B$88,2,FALSE)</f>
        <v>Nakorotubu</v>
      </c>
      <c r="E158" s="300" t="s">
        <v>3159</v>
      </c>
      <c r="F158" s="300" t="s">
        <v>216</v>
      </c>
      <c r="G158" s="50">
        <v>42</v>
      </c>
      <c r="H158" s="50">
        <v>13</v>
      </c>
    </row>
    <row r="159" spans="1:8" ht="15" customHeight="1">
      <c r="A159" s="297">
        <v>1101</v>
      </c>
      <c r="B159" s="296" t="s">
        <v>3058</v>
      </c>
      <c r="C159" s="296"/>
      <c r="D159" s="296" t="str">
        <f>VLOOKUP(A159,New_Tikina!$A$1:$B$88,2,FALSE)</f>
        <v>Nakorotubu</v>
      </c>
      <c r="E159" s="300" t="s">
        <v>3160</v>
      </c>
      <c r="F159" s="300" t="s">
        <v>216</v>
      </c>
      <c r="G159" s="50">
        <v>76</v>
      </c>
      <c r="H159" s="50">
        <v>37</v>
      </c>
    </row>
    <row r="160" spans="1:8" ht="15" customHeight="1">
      <c r="A160" s="297">
        <v>1101</v>
      </c>
      <c r="B160" s="296" t="s">
        <v>3058</v>
      </c>
      <c r="C160" s="296"/>
      <c r="D160" s="296" t="str">
        <f>VLOOKUP(A160,New_Tikina!$A$1:$B$88,2,FALSE)</f>
        <v>Nakorotubu</v>
      </c>
      <c r="E160" s="300" t="s">
        <v>3158</v>
      </c>
      <c r="F160" s="300" t="s">
        <v>216</v>
      </c>
      <c r="G160" s="50">
        <v>23</v>
      </c>
      <c r="H160" s="50">
        <v>16</v>
      </c>
    </row>
    <row r="161" spans="1:8" ht="15" customHeight="1">
      <c r="A161" s="297">
        <v>1101</v>
      </c>
      <c r="B161" s="296" t="s">
        <v>3058</v>
      </c>
      <c r="C161" s="296"/>
      <c r="D161" s="296" t="str">
        <f>VLOOKUP(A161,New_Tikina!$A$1:$B$88,2,FALSE)</f>
        <v>Nakorotubu</v>
      </c>
      <c r="E161" s="300" t="s">
        <v>3155</v>
      </c>
      <c r="F161" s="300" t="s">
        <v>2527</v>
      </c>
      <c r="G161" s="50">
        <v>33</v>
      </c>
      <c r="H161" s="50">
        <v>0</v>
      </c>
    </row>
    <row r="162" spans="1:8" ht="15" customHeight="1">
      <c r="A162" s="297">
        <v>1101</v>
      </c>
      <c r="B162" s="296" t="s">
        <v>3058</v>
      </c>
      <c r="C162" s="296"/>
      <c r="D162" s="296" t="str">
        <f>VLOOKUP(A162,New_Tikina!$A$1:$B$88,2,FALSE)</f>
        <v>Nakorotubu</v>
      </c>
      <c r="E162" s="300" t="s">
        <v>3059</v>
      </c>
      <c r="F162" s="300" t="s">
        <v>2527</v>
      </c>
      <c r="G162" s="50">
        <v>18</v>
      </c>
      <c r="H162" s="50">
        <v>3</v>
      </c>
    </row>
    <row r="163" spans="1:8" ht="15" customHeight="1">
      <c r="A163" s="297">
        <v>1102</v>
      </c>
      <c r="B163" s="296" t="s">
        <v>3058</v>
      </c>
      <c r="C163" s="296"/>
      <c r="D163" s="296" t="str">
        <f>VLOOKUP(A163,New_Tikina!$A$1:$B$88,2,FALSE)</f>
        <v>Nalawa</v>
      </c>
      <c r="E163" s="300" t="s">
        <v>3153</v>
      </c>
      <c r="F163" s="300" t="s">
        <v>347</v>
      </c>
      <c r="G163" s="50">
        <v>33</v>
      </c>
      <c r="H163" s="50">
        <v>30</v>
      </c>
    </row>
    <row r="164" spans="1:8" ht="15" customHeight="1">
      <c r="A164" s="297">
        <v>1102</v>
      </c>
      <c r="B164" s="296" t="s">
        <v>3058</v>
      </c>
      <c r="C164" s="296"/>
      <c r="D164" s="296" t="str">
        <f>VLOOKUP(A164,New_Tikina!$A$1:$B$88,2,FALSE)</f>
        <v>Nalawa</v>
      </c>
      <c r="E164" s="300" t="s">
        <v>3154</v>
      </c>
      <c r="F164" s="300" t="s">
        <v>347</v>
      </c>
      <c r="G164" s="50">
        <v>34</v>
      </c>
      <c r="H164" s="50">
        <v>0</v>
      </c>
    </row>
    <row r="165" spans="1:8" ht="15" customHeight="1">
      <c r="A165" s="297">
        <v>1102</v>
      </c>
      <c r="B165" s="296" t="s">
        <v>3058</v>
      </c>
      <c r="C165" s="296"/>
      <c r="D165" s="296" t="str">
        <f>VLOOKUP(A165,New_Tikina!$A$1:$B$88,2,FALSE)</f>
        <v>Nalawa</v>
      </c>
      <c r="E165" s="300" t="s">
        <v>3146</v>
      </c>
      <c r="F165" s="300" t="s">
        <v>3151</v>
      </c>
      <c r="G165" s="50">
        <v>124</v>
      </c>
      <c r="H165" s="50">
        <v>0</v>
      </c>
    </row>
    <row r="166" spans="1:8" ht="15" customHeight="1">
      <c r="A166" s="297">
        <v>1102</v>
      </c>
      <c r="B166" s="296" t="s">
        <v>3058</v>
      </c>
      <c r="C166" s="296"/>
      <c r="D166" s="296" t="str">
        <f>VLOOKUP(A166,New_Tikina!$A$1:$B$88,2,FALSE)</f>
        <v>Nalawa</v>
      </c>
      <c r="E166" s="300" t="s">
        <v>3152</v>
      </c>
      <c r="F166" s="300" t="s">
        <v>3151</v>
      </c>
      <c r="G166" s="50">
        <v>55</v>
      </c>
      <c r="H166" s="50">
        <v>0</v>
      </c>
    </row>
    <row r="167" spans="1:8" ht="15" customHeight="1">
      <c r="A167" s="297">
        <v>1102</v>
      </c>
      <c r="B167" s="296" t="s">
        <v>3058</v>
      </c>
      <c r="C167" s="296"/>
      <c r="D167" s="296" t="str">
        <f>VLOOKUP(A167,New_Tikina!$A$1:$B$88,2,FALSE)</f>
        <v>Nalawa</v>
      </c>
      <c r="E167" s="300" t="s">
        <v>3150</v>
      </c>
      <c r="F167" s="300" t="s">
        <v>364</v>
      </c>
      <c r="G167" s="50">
        <v>28</v>
      </c>
      <c r="H167" s="50">
        <v>18</v>
      </c>
    </row>
    <row r="168" spans="1:8" ht="15" customHeight="1">
      <c r="A168" s="297">
        <v>1102</v>
      </c>
      <c r="B168" s="296" t="s">
        <v>3058</v>
      </c>
      <c r="C168" s="296"/>
      <c r="D168" s="296" t="str">
        <f>VLOOKUP(A168,New_Tikina!$A$1:$B$88,2,FALSE)</f>
        <v>Nalawa</v>
      </c>
      <c r="E168" s="300" t="s">
        <v>3148</v>
      </c>
      <c r="F168" s="300" t="s">
        <v>217</v>
      </c>
      <c r="G168" s="50">
        <v>38</v>
      </c>
      <c r="H168" s="50">
        <v>10</v>
      </c>
    </row>
    <row r="169" spans="1:8" ht="15" customHeight="1">
      <c r="A169" s="297">
        <v>1102</v>
      </c>
      <c r="B169" s="296" t="s">
        <v>3058</v>
      </c>
      <c r="C169" s="296"/>
      <c r="D169" s="296" t="str">
        <f>VLOOKUP(A169,New_Tikina!$A$1:$B$88,2,FALSE)</f>
        <v>Nalawa</v>
      </c>
      <c r="E169" s="300" t="s">
        <v>3147</v>
      </c>
      <c r="F169" s="300" t="s">
        <v>217</v>
      </c>
      <c r="G169" s="50">
        <v>0</v>
      </c>
      <c r="H169" s="50">
        <v>12</v>
      </c>
    </row>
    <row r="170" spans="1:8" ht="15" customHeight="1">
      <c r="A170" s="297">
        <v>1102</v>
      </c>
      <c r="B170" s="296" t="s">
        <v>3058</v>
      </c>
      <c r="C170" s="296"/>
      <c r="D170" s="296" t="str">
        <f>VLOOKUP(A170,New_Tikina!$A$1:$B$88,2,FALSE)</f>
        <v>Nalawa</v>
      </c>
      <c r="E170" s="300" t="s">
        <v>3123</v>
      </c>
      <c r="F170" s="300" t="s">
        <v>217</v>
      </c>
      <c r="G170" s="50">
        <v>49</v>
      </c>
      <c r="H170" s="50">
        <v>19</v>
      </c>
    </row>
    <row r="171" spans="1:8" ht="15" customHeight="1">
      <c r="A171" s="297">
        <v>1102</v>
      </c>
      <c r="B171" s="296" t="s">
        <v>3058</v>
      </c>
      <c r="C171" s="296"/>
      <c r="D171" s="296" t="str">
        <f>VLOOKUP(A171,New_Tikina!$A$1:$B$88,2,FALSE)</f>
        <v>Nalawa</v>
      </c>
      <c r="E171" s="300" t="s">
        <v>3146</v>
      </c>
      <c r="F171" s="300" t="s">
        <v>217</v>
      </c>
      <c r="G171" s="50">
        <v>100</v>
      </c>
      <c r="H171" s="50">
        <v>24</v>
      </c>
    </row>
    <row r="172" spans="1:8" ht="15" customHeight="1">
      <c r="A172" s="297">
        <v>1102</v>
      </c>
      <c r="B172" s="296" t="s">
        <v>3058</v>
      </c>
      <c r="C172" s="296"/>
      <c r="D172" s="296" t="str">
        <f>VLOOKUP(A172,New_Tikina!$A$1:$B$88,2,FALSE)</f>
        <v>Nalawa</v>
      </c>
      <c r="E172" s="300" t="s">
        <v>3145</v>
      </c>
      <c r="F172" s="300" t="s">
        <v>217</v>
      </c>
      <c r="G172" s="50">
        <v>29</v>
      </c>
      <c r="H172" s="50">
        <v>35</v>
      </c>
    </row>
    <row r="173" spans="1:8" ht="15" customHeight="1">
      <c r="A173" s="297">
        <v>1102</v>
      </c>
      <c r="B173" s="296" t="s">
        <v>3058</v>
      </c>
      <c r="C173" s="296"/>
      <c r="D173" s="296" t="str">
        <f>VLOOKUP(A173,New_Tikina!$A$1:$B$88,2,FALSE)</f>
        <v>Nalawa</v>
      </c>
      <c r="E173" s="300" t="s">
        <v>3144</v>
      </c>
      <c r="F173" s="300" t="s">
        <v>217</v>
      </c>
      <c r="G173" s="50">
        <v>18</v>
      </c>
      <c r="H173" s="50">
        <v>0</v>
      </c>
    </row>
    <row r="174" spans="1:8" ht="15" customHeight="1">
      <c r="A174" s="297">
        <v>1102</v>
      </c>
      <c r="B174" s="296" t="s">
        <v>3058</v>
      </c>
      <c r="C174" s="296"/>
      <c r="D174" s="296" t="str">
        <f>VLOOKUP(A174,New_Tikina!$A$1:$B$88,2,FALSE)</f>
        <v>Nalawa</v>
      </c>
      <c r="E174" s="300" t="s">
        <v>3149</v>
      </c>
      <c r="F174" s="300" t="s">
        <v>217</v>
      </c>
      <c r="G174" s="50">
        <v>151</v>
      </c>
      <c r="H174" s="50">
        <v>8</v>
      </c>
    </row>
    <row r="175" spans="1:8" ht="15" customHeight="1">
      <c r="A175" s="297">
        <v>1102</v>
      </c>
      <c r="B175" s="296" t="s">
        <v>3058</v>
      </c>
      <c r="C175" s="296"/>
      <c r="D175" s="296" t="str">
        <f>VLOOKUP(A175,New_Tikina!$A$1:$B$88,2,FALSE)</f>
        <v>Nalawa</v>
      </c>
      <c r="E175" s="300" t="s">
        <v>3114</v>
      </c>
      <c r="F175" s="300" t="s">
        <v>438</v>
      </c>
      <c r="G175" s="50">
        <v>87</v>
      </c>
      <c r="H175" s="50">
        <v>62</v>
      </c>
    </row>
    <row r="176" spans="1:8" ht="15" customHeight="1">
      <c r="A176" s="297">
        <v>1102</v>
      </c>
      <c r="B176" s="296" t="s">
        <v>3058</v>
      </c>
      <c r="C176" s="296"/>
      <c r="D176" s="296" t="str">
        <f>VLOOKUP(A176,New_Tikina!$A$1:$B$88,2,FALSE)</f>
        <v>Nalawa</v>
      </c>
      <c r="E176" s="300" t="s">
        <v>3119</v>
      </c>
      <c r="F176" s="300" t="s">
        <v>438</v>
      </c>
      <c r="G176" s="50">
        <v>14</v>
      </c>
      <c r="H176" s="50">
        <v>10</v>
      </c>
    </row>
    <row r="177" spans="1:8" ht="15" customHeight="1">
      <c r="A177" s="297">
        <v>1102</v>
      </c>
      <c r="B177" s="296" t="s">
        <v>3058</v>
      </c>
      <c r="C177" s="296"/>
      <c r="D177" s="296" t="str">
        <f>VLOOKUP(A177,New_Tikina!$A$1:$B$88,2,FALSE)</f>
        <v>Nalawa</v>
      </c>
      <c r="E177" s="300" t="s">
        <v>3116</v>
      </c>
      <c r="F177" s="300" t="s">
        <v>438</v>
      </c>
      <c r="G177" s="50">
        <v>33</v>
      </c>
      <c r="H177" s="50">
        <v>9</v>
      </c>
    </row>
    <row r="178" spans="1:8" ht="15" customHeight="1">
      <c r="A178" s="297">
        <v>1102</v>
      </c>
      <c r="B178" s="296" t="s">
        <v>3058</v>
      </c>
      <c r="C178" s="296"/>
      <c r="D178" s="296" t="str">
        <f>VLOOKUP(A178,New_Tikina!$A$1:$B$88,2,FALSE)</f>
        <v>Nalawa</v>
      </c>
      <c r="E178" s="300" t="s">
        <v>3115</v>
      </c>
      <c r="F178" s="300" t="s">
        <v>438</v>
      </c>
      <c r="G178" s="50">
        <v>15</v>
      </c>
      <c r="H178" s="50">
        <v>13</v>
      </c>
    </row>
    <row r="179" spans="1:8" ht="15" customHeight="1">
      <c r="A179" s="297">
        <v>1102</v>
      </c>
      <c r="B179" s="296" t="s">
        <v>3058</v>
      </c>
      <c r="C179" s="296"/>
      <c r="D179" s="296" t="str">
        <f>VLOOKUP(A179,New_Tikina!$A$1:$B$88,2,FALSE)</f>
        <v>Nalawa</v>
      </c>
      <c r="E179" s="300" t="s">
        <v>3120</v>
      </c>
      <c r="F179" s="300" t="s">
        <v>438</v>
      </c>
      <c r="G179" s="50">
        <v>12</v>
      </c>
      <c r="H179" s="50">
        <v>26</v>
      </c>
    </row>
    <row r="180" spans="1:8" ht="15" customHeight="1">
      <c r="A180" s="297">
        <v>1102</v>
      </c>
      <c r="B180" s="296" t="s">
        <v>3058</v>
      </c>
      <c r="C180" s="296"/>
      <c r="D180" s="296" t="str">
        <f>VLOOKUP(A180,New_Tikina!$A$1:$B$88,2,FALSE)</f>
        <v>Nalawa</v>
      </c>
      <c r="E180" s="300" t="s">
        <v>3118</v>
      </c>
      <c r="F180" s="300" t="s">
        <v>438</v>
      </c>
      <c r="G180" s="50">
        <v>17</v>
      </c>
      <c r="H180" s="50">
        <v>0</v>
      </c>
    </row>
    <row r="181" spans="1:8" ht="15" customHeight="1">
      <c r="A181" s="297">
        <v>1102</v>
      </c>
      <c r="B181" s="296" t="s">
        <v>3058</v>
      </c>
      <c r="C181" s="296"/>
      <c r="D181" s="296" t="str">
        <f>VLOOKUP(A181,New_Tikina!$A$1:$B$88,2,FALSE)</f>
        <v>Nalawa</v>
      </c>
      <c r="E181" s="300" t="s">
        <v>3117</v>
      </c>
      <c r="F181" s="300" t="s">
        <v>438</v>
      </c>
      <c r="G181" s="50">
        <v>41</v>
      </c>
      <c r="H181" s="50">
        <v>18</v>
      </c>
    </row>
    <row r="182" spans="1:8" ht="15" customHeight="1">
      <c r="A182" s="297">
        <v>1102</v>
      </c>
      <c r="B182" s="296" t="s">
        <v>3058</v>
      </c>
      <c r="C182" s="296"/>
      <c r="D182" s="296" t="str">
        <f>VLOOKUP(A182,New_Tikina!$A$1:$B$88,2,FALSE)</f>
        <v>Nalawa</v>
      </c>
      <c r="E182" s="300" t="s">
        <v>3059</v>
      </c>
      <c r="F182" s="300" t="s">
        <v>441</v>
      </c>
      <c r="G182" s="50">
        <v>41</v>
      </c>
      <c r="H182" s="50">
        <v>14</v>
      </c>
    </row>
    <row r="183" spans="1:8" ht="15" customHeight="1">
      <c r="A183" s="297">
        <v>1102</v>
      </c>
      <c r="B183" s="296" t="s">
        <v>3058</v>
      </c>
      <c r="C183" s="296"/>
      <c r="D183" s="296" t="str">
        <f>VLOOKUP(A183,New_Tikina!$A$1:$B$88,2,FALSE)</f>
        <v>Nalawa</v>
      </c>
      <c r="E183" s="300" t="s">
        <v>3143</v>
      </c>
      <c r="F183" s="300" t="s">
        <v>441</v>
      </c>
      <c r="G183" s="50">
        <v>47</v>
      </c>
      <c r="H183" s="50">
        <v>30</v>
      </c>
    </row>
    <row r="184" spans="1:8" ht="15" customHeight="1">
      <c r="A184" s="297">
        <v>1102</v>
      </c>
      <c r="B184" s="296" t="s">
        <v>3058</v>
      </c>
      <c r="C184" s="296"/>
      <c r="D184" s="296" t="str">
        <f>VLOOKUP(A184,New_Tikina!$A$1:$B$88,2,FALSE)</f>
        <v>Nalawa</v>
      </c>
      <c r="E184" s="300" t="s">
        <v>3141</v>
      </c>
      <c r="F184" s="300" t="s">
        <v>3140</v>
      </c>
      <c r="G184" s="50">
        <v>72</v>
      </c>
      <c r="H184" s="50">
        <v>62</v>
      </c>
    </row>
    <row r="185" spans="1:8" ht="15" customHeight="1">
      <c r="A185" s="297">
        <v>1103</v>
      </c>
      <c r="B185" s="296" t="s">
        <v>3058</v>
      </c>
      <c r="C185" s="296"/>
      <c r="D185" s="296" t="str">
        <f>VLOOKUP(A185,New_Tikina!$A$1:$B$88,2,FALSE)</f>
        <v>Rakiraki</v>
      </c>
      <c r="E185" s="296" t="s">
        <v>5187</v>
      </c>
      <c r="F185" s="296" t="s">
        <v>5187</v>
      </c>
      <c r="G185" s="46">
        <v>258</v>
      </c>
      <c r="H185" s="46">
        <v>295</v>
      </c>
    </row>
    <row r="186" spans="1:8" ht="15" customHeight="1">
      <c r="A186" s="297">
        <v>1103</v>
      </c>
      <c r="B186" s="296" t="s">
        <v>3058</v>
      </c>
      <c r="C186" s="296"/>
      <c r="D186" s="296" t="str">
        <f>VLOOKUP(A186,New_Tikina!$A$1:$B$88,2,FALSE)</f>
        <v>Rakiraki</v>
      </c>
      <c r="E186" s="300" t="s">
        <v>3142</v>
      </c>
      <c r="F186" s="300" t="s">
        <v>475</v>
      </c>
      <c r="G186" s="50">
        <v>50</v>
      </c>
      <c r="H186" s="50">
        <v>29</v>
      </c>
    </row>
    <row r="187" spans="1:8" ht="15" customHeight="1">
      <c r="A187" s="297">
        <v>1103</v>
      </c>
      <c r="B187" s="296" t="s">
        <v>3058</v>
      </c>
      <c r="C187" s="296"/>
      <c r="D187" s="296" t="str">
        <f>VLOOKUP(A187,New_Tikina!$A$1:$B$88,2,FALSE)</f>
        <v>Rakiraki</v>
      </c>
      <c r="E187" s="300" t="s">
        <v>3136</v>
      </c>
      <c r="F187" s="300" t="s">
        <v>218</v>
      </c>
      <c r="G187" s="50">
        <v>41</v>
      </c>
      <c r="H187" s="50">
        <v>41</v>
      </c>
    </row>
    <row r="188" spans="1:8" ht="15" customHeight="1">
      <c r="A188" s="297">
        <v>1103</v>
      </c>
      <c r="B188" s="296" t="s">
        <v>3058</v>
      </c>
      <c r="C188" s="296"/>
      <c r="D188" s="296" t="str">
        <f>VLOOKUP(A188,New_Tikina!$A$1:$B$88,2,FALSE)</f>
        <v>Rakiraki</v>
      </c>
      <c r="E188" s="300" t="s">
        <v>3137</v>
      </c>
      <c r="F188" s="300" t="s">
        <v>218</v>
      </c>
      <c r="G188" s="50">
        <v>22</v>
      </c>
      <c r="H188" s="50">
        <v>48</v>
      </c>
    </row>
    <row r="189" spans="1:8" ht="15" customHeight="1">
      <c r="A189" s="297">
        <v>1103</v>
      </c>
      <c r="B189" s="296" t="s">
        <v>3058</v>
      </c>
      <c r="C189" s="296"/>
      <c r="D189" s="296" t="str">
        <f>VLOOKUP(A189,New_Tikina!$A$1:$B$88,2,FALSE)</f>
        <v>Rakiraki</v>
      </c>
      <c r="E189" s="300" t="s">
        <v>3131</v>
      </c>
      <c r="F189" s="300" t="s">
        <v>218</v>
      </c>
      <c r="G189" s="50">
        <v>24</v>
      </c>
      <c r="H189" s="50">
        <v>48</v>
      </c>
    </row>
    <row r="190" spans="1:8" ht="15" customHeight="1">
      <c r="A190" s="297">
        <v>1103</v>
      </c>
      <c r="B190" s="296" t="s">
        <v>3058</v>
      </c>
      <c r="C190" s="296"/>
      <c r="D190" s="296" t="str">
        <f>VLOOKUP(A190,New_Tikina!$A$1:$B$88,2,FALSE)</f>
        <v>Rakiraki</v>
      </c>
      <c r="E190" s="300" t="s">
        <v>3135</v>
      </c>
      <c r="F190" s="300" t="s">
        <v>218</v>
      </c>
      <c r="G190" s="50">
        <v>24</v>
      </c>
      <c r="H190" s="50">
        <v>12</v>
      </c>
    </row>
    <row r="191" spans="1:8" ht="15" customHeight="1">
      <c r="A191" s="297">
        <v>1103</v>
      </c>
      <c r="B191" s="296" t="s">
        <v>3058</v>
      </c>
      <c r="C191" s="296"/>
      <c r="D191" s="296" t="str">
        <f>VLOOKUP(A191,New_Tikina!$A$1:$B$88,2,FALSE)</f>
        <v>Rakiraki</v>
      </c>
      <c r="E191" s="300" t="s">
        <v>3133</v>
      </c>
      <c r="F191" s="300" t="s">
        <v>218</v>
      </c>
      <c r="G191" s="50">
        <v>43</v>
      </c>
      <c r="H191" s="50">
        <v>24</v>
      </c>
    </row>
    <row r="192" spans="1:8" ht="15" customHeight="1">
      <c r="A192" s="297">
        <v>1103</v>
      </c>
      <c r="B192" s="296" t="s">
        <v>3058</v>
      </c>
      <c r="C192" s="296"/>
      <c r="D192" s="296" t="str">
        <f>VLOOKUP(A192,New_Tikina!$A$1:$B$88,2,FALSE)</f>
        <v>Rakiraki</v>
      </c>
      <c r="E192" s="300" t="s">
        <v>3139</v>
      </c>
      <c r="F192" s="300" t="s">
        <v>218</v>
      </c>
      <c r="G192" s="50">
        <v>27</v>
      </c>
      <c r="H192" s="50">
        <v>28</v>
      </c>
    </row>
    <row r="193" spans="1:8" ht="15" customHeight="1">
      <c r="A193" s="297">
        <v>1103</v>
      </c>
      <c r="B193" s="296" t="s">
        <v>3058</v>
      </c>
      <c r="C193" s="296"/>
      <c r="D193" s="296" t="str">
        <f>VLOOKUP(A193,New_Tikina!$A$1:$B$88,2,FALSE)</f>
        <v>Rakiraki</v>
      </c>
      <c r="E193" s="300" t="s">
        <v>3132</v>
      </c>
      <c r="F193" s="300" t="s">
        <v>218</v>
      </c>
      <c r="G193" s="50"/>
      <c r="H193" s="50"/>
    </row>
    <row r="194" spans="1:8" ht="15" customHeight="1">
      <c r="A194" s="297">
        <v>1103</v>
      </c>
      <c r="B194" s="296" t="s">
        <v>3058</v>
      </c>
      <c r="C194" s="296"/>
      <c r="D194" s="296" t="str">
        <f>VLOOKUP(A194,New_Tikina!$A$1:$B$88,2,FALSE)</f>
        <v>Rakiraki</v>
      </c>
      <c r="E194" s="300" t="s">
        <v>3134</v>
      </c>
      <c r="F194" s="300" t="s">
        <v>218</v>
      </c>
      <c r="G194" s="50">
        <v>50</v>
      </c>
      <c r="H194" s="50">
        <v>23</v>
      </c>
    </row>
    <row r="195" spans="1:8" ht="15" customHeight="1">
      <c r="A195" s="297">
        <v>1103</v>
      </c>
      <c r="B195" s="296" t="s">
        <v>3058</v>
      </c>
      <c r="C195" s="296"/>
      <c r="D195" s="296" t="str">
        <f>VLOOKUP(A195,New_Tikina!$A$1:$B$88,2,FALSE)</f>
        <v>Rakiraki</v>
      </c>
      <c r="E195" s="300" t="s">
        <v>3138</v>
      </c>
      <c r="F195" s="300" t="s">
        <v>218</v>
      </c>
      <c r="G195" s="50">
        <v>101</v>
      </c>
      <c r="H195" s="50">
        <v>0</v>
      </c>
    </row>
    <row r="196" spans="1:8" ht="15" customHeight="1">
      <c r="A196" s="297">
        <v>1103</v>
      </c>
      <c r="B196" s="296" t="s">
        <v>3058</v>
      </c>
      <c r="C196" s="296"/>
      <c r="D196" s="296" t="str">
        <f>VLOOKUP(A196,New_Tikina!$A$1:$B$88,2,FALSE)</f>
        <v>Rakiraki</v>
      </c>
      <c r="E196" s="300" t="s">
        <v>3129</v>
      </c>
      <c r="F196" s="300" t="s">
        <v>1161</v>
      </c>
      <c r="G196" s="50">
        <v>55</v>
      </c>
      <c r="H196" s="50">
        <v>60</v>
      </c>
    </row>
    <row r="197" spans="1:8" ht="15" customHeight="1">
      <c r="A197" s="297">
        <v>1103</v>
      </c>
      <c r="B197" s="296" t="s">
        <v>3058</v>
      </c>
      <c r="C197" s="296"/>
      <c r="D197" s="296" t="str">
        <f>VLOOKUP(A197,New_Tikina!$A$1:$B$88,2,FALSE)</f>
        <v>Rakiraki</v>
      </c>
      <c r="E197" s="300" t="s">
        <v>3130</v>
      </c>
      <c r="F197" s="300" t="s">
        <v>1161</v>
      </c>
      <c r="G197" s="50">
        <v>8</v>
      </c>
      <c r="H197" s="50">
        <v>16</v>
      </c>
    </row>
    <row r="198" spans="1:8" ht="15" customHeight="1">
      <c r="A198" s="297">
        <v>1104</v>
      </c>
      <c r="B198" s="296" t="s">
        <v>3058</v>
      </c>
      <c r="C198" s="296"/>
      <c r="D198" s="296" t="str">
        <f>VLOOKUP(A198,New_Tikina!$A$1:$B$88,2,FALSE)</f>
        <v>Saivou</v>
      </c>
      <c r="E198" s="300" t="s">
        <v>3125</v>
      </c>
      <c r="F198" s="300" t="s">
        <v>2472</v>
      </c>
      <c r="G198" s="50">
        <v>20</v>
      </c>
      <c r="H198" s="50">
        <v>14</v>
      </c>
    </row>
    <row r="199" spans="1:8" ht="15" customHeight="1">
      <c r="A199" s="297">
        <v>1104</v>
      </c>
      <c r="B199" s="296" t="s">
        <v>3058</v>
      </c>
      <c r="C199" s="296"/>
      <c r="D199" s="296" t="str">
        <f>VLOOKUP(A199,New_Tikina!$A$1:$B$88,2,FALSE)</f>
        <v>Saivou</v>
      </c>
      <c r="E199" s="300" t="s">
        <v>3128</v>
      </c>
      <c r="F199" s="300" t="s">
        <v>2472</v>
      </c>
      <c r="G199" s="50">
        <v>27</v>
      </c>
      <c r="H199" s="50">
        <v>17</v>
      </c>
    </row>
    <row r="200" spans="1:8" ht="15" customHeight="1">
      <c r="A200" s="297">
        <v>1104</v>
      </c>
      <c r="B200" s="296" t="s">
        <v>3058</v>
      </c>
      <c r="C200" s="296"/>
      <c r="D200" s="296" t="str">
        <f>VLOOKUP(A200,New_Tikina!$A$1:$B$88,2,FALSE)</f>
        <v>Saivou</v>
      </c>
      <c r="E200" s="300" t="s">
        <v>3127</v>
      </c>
      <c r="F200" s="300" t="s">
        <v>2472</v>
      </c>
      <c r="G200" s="50">
        <v>68</v>
      </c>
      <c r="H200" s="50">
        <v>52</v>
      </c>
    </row>
    <row r="201" spans="1:8" ht="15" customHeight="1">
      <c r="A201" s="297">
        <v>1104</v>
      </c>
      <c r="B201" s="296" t="s">
        <v>3058</v>
      </c>
      <c r="C201" s="296"/>
      <c r="D201" s="296" t="str">
        <f>VLOOKUP(A201,New_Tikina!$A$1:$B$88,2,FALSE)</f>
        <v>Saivou</v>
      </c>
      <c r="E201" s="300" t="s">
        <v>3126</v>
      </c>
      <c r="F201" s="300" t="s">
        <v>2472</v>
      </c>
      <c r="G201" s="50">
        <v>19</v>
      </c>
      <c r="H201" s="50">
        <v>9</v>
      </c>
    </row>
    <row r="202" spans="1:8" ht="15" customHeight="1">
      <c r="A202" s="297">
        <v>1104</v>
      </c>
      <c r="B202" s="296" t="s">
        <v>3058</v>
      </c>
      <c r="C202" s="296"/>
      <c r="D202" s="296" t="str">
        <f>VLOOKUP(A202,New_Tikina!$A$1:$B$88,2,FALSE)</f>
        <v>Saivou</v>
      </c>
      <c r="E202" s="300" t="s">
        <v>3123</v>
      </c>
      <c r="F202" s="300" t="s">
        <v>3121</v>
      </c>
      <c r="G202" s="50">
        <v>15</v>
      </c>
      <c r="H202" s="50">
        <v>15</v>
      </c>
    </row>
    <row r="203" spans="1:8" ht="15" customHeight="1">
      <c r="A203" s="297">
        <v>1104</v>
      </c>
      <c r="B203" s="296" t="s">
        <v>3058</v>
      </c>
      <c r="C203" s="296"/>
      <c r="D203" s="296" t="str">
        <f>VLOOKUP(A203,New_Tikina!$A$1:$B$88,2,FALSE)</f>
        <v>Saivou</v>
      </c>
      <c r="E203" s="300" t="s">
        <v>3124</v>
      </c>
      <c r="F203" s="300" t="s">
        <v>3121</v>
      </c>
      <c r="G203" s="50">
        <v>36</v>
      </c>
      <c r="H203" s="50">
        <v>60</v>
      </c>
    </row>
    <row r="204" spans="1:8" ht="15" customHeight="1">
      <c r="A204" s="297">
        <v>1104</v>
      </c>
      <c r="B204" s="296" t="s">
        <v>3058</v>
      </c>
      <c r="C204" s="296"/>
      <c r="D204" s="296" t="str">
        <f>VLOOKUP(A204,New_Tikina!$A$1:$B$88,2,FALSE)</f>
        <v>Saivou</v>
      </c>
      <c r="E204" s="300" t="s">
        <v>3122</v>
      </c>
      <c r="F204" s="300" t="s">
        <v>3121</v>
      </c>
      <c r="G204" s="50">
        <v>78</v>
      </c>
      <c r="H204" s="50">
        <v>15</v>
      </c>
    </row>
    <row r="205" spans="1:8" ht="15" customHeight="1">
      <c r="A205" s="297">
        <v>1104</v>
      </c>
      <c r="B205" s="296" t="s">
        <v>3058</v>
      </c>
      <c r="C205" s="296"/>
      <c r="D205" s="296" t="str">
        <f>VLOOKUP(A205,New_Tikina!$A$1:$B$88,2,FALSE)</f>
        <v>Saivou</v>
      </c>
      <c r="E205" s="300" t="s">
        <v>3109</v>
      </c>
      <c r="F205" s="300" t="s">
        <v>219</v>
      </c>
      <c r="G205" s="50">
        <v>35</v>
      </c>
      <c r="H205" s="50">
        <v>13</v>
      </c>
    </row>
    <row r="206" spans="1:8" ht="15" customHeight="1">
      <c r="A206" s="297">
        <v>1104</v>
      </c>
      <c r="B206" s="296" t="s">
        <v>3058</v>
      </c>
      <c r="C206" s="296"/>
      <c r="D206" s="296" t="str">
        <f>VLOOKUP(A206,New_Tikina!$A$1:$B$88,2,FALSE)</f>
        <v>Saivou</v>
      </c>
      <c r="E206" s="300" t="s">
        <v>3110</v>
      </c>
      <c r="F206" s="300" t="s">
        <v>219</v>
      </c>
      <c r="G206" s="50">
        <v>24</v>
      </c>
      <c r="H206" s="50">
        <v>21</v>
      </c>
    </row>
    <row r="207" spans="1:8" ht="15" customHeight="1">
      <c r="A207" s="297">
        <v>1104</v>
      </c>
      <c r="B207" s="296" t="s">
        <v>3058</v>
      </c>
      <c r="C207" s="296"/>
      <c r="D207" s="296" t="str">
        <f>VLOOKUP(A207,New_Tikina!$A$1:$B$88,2,FALSE)</f>
        <v>Saivou</v>
      </c>
      <c r="E207" s="300" t="s">
        <v>3111</v>
      </c>
      <c r="F207" s="300" t="s">
        <v>219</v>
      </c>
      <c r="G207" s="50">
        <v>46</v>
      </c>
      <c r="H207" s="50">
        <v>10</v>
      </c>
    </row>
    <row r="208" spans="1:8" ht="15" customHeight="1">
      <c r="A208" s="297">
        <v>1104</v>
      </c>
      <c r="B208" s="296" t="s">
        <v>3058</v>
      </c>
      <c r="C208" s="296"/>
      <c r="D208" s="296" t="str">
        <f>VLOOKUP(A208,New_Tikina!$A$1:$B$88,2,FALSE)</f>
        <v>Saivou</v>
      </c>
      <c r="E208" s="300" t="s">
        <v>3112</v>
      </c>
      <c r="F208" s="300" t="s">
        <v>219</v>
      </c>
      <c r="G208" s="50">
        <v>19</v>
      </c>
      <c r="H208" s="50">
        <v>21</v>
      </c>
    </row>
    <row r="209" spans="1:8" ht="15" customHeight="1">
      <c r="A209" s="297">
        <v>1104</v>
      </c>
      <c r="B209" s="296" t="s">
        <v>3058</v>
      </c>
      <c r="C209" s="296"/>
      <c r="D209" s="296" t="str">
        <f>VLOOKUP(A209,New_Tikina!$A$1:$B$88,2,FALSE)</f>
        <v>Saivou</v>
      </c>
      <c r="E209" s="300" t="s">
        <v>3113</v>
      </c>
      <c r="F209" s="300" t="s">
        <v>219</v>
      </c>
      <c r="G209" s="50">
        <v>18</v>
      </c>
      <c r="H209" s="50">
        <v>2</v>
      </c>
    </row>
    <row r="210" spans="1:8" ht="15" customHeight="1">
      <c r="A210" s="297">
        <v>1104</v>
      </c>
      <c r="B210" s="296" t="s">
        <v>3058</v>
      </c>
      <c r="C210" s="296"/>
      <c r="D210" s="296" t="str">
        <f>VLOOKUP(A210,New_Tikina!$A$1:$B$88,2,FALSE)</f>
        <v>Saivou</v>
      </c>
      <c r="E210" s="300" t="s">
        <v>3108</v>
      </c>
      <c r="F210" s="300" t="s">
        <v>219</v>
      </c>
      <c r="G210" s="50">
        <v>10</v>
      </c>
      <c r="H210" s="50">
        <v>18</v>
      </c>
    </row>
    <row r="211" spans="1:8" ht="15" customHeight="1">
      <c r="A211" s="297">
        <v>1104</v>
      </c>
      <c r="B211" s="296" t="s">
        <v>3058</v>
      </c>
      <c r="C211" s="296"/>
      <c r="D211" s="296" t="str">
        <f>VLOOKUP(A211,New_Tikina!$A$1:$B$88,2,FALSE)</f>
        <v>Saivou</v>
      </c>
      <c r="E211" s="300" t="s">
        <v>3107</v>
      </c>
      <c r="F211" s="300" t="s">
        <v>219</v>
      </c>
      <c r="G211" s="50">
        <v>53</v>
      </c>
      <c r="H211" s="50">
        <v>16</v>
      </c>
    </row>
    <row r="212" spans="1:8" ht="15" customHeight="1">
      <c r="A212" s="297">
        <v>1104</v>
      </c>
      <c r="B212" s="296" t="s">
        <v>3058</v>
      </c>
      <c r="C212" s="296"/>
      <c r="D212" s="296" t="str">
        <f>VLOOKUP(A212,New_Tikina!$A$1:$B$88,2,FALSE)</f>
        <v>Saivou</v>
      </c>
      <c r="E212" s="300" t="s">
        <v>3106</v>
      </c>
      <c r="F212" s="300" t="s">
        <v>219</v>
      </c>
      <c r="G212" s="50">
        <v>15</v>
      </c>
      <c r="H212" s="50">
        <v>1</v>
      </c>
    </row>
    <row r="213" spans="1:8" ht="15" customHeight="1">
      <c r="A213" s="297">
        <v>1104</v>
      </c>
      <c r="B213" s="296" t="s">
        <v>3058</v>
      </c>
      <c r="C213" s="296"/>
      <c r="D213" s="296" t="str">
        <f>VLOOKUP(A213,New_Tikina!$A$1:$B$88,2,FALSE)</f>
        <v>Saivou</v>
      </c>
      <c r="E213" s="300" t="s">
        <v>3105</v>
      </c>
      <c r="F213" s="300" t="s">
        <v>3097</v>
      </c>
      <c r="G213" s="50">
        <v>25</v>
      </c>
      <c r="H213" s="50">
        <v>1</v>
      </c>
    </row>
    <row r="214" spans="1:8" ht="15" customHeight="1">
      <c r="A214" s="297">
        <v>1104</v>
      </c>
      <c r="B214" s="296" t="s">
        <v>3058</v>
      </c>
      <c r="C214" s="296"/>
      <c r="D214" s="296" t="str">
        <f>VLOOKUP(A214,New_Tikina!$A$1:$B$88,2,FALSE)</f>
        <v>Saivou</v>
      </c>
      <c r="E214" s="300" t="s">
        <v>3104</v>
      </c>
      <c r="F214" s="300" t="s">
        <v>5188</v>
      </c>
      <c r="G214" s="50">
        <v>27</v>
      </c>
      <c r="H214" s="50">
        <v>4</v>
      </c>
    </row>
    <row r="215" spans="1:8" ht="15" customHeight="1">
      <c r="A215" s="297">
        <v>1104</v>
      </c>
      <c r="B215" s="296" t="s">
        <v>3058</v>
      </c>
      <c r="C215" s="296"/>
      <c r="D215" s="296" t="str">
        <f>VLOOKUP(A215,New_Tikina!$A$1:$B$88,2,FALSE)</f>
        <v>Saivou</v>
      </c>
      <c r="E215" s="300" t="s">
        <v>3102</v>
      </c>
      <c r="F215" s="300" t="s">
        <v>5188</v>
      </c>
      <c r="G215" s="50">
        <v>25</v>
      </c>
      <c r="H215" s="50">
        <v>14</v>
      </c>
    </row>
    <row r="216" spans="1:8" ht="15" customHeight="1">
      <c r="A216" s="297">
        <v>1104</v>
      </c>
      <c r="B216" s="296" t="s">
        <v>3058</v>
      </c>
      <c r="C216" s="296"/>
      <c r="D216" s="296" t="str">
        <f>VLOOKUP(A216,New_Tikina!$A$1:$B$88,2,FALSE)</f>
        <v>Saivou</v>
      </c>
      <c r="E216" s="300" t="s">
        <v>3100</v>
      </c>
      <c r="F216" s="300" t="s">
        <v>5188</v>
      </c>
      <c r="G216" s="50">
        <v>41</v>
      </c>
      <c r="H216" s="50">
        <v>11</v>
      </c>
    </row>
    <row r="217" spans="1:8" ht="15" customHeight="1">
      <c r="A217" s="297">
        <v>1104</v>
      </c>
      <c r="B217" s="296" t="s">
        <v>3058</v>
      </c>
      <c r="C217" s="296"/>
      <c r="D217" s="296" t="str">
        <f>VLOOKUP(A217,New_Tikina!$A$1:$B$88,2,FALSE)</f>
        <v>Saivou</v>
      </c>
      <c r="E217" s="300" t="s">
        <v>3098</v>
      </c>
      <c r="F217" s="300" t="s">
        <v>5188</v>
      </c>
      <c r="G217" s="50">
        <v>37</v>
      </c>
      <c r="H217" s="50">
        <v>4</v>
      </c>
    </row>
    <row r="218" spans="1:8" ht="15" customHeight="1">
      <c r="A218" s="297">
        <v>1104</v>
      </c>
      <c r="B218" s="296" t="s">
        <v>3058</v>
      </c>
      <c r="C218" s="296"/>
      <c r="D218" s="296" t="str">
        <f>VLOOKUP(A218,New_Tikina!$A$1:$B$88,2,FALSE)</f>
        <v>Saivou</v>
      </c>
      <c r="E218" s="300" t="s">
        <v>3099</v>
      </c>
      <c r="F218" s="300" t="s">
        <v>5188</v>
      </c>
      <c r="G218" s="50">
        <v>44</v>
      </c>
      <c r="H218" s="50">
        <v>7</v>
      </c>
    </row>
    <row r="219" spans="1:8" ht="15" customHeight="1">
      <c r="A219" s="297">
        <v>1104</v>
      </c>
      <c r="B219" s="296" t="s">
        <v>3058</v>
      </c>
      <c r="C219" s="296"/>
      <c r="D219" s="296" t="str">
        <f>VLOOKUP(A219,New_Tikina!$A$1:$B$88,2,FALSE)</f>
        <v>Saivou</v>
      </c>
      <c r="E219" s="300" t="s">
        <v>3101</v>
      </c>
      <c r="F219" s="300" t="s">
        <v>5188</v>
      </c>
      <c r="G219" s="50">
        <v>10</v>
      </c>
      <c r="H219" s="50">
        <v>0</v>
      </c>
    </row>
    <row r="220" spans="1:8" ht="15" customHeight="1">
      <c r="A220" s="297">
        <v>1104</v>
      </c>
      <c r="B220" s="296" t="s">
        <v>3058</v>
      </c>
      <c r="C220" s="296"/>
      <c r="D220" s="296" t="str">
        <f>VLOOKUP(A220,New_Tikina!$A$1:$B$88,2,FALSE)</f>
        <v>Saivou</v>
      </c>
      <c r="E220" s="300" t="s">
        <v>3103</v>
      </c>
      <c r="F220" s="300" t="s">
        <v>5188</v>
      </c>
      <c r="G220" s="50">
        <v>26</v>
      </c>
      <c r="H220" s="50">
        <v>21</v>
      </c>
    </row>
    <row r="221" spans="1:8" ht="15" customHeight="1">
      <c r="A221" s="297">
        <v>1203</v>
      </c>
      <c r="B221" s="296" t="s">
        <v>3060</v>
      </c>
      <c r="C221" s="296"/>
      <c r="D221" s="296" t="str">
        <f>VLOOKUP(A221,New_Tikina!$A$1:$B$88,2,FALSE)</f>
        <v>Rewa</v>
      </c>
      <c r="E221" s="296" t="s">
        <v>50</v>
      </c>
      <c r="F221" s="296" t="s">
        <v>50</v>
      </c>
      <c r="G221" s="46">
        <v>32</v>
      </c>
      <c r="H221" s="46">
        <v>35</v>
      </c>
    </row>
    <row r="222" spans="1:8" ht="15" customHeight="1">
      <c r="A222" s="297">
        <v>1302</v>
      </c>
      <c r="B222" s="296" t="s">
        <v>3060</v>
      </c>
      <c r="C222" s="296"/>
      <c r="D222" s="296" t="str">
        <f>VLOOKUP(A222,New_Tikina!$A$1:$B$88,2,FALSE)</f>
        <v>Serua</v>
      </c>
      <c r="E222" s="296" t="s">
        <v>51</v>
      </c>
      <c r="F222" s="296" t="s">
        <v>51</v>
      </c>
      <c r="G222" s="46">
        <v>13</v>
      </c>
      <c r="H222" s="46">
        <v>31</v>
      </c>
    </row>
    <row r="223" spans="1:8" ht="15" customHeight="1">
      <c r="A223" s="297">
        <v>1401</v>
      </c>
      <c r="B223" s="296" t="s">
        <v>3060</v>
      </c>
      <c r="C223" s="296"/>
      <c r="D223" s="296" t="str">
        <f>VLOOKUP(A223,New_Tikina!$A$1:$B$88,2,FALSE)</f>
        <v>Bau</v>
      </c>
      <c r="E223" s="296" t="s">
        <v>88</v>
      </c>
      <c r="F223" s="296"/>
      <c r="G223" s="46">
        <v>1</v>
      </c>
      <c r="H223" s="46">
        <v>45</v>
      </c>
    </row>
    <row r="224" spans="1:8" ht="15" customHeight="1">
      <c r="A224" s="297">
        <v>1401</v>
      </c>
      <c r="B224" s="296" t="s">
        <v>3060</v>
      </c>
      <c r="C224" s="296"/>
      <c r="D224" s="296" t="str">
        <f>VLOOKUP(A224,New_Tikina!$A$1:$B$88,2,FALSE)</f>
        <v>Bau</v>
      </c>
      <c r="E224" s="296" t="s">
        <v>274</v>
      </c>
      <c r="F224" s="296"/>
      <c r="G224" s="46">
        <v>0</v>
      </c>
      <c r="H224" s="46">
        <v>9</v>
      </c>
    </row>
    <row r="225" spans="1:9" ht="15" customHeight="1">
      <c r="A225" s="297">
        <v>1401</v>
      </c>
      <c r="B225" s="296" t="s">
        <v>3060</v>
      </c>
      <c r="C225" s="296"/>
      <c r="D225" s="296" t="str">
        <f>VLOOKUP(A225,New_Tikina!$A$1:$B$88,2,FALSE)</f>
        <v>Bau</v>
      </c>
      <c r="E225" s="296" t="s">
        <v>1122</v>
      </c>
      <c r="F225" s="296"/>
      <c r="G225" s="46">
        <v>8</v>
      </c>
      <c r="H225" s="46">
        <v>34</v>
      </c>
    </row>
    <row r="226" spans="1:9" ht="15" customHeight="1">
      <c r="A226" s="297">
        <v>1401</v>
      </c>
      <c r="B226" s="296" t="s">
        <v>3060</v>
      </c>
      <c r="C226" s="296"/>
      <c r="D226" s="296" t="str">
        <f>VLOOKUP(A226,New_Tikina!$A$1:$B$88,2,FALSE)</f>
        <v>Bau</v>
      </c>
      <c r="E226" s="296" t="s">
        <v>413</v>
      </c>
      <c r="F226" s="296"/>
      <c r="G226" s="46">
        <v>1</v>
      </c>
      <c r="H226" s="46">
        <v>4</v>
      </c>
    </row>
    <row r="227" spans="1:9" ht="15" customHeight="1">
      <c r="A227" s="297">
        <v>1401</v>
      </c>
      <c r="B227" s="296" t="s">
        <v>3060</v>
      </c>
      <c r="C227" s="296"/>
      <c r="D227" s="296" t="str">
        <f>VLOOKUP(A227,New_Tikina!$A$1:$B$88,2,FALSE)</f>
        <v>Bau</v>
      </c>
      <c r="E227" s="296" t="s">
        <v>465</v>
      </c>
      <c r="F227" s="296"/>
      <c r="G227" s="46">
        <v>4</v>
      </c>
      <c r="H227" s="46">
        <v>15</v>
      </c>
    </row>
    <row r="228" spans="1:9" ht="15" customHeight="1">
      <c r="A228" s="297">
        <v>1402</v>
      </c>
      <c r="B228" s="296" t="s">
        <v>3060</v>
      </c>
      <c r="C228" s="296"/>
      <c r="D228" s="296" t="str">
        <f>VLOOKUP(A228,New_Tikina!$A$1:$B$88,2,FALSE)</f>
        <v>Nakelo</v>
      </c>
      <c r="E228" s="296" t="s">
        <v>253</v>
      </c>
      <c r="F228" s="296"/>
      <c r="G228" s="46">
        <v>2</v>
      </c>
      <c r="H228" s="46">
        <v>19</v>
      </c>
    </row>
    <row r="229" spans="1:9" ht="15" customHeight="1">
      <c r="A229" s="297">
        <v>1402</v>
      </c>
      <c r="B229" s="296" t="s">
        <v>3060</v>
      </c>
      <c r="C229" s="296"/>
      <c r="D229" s="296" t="str">
        <f>VLOOKUP(A229,New_Tikina!$A$1:$B$88,2,FALSE)</f>
        <v>Nakelo</v>
      </c>
      <c r="E229" s="296" t="s">
        <v>89</v>
      </c>
      <c r="F229" s="296"/>
      <c r="G229" s="46">
        <v>4</v>
      </c>
      <c r="H229" s="46">
        <v>14</v>
      </c>
    </row>
    <row r="230" spans="1:9" ht="15" customHeight="1">
      <c r="A230" s="297">
        <v>1402</v>
      </c>
      <c r="B230" s="296" t="s">
        <v>3060</v>
      </c>
      <c r="C230" s="340"/>
      <c r="D230" s="340" t="str">
        <f>VLOOKUP(A230,New_Tikina!$A$1:$B$88,2,FALSE)</f>
        <v>Nakelo</v>
      </c>
      <c r="E230" s="340" t="s">
        <v>3484</v>
      </c>
      <c r="F230" s="340"/>
      <c r="G230" s="299">
        <v>0</v>
      </c>
      <c r="H230" s="299">
        <v>23</v>
      </c>
      <c r="I230" s="341"/>
    </row>
    <row r="231" spans="1:9" ht="15" customHeight="1">
      <c r="A231" s="297">
        <v>1403</v>
      </c>
      <c r="B231" s="296" t="s">
        <v>3060</v>
      </c>
      <c r="C231" s="340"/>
      <c r="D231" s="340" t="str">
        <f>VLOOKUP(A231,New_Tikina!$A$1:$B$88,2,FALSE)</f>
        <v>Sawakasa</v>
      </c>
      <c r="E231" s="340" t="s">
        <v>245</v>
      </c>
      <c r="F231" s="340"/>
      <c r="G231" s="299">
        <v>169</v>
      </c>
      <c r="H231" s="299">
        <v>65</v>
      </c>
      <c r="I231" s="341"/>
    </row>
    <row r="232" spans="1:9" ht="15" customHeight="1">
      <c r="A232" s="297">
        <v>1403</v>
      </c>
      <c r="B232" s="296" t="s">
        <v>3060</v>
      </c>
      <c r="C232" s="340"/>
      <c r="D232" s="340" t="str">
        <f>VLOOKUP(A232,New_Tikina!$A$1:$B$88,2,FALSE)</f>
        <v>Sawakasa</v>
      </c>
      <c r="E232" s="340" t="s">
        <v>3080</v>
      </c>
      <c r="F232" s="340"/>
      <c r="G232" s="299">
        <v>93</v>
      </c>
      <c r="H232" s="299">
        <v>131</v>
      </c>
      <c r="I232" s="341"/>
    </row>
    <row r="233" spans="1:9" ht="15" customHeight="1">
      <c r="A233" s="297">
        <v>1403</v>
      </c>
      <c r="B233" s="296" t="s">
        <v>3060</v>
      </c>
      <c r="C233" s="340"/>
      <c r="D233" s="340" t="str">
        <f>VLOOKUP(A233,New_Tikina!$A$1:$B$88,2,FALSE)</f>
        <v>Sawakasa</v>
      </c>
      <c r="E233" s="340" t="s">
        <v>92</v>
      </c>
      <c r="F233" s="340"/>
      <c r="G233" s="299">
        <v>61</v>
      </c>
      <c r="H233" s="299">
        <v>100</v>
      </c>
      <c r="I233" s="341"/>
    </row>
    <row r="234" spans="1:9" ht="15" customHeight="1">
      <c r="A234" s="297">
        <v>1404</v>
      </c>
      <c r="B234" s="296" t="s">
        <v>3060</v>
      </c>
      <c r="C234" s="340"/>
      <c r="D234" s="340" t="str">
        <f>VLOOKUP(A234,New_Tikina!$A$1:$B$88,2,FALSE)</f>
        <v>Verata</v>
      </c>
      <c r="E234" s="340" t="s">
        <v>409</v>
      </c>
      <c r="F234" s="340"/>
      <c r="G234" s="299">
        <v>11</v>
      </c>
      <c r="H234" s="299">
        <v>11</v>
      </c>
      <c r="I234" s="341"/>
    </row>
    <row r="235" spans="1:9" ht="15" customHeight="1">
      <c r="A235" s="297">
        <v>1404</v>
      </c>
      <c r="B235" s="296" t="s">
        <v>3060</v>
      </c>
      <c r="C235" s="296"/>
      <c r="D235" s="296" t="str">
        <f>VLOOKUP(A235,New_Tikina!$A$1:$B$88,2,FALSE)</f>
        <v>Verata</v>
      </c>
      <c r="E235" s="296" t="s">
        <v>517</v>
      </c>
      <c r="F235" s="296"/>
      <c r="G235" s="46">
        <v>3</v>
      </c>
      <c r="H235" s="46">
        <v>1</v>
      </c>
    </row>
    <row r="236" spans="1:9" ht="15" customHeight="1">
      <c r="A236" s="297">
        <v>1404</v>
      </c>
      <c r="B236" s="296" t="s">
        <v>3060</v>
      </c>
      <c r="C236" s="296"/>
      <c r="D236" s="296" t="str">
        <f>VLOOKUP(A236,New_Tikina!$A$1:$B$88,2,FALSE)</f>
        <v>Verata</v>
      </c>
      <c r="E236" s="296" t="s">
        <v>5191</v>
      </c>
      <c r="F236" s="296"/>
      <c r="G236" s="46">
        <v>8</v>
      </c>
      <c r="H236" s="46">
        <v>7</v>
      </c>
    </row>
    <row r="237" spans="1:9" ht="15" customHeight="1">
      <c r="A237" s="297">
        <v>1404</v>
      </c>
      <c r="B237" s="296" t="s">
        <v>3060</v>
      </c>
      <c r="C237" s="296"/>
      <c r="D237" s="296" t="str">
        <f>VLOOKUP(A237,New_Tikina!$A$1:$B$88,2,FALSE)</f>
        <v>Verata</v>
      </c>
      <c r="E237" s="296" t="s">
        <v>90</v>
      </c>
      <c r="F237" s="296"/>
      <c r="G237" s="46">
        <v>22</v>
      </c>
      <c r="H237" s="46">
        <v>69</v>
      </c>
    </row>
    <row r="238" spans="1:9" ht="15" customHeight="1">
      <c r="A238" s="297">
        <v>1404</v>
      </c>
      <c r="B238" s="296" t="s">
        <v>3060</v>
      </c>
      <c r="C238" s="296"/>
      <c r="D238" s="296" t="str">
        <f>VLOOKUP(A238,New_Tikina!$A$1:$B$88,2,FALSE)</f>
        <v>Verata</v>
      </c>
      <c r="E238" s="296" t="s">
        <v>1785</v>
      </c>
      <c r="F238" s="296"/>
      <c r="G238" s="46">
        <v>0</v>
      </c>
      <c r="H238" s="46">
        <v>6</v>
      </c>
    </row>
    <row r="239" spans="1:9" ht="15" customHeight="1">
      <c r="A239" s="297">
        <v>1405</v>
      </c>
      <c r="B239" s="296" t="s">
        <v>3060</v>
      </c>
      <c r="C239" s="296"/>
      <c r="D239" s="296" t="str">
        <f>VLOOKUP(A239,New_Tikina!$A$1:$B$88,2,FALSE)</f>
        <v>Wainibuka</v>
      </c>
      <c r="E239" s="296" t="s">
        <v>406</v>
      </c>
      <c r="F239" s="296"/>
      <c r="G239" s="46">
        <v>8</v>
      </c>
      <c r="H239" s="46">
        <v>20</v>
      </c>
    </row>
    <row r="240" spans="1:9" ht="15" customHeight="1">
      <c r="G240" s="25">
        <f>SUM(G2:G239)</f>
        <v>10097</v>
      </c>
      <c r="H240" s="25">
        <f>SUM(H2:H239)</f>
        <v>15394</v>
      </c>
    </row>
    <row r="252" spans="10:10">
      <c r="J252"/>
    </row>
    <row r="253" spans="10:10">
      <c r="J253"/>
    </row>
    <row r="254" spans="10:10">
      <c r="J254"/>
    </row>
    <row r="255" spans="10:10">
      <c r="J255"/>
    </row>
    <row r="256" spans="10:10">
      <c r="J256"/>
    </row>
    <row r="257" spans="10:10">
      <c r="J257"/>
    </row>
    <row r="258" spans="10:10">
      <c r="J258"/>
    </row>
    <row r="259" spans="10:10">
      <c r="J259"/>
    </row>
    <row r="260" spans="10:10">
      <c r="J260"/>
    </row>
    <row r="261" spans="10:10">
      <c r="J261"/>
    </row>
    <row r="262" spans="10:10">
      <c r="J262"/>
    </row>
    <row r="263" spans="10:10">
      <c r="J263"/>
    </row>
    <row r="264" spans="10:10">
      <c r="J264"/>
    </row>
    <row r="265" spans="10:10">
      <c r="J265"/>
    </row>
    <row r="266" spans="10:10">
      <c r="J266"/>
    </row>
    <row r="267" spans="10:10">
      <c r="J267"/>
    </row>
    <row r="268" spans="10:10">
      <c r="J268"/>
    </row>
  </sheetData>
  <autoFilter ref="A1:H24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66"/>
  <sheetViews>
    <sheetView workbookViewId="0">
      <selection activeCell="B79" sqref="B79:B105"/>
    </sheetView>
  </sheetViews>
  <sheetFormatPr defaultRowHeight="15"/>
  <cols>
    <col min="1" max="1" width="13" style="22" customWidth="1"/>
    <col min="2" max="2" width="17" style="22" customWidth="1"/>
    <col min="3" max="3" width="18" style="22" customWidth="1"/>
    <col min="4" max="4" width="20.5703125" style="22" customWidth="1"/>
    <col min="5" max="5" width="21.28515625" style="56" customWidth="1"/>
    <col min="6" max="6" width="14.28515625" style="22" customWidth="1"/>
    <col min="7" max="7" width="17.5703125" style="91" customWidth="1"/>
    <col min="8" max="8" width="12.42578125" style="91" bestFit="1" customWidth="1"/>
    <col min="9" max="9" width="16.42578125" style="82" customWidth="1"/>
    <col min="10" max="10" width="5.28515625" style="22" customWidth="1"/>
    <col min="11" max="11" width="9.140625" style="22"/>
    <col min="13" max="16384" width="9.140625" style="22"/>
  </cols>
  <sheetData>
    <row r="1" spans="1:16" s="81" customFormat="1">
      <c r="A1" s="111" t="s">
        <v>3350</v>
      </c>
      <c r="B1" s="114" t="s">
        <v>4879</v>
      </c>
      <c r="C1" s="111" t="s">
        <v>3349</v>
      </c>
      <c r="D1" s="111" t="s">
        <v>4863</v>
      </c>
      <c r="E1" s="112" t="s">
        <v>3045</v>
      </c>
      <c r="F1" s="111" t="s">
        <v>34</v>
      </c>
      <c r="G1" s="109" t="s">
        <v>3348</v>
      </c>
      <c r="H1" s="109" t="s">
        <v>3347</v>
      </c>
      <c r="I1" s="110" t="s">
        <v>3346</v>
      </c>
      <c r="L1" s="113"/>
    </row>
    <row r="2" spans="1:16" hidden="1">
      <c r="A2" s="22">
        <v>106</v>
      </c>
      <c r="B2" s="22" t="str">
        <f>VLOOKUP(A2,New_Tikina!$A$1:$B$88,2,FALSE)</f>
        <v>Tavua</v>
      </c>
      <c r="C2" s="22" t="s">
        <v>3295</v>
      </c>
      <c r="D2" s="22" t="s">
        <v>3295</v>
      </c>
      <c r="E2" s="56" t="s">
        <v>52</v>
      </c>
      <c r="F2" s="22" t="s">
        <v>52</v>
      </c>
      <c r="G2" s="91">
        <v>1</v>
      </c>
      <c r="I2" s="83" t="s">
        <v>3060</v>
      </c>
    </row>
    <row r="3" spans="1:16" hidden="1">
      <c r="A3" s="22">
        <v>903</v>
      </c>
      <c r="B3" s="22" t="str">
        <f>VLOOKUP(A3,New_Tikina!$A$1:$B$88,2,FALSE)</f>
        <v>Naitasiri</v>
      </c>
      <c r="C3" s="22" t="s">
        <v>3179</v>
      </c>
      <c r="D3" s="22" t="s">
        <v>3179</v>
      </c>
      <c r="E3" s="56" t="s">
        <v>48</v>
      </c>
      <c r="F3" s="22" t="s">
        <v>48</v>
      </c>
      <c r="H3" s="91">
        <v>3</v>
      </c>
      <c r="I3" s="83" t="s">
        <v>3060</v>
      </c>
    </row>
    <row r="4" spans="1:16" hidden="1">
      <c r="A4" s="22">
        <v>903</v>
      </c>
      <c r="B4" s="22" t="str">
        <f>VLOOKUP(A4,New_Tikina!$A$1:$B$88,2,FALSE)</f>
        <v>Naitasiri</v>
      </c>
      <c r="C4" s="22" t="s">
        <v>3178</v>
      </c>
      <c r="D4" s="22" t="s">
        <v>3178</v>
      </c>
      <c r="E4" s="56" t="s">
        <v>48</v>
      </c>
      <c r="F4" s="22" t="s">
        <v>48</v>
      </c>
      <c r="H4" s="91">
        <v>2</v>
      </c>
      <c r="I4" s="83" t="s">
        <v>3060</v>
      </c>
    </row>
    <row r="5" spans="1:16" hidden="1">
      <c r="A5" s="22">
        <v>903</v>
      </c>
      <c r="B5" s="22" t="str">
        <f>VLOOKUP(A5,New_Tikina!$A$1:$B$88,2,FALSE)</f>
        <v>Naitasiri</v>
      </c>
      <c r="C5" s="22" t="s">
        <v>3177</v>
      </c>
      <c r="D5" s="22" t="s">
        <v>3177</v>
      </c>
      <c r="E5" s="56" t="s">
        <v>48</v>
      </c>
      <c r="F5" s="22" t="s">
        <v>48</v>
      </c>
      <c r="H5" s="91">
        <v>1</v>
      </c>
      <c r="I5" s="83" t="s">
        <v>3060</v>
      </c>
      <c r="P5" s="22" t="s">
        <v>3505</v>
      </c>
    </row>
    <row r="6" spans="1:16" hidden="1">
      <c r="A6" s="22">
        <v>903</v>
      </c>
      <c r="B6" s="22" t="str">
        <f>VLOOKUP(A6,New_Tikina!$A$1:$B$88,2,FALSE)</f>
        <v>Naitasiri</v>
      </c>
      <c r="C6" s="22" t="s">
        <v>3176</v>
      </c>
      <c r="D6" s="22" t="s">
        <v>3176</v>
      </c>
      <c r="E6" s="56" t="s">
        <v>48</v>
      </c>
      <c r="F6" s="22" t="s">
        <v>48</v>
      </c>
      <c r="H6" s="91">
        <v>1</v>
      </c>
      <c r="I6" s="83" t="s">
        <v>3060</v>
      </c>
      <c r="P6" s="22" t="s">
        <v>3506</v>
      </c>
    </row>
    <row r="7" spans="1:16" hidden="1">
      <c r="A7" s="22">
        <v>903</v>
      </c>
      <c r="B7" s="22" t="str">
        <f>VLOOKUP(A7,New_Tikina!$A$1:$B$88,2,FALSE)</f>
        <v>Naitasiri</v>
      </c>
      <c r="C7" s="22" t="s">
        <v>3175</v>
      </c>
      <c r="D7" s="22" t="s">
        <v>3175</v>
      </c>
      <c r="E7" s="56" t="s">
        <v>48</v>
      </c>
      <c r="F7" s="22" t="s">
        <v>48</v>
      </c>
      <c r="H7" s="91">
        <v>1</v>
      </c>
      <c r="I7" s="83" t="s">
        <v>3060</v>
      </c>
      <c r="P7" s="22" t="s">
        <v>3507</v>
      </c>
    </row>
    <row r="8" spans="1:16" hidden="1">
      <c r="A8" s="22">
        <v>903</v>
      </c>
      <c r="B8" s="22" t="str">
        <f>VLOOKUP(A8,New_Tikina!$A$1:$B$88,2,FALSE)</f>
        <v>Naitasiri</v>
      </c>
      <c r="C8" s="22" t="s">
        <v>3174</v>
      </c>
      <c r="D8" s="22" t="s">
        <v>3174</v>
      </c>
      <c r="E8" s="56" t="s">
        <v>48</v>
      </c>
      <c r="F8" s="22" t="s">
        <v>48</v>
      </c>
      <c r="H8" s="91">
        <v>1</v>
      </c>
      <c r="I8" s="83" t="s">
        <v>3060</v>
      </c>
    </row>
    <row r="9" spans="1:16" hidden="1">
      <c r="A9" s="22">
        <v>903</v>
      </c>
      <c r="B9" s="22" t="str">
        <f>VLOOKUP(A9,New_Tikina!$A$1:$B$88,2,FALSE)</f>
        <v>Naitasiri</v>
      </c>
      <c r="C9" s="22" t="s">
        <v>3173</v>
      </c>
      <c r="D9" s="22" t="s">
        <v>3173</v>
      </c>
      <c r="E9" s="56" t="s">
        <v>48</v>
      </c>
      <c r="F9" s="22" t="s">
        <v>48</v>
      </c>
      <c r="G9" s="91">
        <v>3</v>
      </c>
      <c r="H9" s="91">
        <v>3</v>
      </c>
      <c r="I9" s="83" t="s">
        <v>3060</v>
      </c>
    </row>
    <row r="10" spans="1:16" hidden="1">
      <c r="A10" s="22">
        <v>903</v>
      </c>
      <c r="B10" s="22" t="str">
        <f>VLOOKUP(A10,New_Tikina!$A$1:$B$88,2,FALSE)</f>
        <v>Naitasiri</v>
      </c>
      <c r="C10" s="22" t="s">
        <v>3172</v>
      </c>
      <c r="D10" s="22" t="s">
        <v>3172</v>
      </c>
      <c r="E10" s="56" t="s">
        <v>48</v>
      </c>
      <c r="F10" s="22" t="s">
        <v>48</v>
      </c>
      <c r="G10" s="91">
        <v>1</v>
      </c>
      <c r="I10" s="83" t="s">
        <v>3060</v>
      </c>
    </row>
    <row r="11" spans="1:16" hidden="1">
      <c r="A11" s="22">
        <v>903</v>
      </c>
      <c r="B11" s="22" t="str">
        <f>VLOOKUP(A11,New_Tikina!$A$1:$B$88,2,FALSE)</f>
        <v>Naitasiri</v>
      </c>
      <c r="C11" s="22" t="s">
        <v>3171</v>
      </c>
      <c r="D11" s="22" t="s">
        <v>3171</v>
      </c>
      <c r="E11" s="56" t="s">
        <v>48</v>
      </c>
      <c r="F11" s="22" t="s">
        <v>48</v>
      </c>
      <c r="G11" s="91">
        <v>1</v>
      </c>
      <c r="H11" s="91">
        <v>1</v>
      </c>
      <c r="I11" s="83" t="s">
        <v>3060</v>
      </c>
    </row>
    <row r="12" spans="1:16" hidden="1">
      <c r="A12" s="22">
        <v>903</v>
      </c>
      <c r="B12" s="22" t="str">
        <f>VLOOKUP(A12,New_Tikina!$A$1:$B$88,2,FALSE)</f>
        <v>Naitasiri</v>
      </c>
      <c r="C12" s="22" t="s">
        <v>3170</v>
      </c>
      <c r="D12" s="22" t="s">
        <v>3170</v>
      </c>
      <c r="E12" s="56" t="s">
        <v>48</v>
      </c>
      <c r="F12" s="22" t="s">
        <v>48</v>
      </c>
      <c r="H12" s="91">
        <v>2</v>
      </c>
      <c r="I12" s="83" t="s">
        <v>3060</v>
      </c>
    </row>
    <row r="13" spans="1:16" hidden="1">
      <c r="A13" s="22">
        <v>903</v>
      </c>
      <c r="B13" s="22" t="str">
        <f>VLOOKUP(A13,New_Tikina!$A$1:$B$88,2,FALSE)</f>
        <v>Naitasiri</v>
      </c>
      <c r="C13" s="22" t="s">
        <v>3169</v>
      </c>
      <c r="D13" s="22" t="s">
        <v>3169</v>
      </c>
      <c r="E13" s="56" t="s">
        <v>48</v>
      </c>
      <c r="F13" s="22" t="s">
        <v>48</v>
      </c>
      <c r="H13" s="91">
        <v>1</v>
      </c>
      <c r="I13" s="83" t="s">
        <v>3060</v>
      </c>
    </row>
    <row r="14" spans="1:16" hidden="1">
      <c r="A14" s="22">
        <v>1401</v>
      </c>
      <c r="B14" s="22" t="str">
        <f>VLOOKUP(A14,New_Tikina!$A$1:$B$88,2,FALSE)</f>
        <v>Bau</v>
      </c>
      <c r="C14" s="22" t="s">
        <v>3096</v>
      </c>
      <c r="D14" s="22" t="s">
        <v>3096</v>
      </c>
      <c r="E14" s="56" t="s">
        <v>413</v>
      </c>
      <c r="F14" s="22" t="s">
        <v>52</v>
      </c>
      <c r="G14" s="91">
        <v>1</v>
      </c>
      <c r="H14" s="91">
        <v>2</v>
      </c>
      <c r="I14" s="83" t="s">
        <v>3060</v>
      </c>
    </row>
    <row r="15" spans="1:16" hidden="1">
      <c r="A15" s="22">
        <v>1401</v>
      </c>
      <c r="B15" s="22" t="str">
        <f>VLOOKUP(A15,New_Tikina!$A$1:$B$88,2,FALSE)</f>
        <v>Bau</v>
      </c>
      <c r="C15" s="22" t="s">
        <v>3095</v>
      </c>
      <c r="D15" s="22" t="s">
        <v>3095</v>
      </c>
      <c r="E15" s="56" t="s">
        <v>3091</v>
      </c>
      <c r="F15" s="22" t="s">
        <v>52</v>
      </c>
      <c r="G15" s="91">
        <v>1</v>
      </c>
      <c r="H15" s="91">
        <v>3</v>
      </c>
      <c r="I15" s="83" t="s">
        <v>3060</v>
      </c>
    </row>
    <row r="16" spans="1:16" hidden="1">
      <c r="A16" s="22">
        <v>1401</v>
      </c>
      <c r="B16" s="22" t="str">
        <f>VLOOKUP(A16,New_Tikina!$A$1:$B$88,2,FALSE)</f>
        <v>Bau</v>
      </c>
      <c r="C16" s="22" t="s">
        <v>3094</v>
      </c>
      <c r="D16" s="22" t="s">
        <v>3094</v>
      </c>
      <c r="E16" s="56" t="s">
        <v>3091</v>
      </c>
      <c r="F16" s="22" t="s">
        <v>52</v>
      </c>
      <c r="G16" s="91">
        <v>1</v>
      </c>
      <c r="H16" s="91">
        <v>2</v>
      </c>
      <c r="I16" s="83" t="s">
        <v>3060</v>
      </c>
    </row>
    <row r="17" spans="1:9" hidden="1">
      <c r="A17" s="22">
        <v>1401</v>
      </c>
      <c r="B17" s="22" t="str">
        <f>VLOOKUP(A17,New_Tikina!$A$1:$B$88,2,FALSE)</f>
        <v>Bau</v>
      </c>
      <c r="C17" s="22" t="s">
        <v>3093</v>
      </c>
      <c r="D17" s="22" t="s">
        <v>3093</v>
      </c>
      <c r="E17" s="56" t="s">
        <v>3091</v>
      </c>
      <c r="F17" s="22" t="s">
        <v>52</v>
      </c>
      <c r="G17" s="91">
        <v>1</v>
      </c>
      <c r="H17" s="91">
        <v>2</v>
      </c>
      <c r="I17" s="83" t="s">
        <v>3060</v>
      </c>
    </row>
    <row r="18" spans="1:9" hidden="1">
      <c r="A18" s="22">
        <v>1401</v>
      </c>
      <c r="B18" s="22" t="str">
        <f>VLOOKUP(A18,New_Tikina!$A$1:$B$88,2,FALSE)</f>
        <v>Bau</v>
      </c>
      <c r="C18" s="22" t="s">
        <v>3092</v>
      </c>
      <c r="D18" s="22" t="s">
        <v>3092</v>
      </c>
      <c r="E18" s="56" t="s">
        <v>3091</v>
      </c>
      <c r="F18" s="22" t="s">
        <v>52</v>
      </c>
      <c r="G18" s="91">
        <v>1</v>
      </c>
      <c r="H18" s="91">
        <v>2</v>
      </c>
      <c r="I18" s="83" t="s">
        <v>3060</v>
      </c>
    </row>
    <row r="19" spans="1:9" hidden="1">
      <c r="A19" s="22">
        <v>1403</v>
      </c>
      <c r="B19" s="22" t="str">
        <f>VLOOKUP(A19,New_Tikina!$A$1:$B$88,2,FALSE)</f>
        <v>Sawakasa</v>
      </c>
      <c r="C19" s="22" t="s">
        <v>3090</v>
      </c>
      <c r="D19" s="22" t="s">
        <v>3090</v>
      </c>
      <c r="E19" s="56" t="s">
        <v>3080</v>
      </c>
      <c r="F19" s="22" t="s">
        <v>52</v>
      </c>
      <c r="H19" s="91">
        <v>1</v>
      </c>
      <c r="I19" s="83" t="s">
        <v>3060</v>
      </c>
    </row>
    <row r="20" spans="1:9" hidden="1">
      <c r="A20" s="22">
        <v>1403</v>
      </c>
      <c r="B20" s="22" t="str">
        <f>VLOOKUP(A20,New_Tikina!$A$1:$B$88,2,FALSE)</f>
        <v>Sawakasa</v>
      </c>
      <c r="C20" s="22" t="s">
        <v>3089</v>
      </c>
      <c r="D20" s="22" t="s">
        <v>3089</v>
      </c>
      <c r="E20" s="56" t="s">
        <v>3080</v>
      </c>
      <c r="F20" s="22" t="s">
        <v>52</v>
      </c>
      <c r="H20" s="91">
        <v>1</v>
      </c>
      <c r="I20" s="83" t="s">
        <v>3060</v>
      </c>
    </row>
    <row r="21" spans="1:9" hidden="1">
      <c r="A21" s="22">
        <v>1403</v>
      </c>
      <c r="B21" s="22" t="str">
        <f>VLOOKUP(A21,New_Tikina!$A$1:$B$88,2,FALSE)</f>
        <v>Sawakasa</v>
      </c>
      <c r="C21" s="22" t="s">
        <v>3088</v>
      </c>
      <c r="D21" s="22" t="s">
        <v>3088</v>
      </c>
      <c r="E21" s="56" t="s">
        <v>3080</v>
      </c>
      <c r="F21" s="22" t="s">
        <v>52</v>
      </c>
      <c r="G21" s="91">
        <v>7</v>
      </c>
      <c r="H21" s="91">
        <v>13</v>
      </c>
      <c r="I21" s="83" t="s">
        <v>3060</v>
      </c>
    </row>
    <row r="22" spans="1:9" hidden="1">
      <c r="A22" s="22">
        <v>1403</v>
      </c>
      <c r="B22" s="22" t="str">
        <f>VLOOKUP(A22,New_Tikina!$A$1:$B$88,2,FALSE)</f>
        <v>Sawakasa</v>
      </c>
      <c r="C22" s="22" t="s">
        <v>3087</v>
      </c>
      <c r="D22" s="22" t="s">
        <v>3087</v>
      </c>
      <c r="E22" s="56" t="s">
        <v>3080</v>
      </c>
      <c r="F22" s="22" t="s">
        <v>52</v>
      </c>
      <c r="G22" s="91">
        <v>29</v>
      </c>
      <c r="H22" s="91">
        <v>36</v>
      </c>
      <c r="I22" s="83" t="s">
        <v>3060</v>
      </c>
    </row>
    <row r="23" spans="1:9" hidden="1">
      <c r="A23" s="22">
        <v>1403</v>
      </c>
      <c r="B23" s="22" t="str">
        <f>VLOOKUP(A23,New_Tikina!$A$1:$B$88,2,FALSE)</f>
        <v>Sawakasa</v>
      </c>
      <c r="C23" s="22" t="s">
        <v>3086</v>
      </c>
      <c r="D23" s="22" t="s">
        <v>3086</v>
      </c>
      <c r="E23" s="56" t="s">
        <v>3080</v>
      </c>
      <c r="F23" s="22" t="s">
        <v>52</v>
      </c>
      <c r="H23" s="91">
        <v>1</v>
      </c>
      <c r="I23" s="83" t="s">
        <v>3060</v>
      </c>
    </row>
    <row r="24" spans="1:9" hidden="1">
      <c r="A24" s="22">
        <v>1403</v>
      </c>
      <c r="B24" s="22" t="str">
        <f>VLOOKUP(A24,New_Tikina!$A$1:$B$88,2,FALSE)</f>
        <v>Sawakasa</v>
      </c>
      <c r="C24" s="22" t="s">
        <v>3085</v>
      </c>
      <c r="D24" s="22" t="s">
        <v>3085</v>
      </c>
      <c r="E24" s="56" t="s">
        <v>3080</v>
      </c>
      <c r="F24" s="22" t="s">
        <v>52</v>
      </c>
      <c r="G24" s="91">
        <v>4</v>
      </c>
      <c r="H24" s="91">
        <v>12</v>
      </c>
      <c r="I24" s="83" t="s">
        <v>3060</v>
      </c>
    </row>
    <row r="25" spans="1:9" hidden="1">
      <c r="A25" s="22">
        <v>1403</v>
      </c>
      <c r="B25" s="22" t="str">
        <f>VLOOKUP(A25,New_Tikina!$A$1:$B$88,2,FALSE)</f>
        <v>Sawakasa</v>
      </c>
      <c r="C25" s="22" t="s">
        <v>3084</v>
      </c>
      <c r="D25" s="22" t="s">
        <v>3084</v>
      </c>
      <c r="E25" s="56" t="s">
        <v>3080</v>
      </c>
      <c r="F25" s="22" t="s">
        <v>52</v>
      </c>
      <c r="G25" s="91">
        <v>11</v>
      </c>
      <c r="H25" s="91">
        <v>44</v>
      </c>
      <c r="I25" s="83" t="s">
        <v>3060</v>
      </c>
    </row>
    <row r="26" spans="1:9" hidden="1">
      <c r="A26" s="22">
        <v>1403</v>
      </c>
      <c r="B26" s="22" t="str">
        <f>VLOOKUP(A26,New_Tikina!$A$1:$B$88,2,FALSE)</f>
        <v>Sawakasa</v>
      </c>
      <c r="C26" s="22" t="s">
        <v>3083</v>
      </c>
      <c r="D26" s="22" t="s">
        <v>3083</v>
      </c>
      <c r="E26" s="56" t="s">
        <v>3080</v>
      </c>
      <c r="F26" s="22" t="s">
        <v>52</v>
      </c>
      <c r="G26" s="91">
        <v>6</v>
      </c>
      <c r="H26" s="91">
        <v>7</v>
      </c>
      <c r="I26" s="83" t="s">
        <v>3060</v>
      </c>
    </row>
    <row r="27" spans="1:9" hidden="1">
      <c r="A27" s="22">
        <v>1403</v>
      </c>
      <c r="B27" s="22" t="str">
        <f>VLOOKUP(A27,New_Tikina!$A$1:$B$88,2,FALSE)</f>
        <v>Sawakasa</v>
      </c>
      <c r="C27" s="22" t="s">
        <v>3082</v>
      </c>
      <c r="D27" s="22" t="s">
        <v>3082</v>
      </c>
      <c r="E27" s="56" t="s">
        <v>3080</v>
      </c>
      <c r="F27" s="22" t="s">
        <v>52</v>
      </c>
      <c r="H27" s="91">
        <v>2</v>
      </c>
      <c r="I27" s="83" t="s">
        <v>3060</v>
      </c>
    </row>
    <row r="28" spans="1:9" hidden="1">
      <c r="A28" s="22">
        <v>1403</v>
      </c>
      <c r="B28" s="22" t="str">
        <f>VLOOKUP(A28,New_Tikina!$A$1:$B$88,2,FALSE)</f>
        <v>Sawakasa</v>
      </c>
      <c r="C28" s="22" t="s">
        <v>3081</v>
      </c>
      <c r="D28" s="22" t="s">
        <v>3081</v>
      </c>
      <c r="E28" s="56" t="s">
        <v>3080</v>
      </c>
      <c r="F28" s="22" t="s">
        <v>52</v>
      </c>
      <c r="H28" s="91">
        <v>2</v>
      </c>
      <c r="I28" s="83" t="s">
        <v>3060</v>
      </c>
    </row>
    <row r="29" spans="1:9" hidden="1">
      <c r="A29" s="22">
        <v>1403</v>
      </c>
      <c r="B29" s="22" t="str">
        <f>VLOOKUP(A29,New_Tikina!$A$1:$B$88,2,FALSE)</f>
        <v>Sawakasa</v>
      </c>
      <c r="C29" s="22" t="s">
        <v>3079</v>
      </c>
      <c r="D29" s="22" t="s">
        <v>3079</v>
      </c>
      <c r="E29" s="56" t="s">
        <v>92</v>
      </c>
      <c r="F29" s="22" t="s">
        <v>52</v>
      </c>
      <c r="G29" s="91">
        <v>6</v>
      </c>
      <c r="H29" s="91">
        <v>38</v>
      </c>
      <c r="I29" s="83" t="s">
        <v>3060</v>
      </c>
    </row>
    <row r="30" spans="1:9" hidden="1">
      <c r="A30" s="22">
        <v>1403</v>
      </c>
      <c r="B30" s="22" t="str">
        <f>VLOOKUP(A30,New_Tikina!$A$1:$B$88,2,FALSE)</f>
        <v>Sawakasa</v>
      </c>
      <c r="C30" s="22" t="s">
        <v>3078</v>
      </c>
      <c r="D30" s="22" t="s">
        <v>3078</v>
      </c>
      <c r="E30" s="56" t="s">
        <v>92</v>
      </c>
      <c r="F30" s="22" t="s">
        <v>52</v>
      </c>
      <c r="G30" s="91">
        <v>11</v>
      </c>
      <c r="H30" s="91">
        <v>24</v>
      </c>
      <c r="I30" s="83" t="s">
        <v>3060</v>
      </c>
    </row>
    <row r="31" spans="1:9" hidden="1">
      <c r="A31" s="22">
        <v>1403</v>
      </c>
      <c r="B31" s="22" t="str">
        <f>VLOOKUP(A31,New_Tikina!$A$1:$B$88,2,FALSE)</f>
        <v>Sawakasa</v>
      </c>
      <c r="C31" s="22" t="s">
        <v>3077</v>
      </c>
      <c r="D31" s="22" t="s">
        <v>3077</v>
      </c>
      <c r="E31" s="56" t="s">
        <v>92</v>
      </c>
      <c r="F31" s="22" t="s">
        <v>52</v>
      </c>
      <c r="H31" s="91">
        <v>1</v>
      </c>
      <c r="I31" s="83" t="s">
        <v>3060</v>
      </c>
    </row>
    <row r="32" spans="1:9" hidden="1">
      <c r="A32" s="22">
        <v>1403</v>
      </c>
      <c r="B32" s="22" t="str">
        <f>VLOOKUP(A32,New_Tikina!$A$1:$B$88,2,FALSE)</f>
        <v>Sawakasa</v>
      </c>
      <c r="C32" s="22" t="s">
        <v>3076</v>
      </c>
      <c r="D32" s="22" t="s">
        <v>3076</v>
      </c>
      <c r="E32" s="56" t="s">
        <v>92</v>
      </c>
      <c r="F32" s="22" t="s">
        <v>52</v>
      </c>
      <c r="G32" s="91">
        <v>10</v>
      </c>
      <c r="H32" s="91">
        <v>7</v>
      </c>
      <c r="I32" s="83" t="s">
        <v>3060</v>
      </c>
    </row>
    <row r="33" spans="1:9" hidden="1">
      <c r="A33" s="22">
        <v>1403</v>
      </c>
      <c r="B33" s="22" t="str">
        <f>VLOOKUP(A33,New_Tikina!$A$1:$B$88,2,FALSE)</f>
        <v>Sawakasa</v>
      </c>
      <c r="C33" s="22" t="s">
        <v>3075</v>
      </c>
      <c r="D33" s="22" t="s">
        <v>3075</v>
      </c>
      <c r="E33" s="56" t="s">
        <v>92</v>
      </c>
      <c r="F33" s="22" t="s">
        <v>52</v>
      </c>
      <c r="G33" s="91">
        <v>6</v>
      </c>
      <c r="H33" s="91">
        <v>10</v>
      </c>
      <c r="I33" s="83" t="s">
        <v>3060</v>
      </c>
    </row>
    <row r="34" spans="1:9" hidden="1">
      <c r="A34" s="22">
        <v>1403</v>
      </c>
      <c r="B34" s="22" t="str">
        <f>VLOOKUP(A34,New_Tikina!$A$1:$B$88,2,FALSE)</f>
        <v>Sawakasa</v>
      </c>
      <c r="C34" s="22" t="s">
        <v>489</v>
      </c>
      <c r="D34" s="22" t="s">
        <v>489</v>
      </c>
      <c r="E34" s="56" t="s">
        <v>92</v>
      </c>
      <c r="F34" s="22" t="s">
        <v>52</v>
      </c>
      <c r="H34" s="91">
        <v>1</v>
      </c>
      <c r="I34" s="83" t="s">
        <v>3060</v>
      </c>
    </row>
    <row r="35" spans="1:9" hidden="1">
      <c r="A35" s="22">
        <v>1403</v>
      </c>
      <c r="B35" s="22" t="str">
        <f>VLOOKUP(A35,New_Tikina!$A$1:$B$88,2,FALSE)</f>
        <v>Sawakasa</v>
      </c>
      <c r="C35" s="22" t="s">
        <v>3074</v>
      </c>
      <c r="D35" s="22" t="s">
        <v>3074</v>
      </c>
      <c r="E35" s="56" t="s">
        <v>92</v>
      </c>
      <c r="F35" s="22" t="s">
        <v>52</v>
      </c>
      <c r="H35" s="91">
        <v>3</v>
      </c>
      <c r="I35" s="83" t="s">
        <v>3060</v>
      </c>
    </row>
    <row r="36" spans="1:9" hidden="1">
      <c r="A36" s="22">
        <v>1403</v>
      </c>
      <c r="B36" s="22" t="str">
        <f>VLOOKUP(A36,New_Tikina!$A$1:$B$88,2,FALSE)</f>
        <v>Sawakasa</v>
      </c>
      <c r="C36" s="22" t="s">
        <v>3073</v>
      </c>
      <c r="D36" s="22" t="s">
        <v>3073</v>
      </c>
      <c r="E36" s="56" t="s">
        <v>92</v>
      </c>
      <c r="F36" s="22" t="s">
        <v>52</v>
      </c>
      <c r="G36" s="91">
        <v>16</v>
      </c>
      <c r="H36" s="91">
        <v>2</v>
      </c>
      <c r="I36" s="83" t="s">
        <v>3060</v>
      </c>
    </row>
    <row r="37" spans="1:9" hidden="1">
      <c r="A37" s="22">
        <v>1403</v>
      </c>
      <c r="B37" s="22" t="str">
        <f>VLOOKUP(A37,New_Tikina!$A$1:$B$88,2,FALSE)</f>
        <v>Sawakasa</v>
      </c>
      <c r="C37" s="22" t="s">
        <v>3072</v>
      </c>
      <c r="D37" s="22" t="s">
        <v>3072</v>
      </c>
      <c r="E37" s="56" t="s">
        <v>92</v>
      </c>
      <c r="F37" s="22" t="s">
        <v>52</v>
      </c>
      <c r="G37" s="91">
        <v>9</v>
      </c>
      <c r="H37" s="91">
        <v>4</v>
      </c>
      <c r="I37" s="83" t="s">
        <v>3060</v>
      </c>
    </row>
    <row r="38" spans="1:9" hidden="1">
      <c r="A38" s="22">
        <v>1403</v>
      </c>
      <c r="B38" s="22" t="str">
        <f>VLOOKUP(A38,New_Tikina!$A$1:$B$88,2,FALSE)</f>
        <v>Sawakasa</v>
      </c>
      <c r="C38" s="22" t="s">
        <v>3071</v>
      </c>
      <c r="D38" s="22" t="s">
        <v>3071</v>
      </c>
      <c r="E38" s="56" t="s">
        <v>92</v>
      </c>
      <c r="F38" s="22" t="s">
        <v>52</v>
      </c>
      <c r="G38" s="91">
        <v>3</v>
      </c>
      <c r="H38" s="91">
        <v>10</v>
      </c>
      <c r="I38" s="83" t="s">
        <v>3060</v>
      </c>
    </row>
    <row r="39" spans="1:9" hidden="1">
      <c r="A39" s="22">
        <v>1404</v>
      </c>
      <c r="B39" s="22" t="str">
        <f>VLOOKUP(A39,New_Tikina!$A$1:$B$88,2,FALSE)</f>
        <v>Verata</v>
      </c>
      <c r="C39" s="22" t="s">
        <v>3070</v>
      </c>
      <c r="D39" s="22" t="s">
        <v>3070</v>
      </c>
      <c r="E39" s="56" t="s">
        <v>406</v>
      </c>
      <c r="F39" s="22" t="s">
        <v>52</v>
      </c>
      <c r="G39" s="91">
        <v>8</v>
      </c>
      <c r="H39" s="91">
        <v>20</v>
      </c>
      <c r="I39" s="83" t="s">
        <v>3060</v>
      </c>
    </row>
    <row r="40" spans="1:9" hidden="1">
      <c r="A40" s="22">
        <v>1404</v>
      </c>
      <c r="B40" s="22" t="str">
        <f>VLOOKUP(A40,New_Tikina!$A$1:$B$88,2,FALSE)</f>
        <v>Verata</v>
      </c>
      <c r="C40" s="22" t="s">
        <v>3069</v>
      </c>
      <c r="D40" s="22" t="s">
        <v>3069</v>
      </c>
      <c r="E40" s="56" t="s">
        <v>409</v>
      </c>
      <c r="F40" s="22" t="s">
        <v>52</v>
      </c>
      <c r="G40" s="91">
        <v>5</v>
      </c>
      <c r="H40" s="91">
        <v>7</v>
      </c>
      <c r="I40" s="83" t="s">
        <v>3060</v>
      </c>
    </row>
    <row r="41" spans="1:9" hidden="1">
      <c r="A41" s="22">
        <v>1404</v>
      </c>
      <c r="B41" s="22" t="str">
        <f>VLOOKUP(A41,New_Tikina!$A$1:$B$88,2,FALSE)</f>
        <v>Verata</v>
      </c>
      <c r="C41" s="22" t="s">
        <v>3068</v>
      </c>
      <c r="D41" s="22" t="s">
        <v>3068</v>
      </c>
      <c r="E41" s="56" t="s">
        <v>409</v>
      </c>
      <c r="F41" s="22" t="s">
        <v>52</v>
      </c>
      <c r="G41" s="91">
        <v>6</v>
      </c>
      <c r="H41" s="91">
        <v>4</v>
      </c>
      <c r="I41" s="83" t="s">
        <v>3060</v>
      </c>
    </row>
    <row r="42" spans="1:9" hidden="1">
      <c r="A42" s="22">
        <v>1404</v>
      </c>
      <c r="B42" s="22" t="str">
        <f>VLOOKUP(A42,New_Tikina!$A$1:$B$88,2,FALSE)</f>
        <v>Verata</v>
      </c>
      <c r="C42" s="22" t="s">
        <v>3067</v>
      </c>
      <c r="D42" s="22" t="s">
        <v>3067</v>
      </c>
      <c r="E42" s="56" t="s">
        <v>90</v>
      </c>
      <c r="F42" s="22" t="s">
        <v>52</v>
      </c>
      <c r="G42" s="91">
        <v>3</v>
      </c>
      <c r="H42" s="91">
        <v>20</v>
      </c>
      <c r="I42" s="83" t="s">
        <v>3060</v>
      </c>
    </row>
    <row r="43" spans="1:9" hidden="1">
      <c r="A43" s="22">
        <v>1404</v>
      </c>
      <c r="B43" s="22" t="str">
        <f>VLOOKUP(A43,New_Tikina!$A$1:$B$88,2,FALSE)</f>
        <v>Verata</v>
      </c>
      <c r="C43" s="22" t="s">
        <v>3066</v>
      </c>
      <c r="D43" s="22" t="s">
        <v>3066</v>
      </c>
      <c r="E43" s="56" t="s">
        <v>90</v>
      </c>
      <c r="F43" s="22" t="s">
        <v>52</v>
      </c>
      <c r="G43" s="91">
        <v>6</v>
      </c>
      <c r="H43" s="91">
        <v>13</v>
      </c>
      <c r="I43" s="83" t="s">
        <v>3060</v>
      </c>
    </row>
    <row r="44" spans="1:9" hidden="1">
      <c r="A44" s="22">
        <v>1404</v>
      </c>
      <c r="B44" s="22" t="str">
        <f>VLOOKUP(A44,New_Tikina!$A$1:$B$88,2,FALSE)</f>
        <v>Verata</v>
      </c>
      <c r="C44" s="22" t="s">
        <v>3065</v>
      </c>
      <c r="D44" s="22" t="s">
        <v>3065</v>
      </c>
      <c r="E44" s="56" t="s">
        <v>90</v>
      </c>
      <c r="F44" s="22" t="s">
        <v>52</v>
      </c>
      <c r="G44" s="91">
        <v>1</v>
      </c>
      <c r="H44" s="91">
        <v>1</v>
      </c>
      <c r="I44" s="83" t="s">
        <v>3060</v>
      </c>
    </row>
    <row r="45" spans="1:9" hidden="1">
      <c r="A45" s="22">
        <v>1404</v>
      </c>
      <c r="B45" s="22" t="str">
        <f>VLOOKUP(A45,New_Tikina!$A$1:$B$88,2,FALSE)</f>
        <v>Verata</v>
      </c>
      <c r="C45" s="22" t="s">
        <v>3064</v>
      </c>
      <c r="D45" s="22" t="s">
        <v>3064</v>
      </c>
      <c r="E45" s="56" t="s">
        <v>90</v>
      </c>
      <c r="F45" s="22" t="s">
        <v>52</v>
      </c>
      <c r="G45" s="91">
        <v>3</v>
      </c>
      <c r="H45" s="91">
        <v>10</v>
      </c>
      <c r="I45" s="83" t="s">
        <v>3060</v>
      </c>
    </row>
    <row r="46" spans="1:9" hidden="1">
      <c r="A46" s="22">
        <v>1404</v>
      </c>
      <c r="B46" s="22" t="str">
        <f>VLOOKUP(A46,New_Tikina!$A$1:$B$88,2,FALSE)</f>
        <v>Verata</v>
      </c>
      <c r="C46" s="22" t="s">
        <v>3063</v>
      </c>
      <c r="D46" s="22" t="s">
        <v>3063</v>
      </c>
      <c r="E46" s="56" t="s">
        <v>90</v>
      </c>
      <c r="F46" s="22" t="s">
        <v>52</v>
      </c>
      <c r="G46" s="91">
        <v>8</v>
      </c>
      <c r="I46" s="83" t="s">
        <v>3060</v>
      </c>
    </row>
    <row r="47" spans="1:9" hidden="1">
      <c r="A47" s="22">
        <v>1404</v>
      </c>
      <c r="B47" s="22" t="str">
        <f>VLOOKUP(A47,New_Tikina!$A$1:$B$88,2,FALSE)</f>
        <v>Verata</v>
      </c>
      <c r="C47" s="22" t="s">
        <v>3062</v>
      </c>
      <c r="D47" s="22" t="s">
        <v>3062</v>
      </c>
      <c r="E47" s="56" t="s">
        <v>90</v>
      </c>
      <c r="F47" s="22" t="s">
        <v>52</v>
      </c>
      <c r="H47" s="91">
        <v>18</v>
      </c>
      <c r="I47" s="83" t="s">
        <v>3060</v>
      </c>
    </row>
    <row r="48" spans="1:9" hidden="1">
      <c r="A48" s="22">
        <v>1404</v>
      </c>
      <c r="B48" s="22" t="str">
        <f>VLOOKUP(A48,New_Tikina!$A$1:$B$88,2,FALSE)</f>
        <v>Verata</v>
      </c>
      <c r="C48" s="22" t="s">
        <v>3061</v>
      </c>
      <c r="D48" s="22" t="s">
        <v>3061</v>
      </c>
      <c r="E48" s="56" t="s">
        <v>90</v>
      </c>
      <c r="F48" s="22" t="s">
        <v>52</v>
      </c>
      <c r="G48" s="91">
        <v>1</v>
      </c>
      <c r="H48" s="91">
        <v>6</v>
      </c>
      <c r="I48" s="83" t="s">
        <v>3060</v>
      </c>
    </row>
    <row r="49" spans="1:9" hidden="1">
      <c r="A49" s="22">
        <v>601</v>
      </c>
      <c r="B49" s="22" t="str">
        <f>VLOOKUP(A49,New_Tikina!$A$1:$B$88,2,FALSE)</f>
        <v>Batiki</v>
      </c>
      <c r="C49" s="22" t="s">
        <v>1088</v>
      </c>
      <c r="D49" s="22" t="s">
        <v>1088</v>
      </c>
      <c r="E49" s="56" t="s">
        <v>129</v>
      </c>
      <c r="F49" s="22" t="s">
        <v>59</v>
      </c>
      <c r="G49" s="90">
        <v>1</v>
      </c>
      <c r="H49" s="90">
        <v>1</v>
      </c>
      <c r="I49" s="83" t="s">
        <v>3052</v>
      </c>
    </row>
    <row r="50" spans="1:9" hidden="1">
      <c r="A50" s="22">
        <v>601</v>
      </c>
      <c r="B50" s="22" t="str">
        <f>VLOOKUP(A50,New_Tikina!$A$1:$B$88,2,FALSE)</f>
        <v>Batiki</v>
      </c>
      <c r="C50" s="22" t="s">
        <v>1098</v>
      </c>
      <c r="D50" s="22" t="s">
        <v>1098</v>
      </c>
      <c r="E50" s="56" t="s">
        <v>129</v>
      </c>
      <c r="F50" s="22" t="s">
        <v>59</v>
      </c>
      <c r="G50" s="90">
        <v>3</v>
      </c>
      <c r="H50" s="90">
        <v>1</v>
      </c>
      <c r="I50" s="83" t="s">
        <v>3052</v>
      </c>
    </row>
    <row r="51" spans="1:9" hidden="1">
      <c r="A51" s="22">
        <v>601</v>
      </c>
      <c r="B51" s="22" t="str">
        <f>VLOOKUP(A51,New_Tikina!$A$1:$B$88,2,FALSE)</f>
        <v>Batiki</v>
      </c>
      <c r="C51" s="22" t="s">
        <v>435</v>
      </c>
      <c r="D51" s="22" t="s">
        <v>435</v>
      </c>
      <c r="E51" s="56" t="s">
        <v>129</v>
      </c>
      <c r="F51" s="22" t="s">
        <v>59</v>
      </c>
      <c r="G51" s="90">
        <v>14</v>
      </c>
      <c r="H51" s="90"/>
      <c r="I51" s="83" t="s">
        <v>3052</v>
      </c>
    </row>
    <row r="52" spans="1:9" hidden="1">
      <c r="A52" s="22">
        <v>601</v>
      </c>
      <c r="B52" s="22" t="str">
        <f>VLOOKUP(A52,New_Tikina!$A$1:$B$88,2,FALSE)</f>
        <v>Batiki</v>
      </c>
      <c r="C52" s="22" t="s">
        <v>1217</v>
      </c>
      <c r="D52" s="22" t="s">
        <v>1217</v>
      </c>
      <c r="E52" s="56" t="s">
        <v>129</v>
      </c>
      <c r="F52" s="22" t="s">
        <v>59</v>
      </c>
      <c r="G52" s="90"/>
      <c r="H52" s="98">
        <v>13</v>
      </c>
      <c r="I52" s="83" t="s">
        <v>3052</v>
      </c>
    </row>
    <row r="53" spans="1:9" hidden="1">
      <c r="A53" s="22">
        <v>603</v>
      </c>
      <c r="B53" s="22" t="str">
        <f>VLOOKUP(A53,New_Tikina!$A$1:$B$88,2,FALSE)</f>
        <v>Koro</v>
      </c>
      <c r="C53" s="87" t="s">
        <v>3190</v>
      </c>
      <c r="D53" s="88" t="s">
        <v>3190</v>
      </c>
      <c r="E53" s="56" t="s">
        <v>33</v>
      </c>
      <c r="F53" s="22" t="s">
        <v>59</v>
      </c>
      <c r="G53" s="94">
        <v>53</v>
      </c>
      <c r="H53" s="91">
        <v>4</v>
      </c>
      <c r="I53" s="83" t="s">
        <v>3052</v>
      </c>
    </row>
    <row r="54" spans="1:9" hidden="1">
      <c r="A54" s="22">
        <v>603</v>
      </c>
      <c r="B54" s="22" t="str">
        <f>VLOOKUP(A54,New_Tikina!$A$1:$B$88,2,FALSE)</f>
        <v>Koro</v>
      </c>
      <c r="C54" s="87" t="s">
        <v>3189</v>
      </c>
      <c r="D54" s="88" t="s">
        <v>3189</v>
      </c>
      <c r="E54" s="56" t="s">
        <v>33</v>
      </c>
      <c r="F54" s="22" t="s">
        <v>59</v>
      </c>
      <c r="G54" s="94">
        <v>83</v>
      </c>
      <c r="H54" s="91">
        <v>11</v>
      </c>
      <c r="I54" s="83" t="s">
        <v>3052</v>
      </c>
    </row>
    <row r="55" spans="1:9" hidden="1">
      <c r="A55" s="22">
        <v>603</v>
      </c>
      <c r="B55" s="22" t="str">
        <f>VLOOKUP(A55,New_Tikina!$A$1:$B$88,2,FALSE)</f>
        <v>Koro</v>
      </c>
      <c r="C55" s="87" t="s">
        <v>3188</v>
      </c>
      <c r="D55" s="88" t="s">
        <v>3188</v>
      </c>
      <c r="E55" s="56" t="s">
        <v>33</v>
      </c>
      <c r="F55" s="22" t="s">
        <v>59</v>
      </c>
      <c r="G55" s="94">
        <v>61</v>
      </c>
      <c r="H55" s="91">
        <v>4</v>
      </c>
      <c r="I55" s="83" t="s">
        <v>3052</v>
      </c>
    </row>
    <row r="56" spans="1:9" hidden="1">
      <c r="A56" s="22">
        <v>603</v>
      </c>
      <c r="B56" s="22" t="str">
        <f>VLOOKUP(A56,New_Tikina!$A$1:$B$88,2,FALSE)</f>
        <v>Koro</v>
      </c>
      <c r="C56" s="87" t="s">
        <v>397</v>
      </c>
      <c r="D56" s="88" t="s">
        <v>397</v>
      </c>
      <c r="E56" s="56" t="s">
        <v>33</v>
      </c>
      <c r="F56" s="22" t="s">
        <v>59</v>
      </c>
      <c r="G56" s="94">
        <v>43</v>
      </c>
      <c r="H56" s="91">
        <v>16</v>
      </c>
      <c r="I56" s="83" t="s">
        <v>3052</v>
      </c>
    </row>
    <row r="57" spans="1:9" hidden="1">
      <c r="A57" s="22">
        <v>603</v>
      </c>
      <c r="B57" s="22" t="str">
        <f>VLOOKUP(A57,New_Tikina!$A$1:$B$88,2,FALSE)</f>
        <v>Koro</v>
      </c>
      <c r="C57" s="87" t="s">
        <v>3187</v>
      </c>
      <c r="D57" s="88" t="s">
        <v>3187</v>
      </c>
      <c r="E57" s="56" t="s">
        <v>33</v>
      </c>
      <c r="F57" s="22" t="s">
        <v>59</v>
      </c>
      <c r="G57" s="94">
        <v>79</v>
      </c>
      <c r="H57" s="91">
        <v>0</v>
      </c>
      <c r="I57" s="83" t="s">
        <v>3052</v>
      </c>
    </row>
    <row r="58" spans="1:9" hidden="1">
      <c r="A58" s="22">
        <v>603</v>
      </c>
      <c r="B58" s="22" t="str">
        <f>VLOOKUP(A58,New_Tikina!$A$1:$B$88,2,FALSE)</f>
        <v>Koro</v>
      </c>
      <c r="C58" s="87" t="s">
        <v>1107</v>
      </c>
      <c r="D58" s="88" t="s">
        <v>1107</v>
      </c>
      <c r="E58" s="56" t="s">
        <v>33</v>
      </c>
      <c r="F58" s="22" t="s">
        <v>59</v>
      </c>
      <c r="G58" s="91">
        <v>6</v>
      </c>
      <c r="H58" s="91">
        <v>1</v>
      </c>
      <c r="I58" s="83" t="s">
        <v>3052</v>
      </c>
    </row>
    <row r="59" spans="1:9" hidden="1">
      <c r="A59" s="22">
        <v>603</v>
      </c>
      <c r="B59" s="22" t="str">
        <f>VLOOKUP(A59,New_Tikina!$A$1:$B$88,2,FALSE)</f>
        <v>Koro</v>
      </c>
      <c r="C59" s="87" t="s">
        <v>3186</v>
      </c>
      <c r="D59" s="88" t="s">
        <v>3186</v>
      </c>
      <c r="E59" s="56" t="s">
        <v>33</v>
      </c>
      <c r="F59" s="22" t="s">
        <v>59</v>
      </c>
      <c r="G59" s="91">
        <v>17</v>
      </c>
      <c r="H59" s="91">
        <v>3</v>
      </c>
      <c r="I59" s="83" t="s">
        <v>3052</v>
      </c>
    </row>
    <row r="60" spans="1:9" hidden="1">
      <c r="A60" s="22">
        <v>603</v>
      </c>
      <c r="B60" s="22" t="str">
        <f>VLOOKUP(A60,New_Tikina!$A$1:$B$88,2,FALSE)</f>
        <v>Koro</v>
      </c>
      <c r="C60" s="87" t="s">
        <v>3185</v>
      </c>
      <c r="D60" s="88" t="s">
        <v>3185</v>
      </c>
      <c r="E60" s="56" t="s">
        <v>33</v>
      </c>
      <c r="F60" s="22" t="s">
        <v>59</v>
      </c>
      <c r="G60" s="94">
        <v>59</v>
      </c>
      <c r="H60" s="91">
        <v>18</v>
      </c>
      <c r="I60" s="83" t="s">
        <v>3052</v>
      </c>
    </row>
    <row r="61" spans="1:9" hidden="1">
      <c r="A61" s="22">
        <v>603</v>
      </c>
      <c r="B61" s="22" t="str">
        <f>VLOOKUP(A61,New_Tikina!$A$1:$B$88,2,FALSE)</f>
        <v>Koro</v>
      </c>
      <c r="C61" s="87" t="s">
        <v>3184</v>
      </c>
      <c r="D61" s="88" t="s">
        <v>3184</v>
      </c>
      <c r="E61" s="56" t="s">
        <v>33</v>
      </c>
      <c r="F61" s="22" t="s">
        <v>59</v>
      </c>
      <c r="G61" s="94">
        <v>48</v>
      </c>
      <c r="H61" s="91">
        <v>31</v>
      </c>
      <c r="I61" s="83" t="s">
        <v>3052</v>
      </c>
    </row>
    <row r="62" spans="1:9" hidden="1">
      <c r="A62" s="22">
        <v>603</v>
      </c>
      <c r="B62" s="22" t="str">
        <f>VLOOKUP(A62,New_Tikina!$A$1:$B$88,2,FALSE)</f>
        <v>Koro</v>
      </c>
      <c r="C62" s="87" t="s">
        <v>3183</v>
      </c>
      <c r="D62" s="88" t="s">
        <v>3183</v>
      </c>
      <c r="E62" s="56" t="s">
        <v>33</v>
      </c>
      <c r="F62" s="22" t="s">
        <v>59</v>
      </c>
      <c r="G62" s="94">
        <v>69</v>
      </c>
      <c r="H62" s="91">
        <v>3</v>
      </c>
      <c r="I62" s="83" t="s">
        <v>3052</v>
      </c>
    </row>
    <row r="63" spans="1:9" hidden="1">
      <c r="A63" s="22">
        <v>603</v>
      </c>
      <c r="B63" s="22" t="str">
        <f>VLOOKUP(A63,New_Tikina!$A$1:$B$88,2,FALSE)</f>
        <v>Koro</v>
      </c>
      <c r="C63" s="87" t="s">
        <v>441</v>
      </c>
      <c r="D63" s="88" t="s">
        <v>441</v>
      </c>
      <c r="E63" s="56" t="s">
        <v>33</v>
      </c>
      <c r="F63" s="22" t="s">
        <v>59</v>
      </c>
      <c r="G63" s="94">
        <v>85</v>
      </c>
      <c r="H63" s="91">
        <v>20</v>
      </c>
      <c r="I63" s="83" t="s">
        <v>3052</v>
      </c>
    </row>
    <row r="64" spans="1:9" hidden="1">
      <c r="A64" s="22">
        <v>603</v>
      </c>
      <c r="B64" s="22" t="str">
        <f>VLOOKUP(A64,New_Tikina!$A$1:$B$88,2,FALSE)</f>
        <v>Koro</v>
      </c>
      <c r="C64" s="87" t="s">
        <v>2519</v>
      </c>
      <c r="D64" s="88" t="s">
        <v>2519</v>
      </c>
      <c r="E64" s="56" t="s">
        <v>33</v>
      </c>
      <c r="F64" s="22" t="s">
        <v>59</v>
      </c>
      <c r="G64" s="94">
        <v>48</v>
      </c>
      <c r="H64" s="91">
        <v>10</v>
      </c>
      <c r="I64" s="83" t="s">
        <v>3052</v>
      </c>
    </row>
    <row r="65" spans="1:9" hidden="1">
      <c r="A65" s="22">
        <v>603</v>
      </c>
      <c r="B65" s="22" t="str">
        <f>VLOOKUP(A65,New_Tikina!$A$1:$B$88,2,FALSE)</f>
        <v>Koro</v>
      </c>
      <c r="C65" s="87" t="s">
        <v>3182</v>
      </c>
      <c r="D65" s="88" t="s">
        <v>3182</v>
      </c>
      <c r="E65" s="56" t="s">
        <v>33</v>
      </c>
      <c r="F65" s="22" t="s">
        <v>59</v>
      </c>
      <c r="G65" s="94">
        <v>41</v>
      </c>
      <c r="I65" s="83" t="s">
        <v>3052</v>
      </c>
    </row>
    <row r="66" spans="1:9" hidden="1">
      <c r="A66" s="22">
        <v>603</v>
      </c>
      <c r="B66" s="22" t="str">
        <f>VLOOKUP(A66,New_Tikina!$A$1:$B$88,2,FALSE)</f>
        <v>Koro</v>
      </c>
      <c r="C66" s="87" t="s">
        <v>205</v>
      </c>
      <c r="D66" s="88" t="s">
        <v>205</v>
      </c>
      <c r="E66" s="56" t="s">
        <v>33</v>
      </c>
      <c r="F66" s="22" t="s">
        <v>59</v>
      </c>
      <c r="G66" s="94">
        <v>17</v>
      </c>
      <c r="H66" s="91">
        <v>60</v>
      </c>
      <c r="I66" s="83" t="s">
        <v>3052</v>
      </c>
    </row>
    <row r="67" spans="1:9" hidden="1">
      <c r="A67" s="22">
        <v>603</v>
      </c>
      <c r="B67" s="22" t="str">
        <f>VLOOKUP(A67,New_Tikina!$A$1:$B$88,2,FALSE)</f>
        <v>Koro</v>
      </c>
      <c r="C67" s="87" t="s">
        <v>3181</v>
      </c>
      <c r="D67" s="88" t="s">
        <v>3181</v>
      </c>
      <c r="E67" s="56" t="s">
        <v>33</v>
      </c>
      <c r="F67" s="22" t="s">
        <v>59</v>
      </c>
      <c r="G67" s="94">
        <v>48</v>
      </c>
      <c r="H67" s="91">
        <v>31</v>
      </c>
      <c r="I67" s="83" t="s">
        <v>3052</v>
      </c>
    </row>
    <row r="68" spans="1:9" hidden="1">
      <c r="A68" s="22">
        <v>603</v>
      </c>
      <c r="B68" s="22" t="str">
        <f>VLOOKUP(A68,New_Tikina!$A$1:$B$88,2,FALSE)</f>
        <v>Koro</v>
      </c>
      <c r="C68" s="87" t="s">
        <v>215</v>
      </c>
      <c r="D68" s="88" t="s">
        <v>215</v>
      </c>
      <c r="E68" s="56" t="s">
        <v>33</v>
      </c>
      <c r="F68" s="22" t="s">
        <v>59</v>
      </c>
      <c r="G68" s="94">
        <v>31</v>
      </c>
      <c r="H68" s="91">
        <v>22</v>
      </c>
      <c r="I68" s="83" t="s">
        <v>3052</v>
      </c>
    </row>
    <row r="69" spans="1:9" hidden="1">
      <c r="A69" s="22">
        <v>602</v>
      </c>
      <c r="B69" s="22" t="str">
        <f>VLOOKUP(A69,New_Tikina!$A$1:$B$88,2,FALSE)</f>
        <v>Gau</v>
      </c>
      <c r="E69" s="56" t="s">
        <v>130</v>
      </c>
      <c r="F69" s="22" t="s">
        <v>59</v>
      </c>
      <c r="G69" s="91">
        <v>10</v>
      </c>
      <c r="H69" s="91">
        <v>13</v>
      </c>
      <c r="I69" s="83" t="s">
        <v>3052</v>
      </c>
    </row>
    <row r="70" spans="1:9" hidden="1">
      <c r="A70" s="22">
        <v>604</v>
      </c>
      <c r="B70" s="22" t="str">
        <f>VLOOKUP(A70,New_Tikina!$A$1:$B$88,2,FALSE)</f>
        <v>Nairai</v>
      </c>
      <c r="E70" s="56" t="s">
        <v>132</v>
      </c>
      <c r="F70" s="22" t="s">
        <v>59</v>
      </c>
      <c r="G70" s="91">
        <v>14</v>
      </c>
      <c r="H70" s="91">
        <v>20</v>
      </c>
      <c r="I70" s="82" t="s">
        <v>3052</v>
      </c>
    </row>
    <row r="71" spans="1:9" hidden="1">
      <c r="A71" s="22">
        <v>508</v>
      </c>
      <c r="B71" s="22" t="str">
        <f>VLOOKUP(A71,New_Tikina!$A$1:$B$88,2,FALSE)</f>
        <v>Mualevu</v>
      </c>
      <c r="C71" s="88" t="s">
        <v>128</v>
      </c>
      <c r="D71" s="88" t="s">
        <v>128</v>
      </c>
      <c r="E71" s="56" t="s">
        <v>128</v>
      </c>
      <c r="F71" s="22" t="s">
        <v>58</v>
      </c>
      <c r="G71" s="94">
        <v>26</v>
      </c>
      <c r="H71" s="94">
        <v>7</v>
      </c>
      <c r="I71" s="82" t="s">
        <v>3052</v>
      </c>
    </row>
    <row r="72" spans="1:9" hidden="1">
      <c r="A72" s="22">
        <v>508</v>
      </c>
      <c r="B72" s="22" t="str">
        <f>VLOOKUP(A72,New_Tikina!$A$1:$B$88,2,FALSE)</f>
        <v>Mualevu</v>
      </c>
      <c r="C72" s="88" t="s">
        <v>3057</v>
      </c>
      <c r="D72" s="88" t="s">
        <v>3057</v>
      </c>
      <c r="E72" s="56" t="s">
        <v>128</v>
      </c>
      <c r="F72" s="22" t="s">
        <v>58</v>
      </c>
      <c r="G72" s="94">
        <v>35</v>
      </c>
      <c r="H72" s="94">
        <v>40</v>
      </c>
      <c r="I72" s="82" t="s">
        <v>3052</v>
      </c>
    </row>
    <row r="73" spans="1:9" hidden="1">
      <c r="A73" s="22">
        <v>508</v>
      </c>
      <c r="B73" s="22" t="str">
        <f>VLOOKUP(A73,New_Tikina!$A$1:$B$88,2,FALSE)</f>
        <v>Mualevu</v>
      </c>
      <c r="C73" s="88" t="s">
        <v>1053</v>
      </c>
      <c r="D73" s="88" t="s">
        <v>1053</v>
      </c>
      <c r="E73" s="56" t="s">
        <v>128</v>
      </c>
      <c r="F73" s="22" t="s">
        <v>58</v>
      </c>
      <c r="G73" s="94">
        <v>18</v>
      </c>
      <c r="H73" s="94">
        <v>6</v>
      </c>
      <c r="I73" s="82" t="s">
        <v>3052</v>
      </c>
    </row>
    <row r="74" spans="1:9" hidden="1">
      <c r="A74" s="22">
        <v>508</v>
      </c>
      <c r="B74" s="22" t="str">
        <f>VLOOKUP(A74,New_Tikina!$A$1:$B$88,2,FALSE)</f>
        <v>Mualevu</v>
      </c>
      <c r="C74" s="88" t="s">
        <v>3056</v>
      </c>
      <c r="D74" s="88" t="s">
        <v>3056</v>
      </c>
      <c r="E74" s="56" t="s">
        <v>128</v>
      </c>
      <c r="F74" s="22" t="s">
        <v>58</v>
      </c>
      <c r="G74" s="94">
        <v>23</v>
      </c>
      <c r="H74" s="94" t="s">
        <v>38</v>
      </c>
      <c r="I74" s="82" t="s">
        <v>3052</v>
      </c>
    </row>
    <row r="75" spans="1:9" hidden="1">
      <c r="A75" s="22">
        <v>508</v>
      </c>
      <c r="B75" s="22" t="str">
        <f>VLOOKUP(A75,New_Tikina!$A$1:$B$88,2,FALSE)</f>
        <v>Mualevu</v>
      </c>
      <c r="C75" s="88" t="s">
        <v>3055</v>
      </c>
      <c r="D75" s="88" t="s">
        <v>3055</v>
      </c>
      <c r="E75" s="56" t="s">
        <v>128</v>
      </c>
      <c r="F75" s="22" t="s">
        <v>58</v>
      </c>
      <c r="G75" s="94">
        <v>18</v>
      </c>
      <c r="H75" s="94" t="s">
        <v>38</v>
      </c>
      <c r="I75" s="82" t="s">
        <v>3052</v>
      </c>
    </row>
    <row r="76" spans="1:9" hidden="1">
      <c r="A76" s="22">
        <v>508</v>
      </c>
      <c r="B76" s="22" t="str">
        <f>VLOOKUP(A76,New_Tikina!$A$1:$B$88,2,FALSE)</f>
        <v>Mualevu</v>
      </c>
      <c r="C76" s="88" t="s">
        <v>167</v>
      </c>
      <c r="D76" s="88" t="s">
        <v>167</v>
      </c>
      <c r="E76" s="56" t="s">
        <v>128</v>
      </c>
      <c r="F76" s="22" t="s">
        <v>58</v>
      </c>
      <c r="G76" s="94">
        <v>13</v>
      </c>
      <c r="H76" s="94">
        <v>9</v>
      </c>
      <c r="I76" s="82" t="s">
        <v>3052</v>
      </c>
    </row>
    <row r="77" spans="1:9" hidden="1">
      <c r="A77" s="22">
        <v>508</v>
      </c>
      <c r="B77" s="22" t="str">
        <f>VLOOKUP(A77,New_Tikina!$A$1:$B$88,2,FALSE)</f>
        <v>Mualevu</v>
      </c>
      <c r="C77" s="88" t="s">
        <v>3054</v>
      </c>
      <c r="D77" s="88" t="s">
        <v>3054</v>
      </c>
      <c r="E77" s="56" t="s">
        <v>128</v>
      </c>
      <c r="F77" s="22" t="s">
        <v>58</v>
      </c>
      <c r="G77" s="94">
        <v>29</v>
      </c>
      <c r="H77" s="94">
        <v>8</v>
      </c>
      <c r="I77" s="82" t="s">
        <v>3052</v>
      </c>
    </row>
    <row r="78" spans="1:9" hidden="1">
      <c r="A78" s="22">
        <v>508</v>
      </c>
      <c r="B78" s="22" t="str">
        <f>VLOOKUP(A78,New_Tikina!$A$1:$B$88,2,FALSE)</f>
        <v>Mualevu</v>
      </c>
      <c r="C78" s="88" t="s">
        <v>3053</v>
      </c>
      <c r="D78" s="88" t="s">
        <v>3053</v>
      </c>
      <c r="E78" s="56" t="s">
        <v>128</v>
      </c>
      <c r="F78" s="22" t="s">
        <v>58</v>
      </c>
      <c r="G78" s="94">
        <v>26</v>
      </c>
      <c r="H78" s="94">
        <v>10</v>
      </c>
      <c r="I78" s="82" t="s">
        <v>3052</v>
      </c>
    </row>
    <row r="79" spans="1:9">
      <c r="A79" s="22">
        <v>201</v>
      </c>
      <c r="B79" s="22" t="str">
        <f>VLOOKUP(A79,New_Tikina!$A$1:$B$88,2,FALSE)</f>
        <v>Bua</v>
      </c>
      <c r="E79" s="56" t="s">
        <v>63</v>
      </c>
      <c r="F79" s="22" t="s">
        <v>63</v>
      </c>
      <c r="G79" s="97">
        <v>5</v>
      </c>
      <c r="H79" s="97">
        <v>25</v>
      </c>
      <c r="I79" s="82" t="s">
        <v>3180</v>
      </c>
    </row>
    <row r="80" spans="1:9">
      <c r="A80" s="22">
        <v>201</v>
      </c>
      <c r="B80" s="22" t="str">
        <f>VLOOKUP(A80,New_Tikina!$A$1:$B$88,2,FALSE)</f>
        <v>Bua</v>
      </c>
      <c r="E80" s="56" t="s">
        <v>3204</v>
      </c>
      <c r="F80" s="22" t="s">
        <v>63</v>
      </c>
      <c r="G80" s="97">
        <v>5</v>
      </c>
      <c r="H80" s="97">
        <v>18</v>
      </c>
      <c r="I80" s="82" t="s">
        <v>3180</v>
      </c>
    </row>
    <row r="81" spans="1:9">
      <c r="A81" s="22">
        <v>201</v>
      </c>
      <c r="B81" s="22" t="str">
        <f>VLOOKUP(A81,New_Tikina!$A$1:$B$88,2,FALSE)</f>
        <v>Bua</v>
      </c>
      <c r="E81" s="56" t="s">
        <v>3203</v>
      </c>
      <c r="F81" s="22" t="s">
        <v>63</v>
      </c>
      <c r="G81" s="97">
        <v>4</v>
      </c>
      <c r="H81" s="97">
        <v>3</v>
      </c>
      <c r="I81" s="82" t="s">
        <v>3180</v>
      </c>
    </row>
    <row r="82" spans="1:9">
      <c r="A82" s="22">
        <v>202</v>
      </c>
      <c r="B82" s="22" t="str">
        <f>VLOOKUP(A82,New_Tikina!$A$1:$B$88,2,FALSE)</f>
        <v>Vuya</v>
      </c>
      <c r="E82" s="56" t="s">
        <v>1463</v>
      </c>
      <c r="F82" s="22" t="s">
        <v>63</v>
      </c>
      <c r="G82" s="97">
        <v>12</v>
      </c>
      <c r="H82" s="97">
        <v>48</v>
      </c>
      <c r="I82" s="82" t="s">
        <v>3180</v>
      </c>
    </row>
    <row r="83" spans="1:9">
      <c r="A83" s="22">
        <v>202</v>
      </c>
      <c r="B83" s="22" t="str">
        <f>VLOOKUP(A83,New_Tikina!$A$1:$B$88,2,FALSE)</f>
        <v>Vuya</v>
      </c>
      <c r="E83" s="56" t="s">
        <v>292</v>
      </c>
      <c r="F83" s="22" t="s">
        <v>63</v>
      </c>
      <c r="G83" s="97">
        <v>82</v>
      </c>
      <c r="H83" s="97">
        <v>111</v>
      </c>
      <c r="I83" s="82" t="s">
        <v>3180</v>
      </c>
    </row>
    <row r="84" spans="1:9">
      <c r="A84" s="22">
        <v>202</v>
      </c>
      <c r="B84" s="22" t="str">
        <f>VLOOKUP(A84,New_Tikina!$A$1:$B$88,2,FALSE)</f>
        <v>Vuya</v>
      </c>
      <c r="E84" s="56" t="s">
        <v>158</v>
      </c>
      <c r="F84" s="22" t="s">
        <v>63</v>
      </c>
      <c r="G84" s="97">
        <v>68</v>
      </c>
      <c r="H84" s="97">
        <v>168</v>
      </c>
      <c r="I84" s="82" t="s">
        <v>3180</v>
      </c>
    </row>
    <row r="85" spans="1:9">
      <c r="A85" s="22">
        <v>203</v>
      </c>
      <c r="B85" s="22" t="str">
        <f>VLOOKUP(A85,New_Tikina!$A$1:$B$88,2,FALSE)</f>
        <v>Wainunu</v>
      </c>
      <c r="E85" s="56" t="s">
        <v>202</v>
      </c>
      <c r="F85" s="22" t="s">
        <v>63</v>
      </c>
      <c r="G85" s="97">
        <v>64</v>
      </c>
      <c r="H85" s="97">
        <v>187</v>
      </c>
      <c r="I85" s="82" t="s">
        <v>3180</v>
      </c>
    </row>
    <row r="86" spans="1:9">
      <c r="A86" s="22">
        <v>203</v>
      </c>
      <c r="B86" s="22" t="str">
        <f>VLOOKUP(A86,New_Tikina!$A$1:$B$88,2,FALSE)</f>
        <v>Wainunu</v>
      </c>
      <c r="E86" s="56" t="s">
        <v>3202</v>
      </c>
      <c r="F86" s="22" t="s">
        <v>63</v>
      </c>
      <c r="G86" s="97">
        <v>25</v>
      </c>
      <c r="H86" s="97">
        <v>96</v>
      </c>
      <c r="I86" s="82" t="s">
        <v>3180</v>
      </c>
    </row>
    <row r="87" spans="1:9">
      <c r="A87" s="22">
        <v>203</v>
      </c>
      <c r="B87" s="22" t="str">
        <f>VLOOKUP(A87,New_Tikina!$A$1:$B$88,2,FALSE)</f>
        <v>Wainunu</v>
      </c>
      <c r="E87" s="56" t="s">
        <v>159</v>
      </c>
      <c r="F87" s="22" t="s">
        <v>63</v>
      </c>
      <c r="G87" s="97">
        <v>39</v>
      </c>
      <c r="H87" s="97">
        <v>91</v>
      </c>
      <c r="I87" s="82" t="s">
        <v>3180</v>
      </c>
    </row>
    <row r="88" spans="1:9">
      <c r="A88" s="22">
        <v>301</v>
      </c>
      <c r="B88" s="22" t="str">
        <f>VLOOKUP(A88,New_Tikina!$A$1:$B$88,2,FALSE)</f>
        <v>Cakaudrove</v>
      </c>
      <c r="E88" s="56" t="s">
        <v>3201</v>
      </c>
      <c r="F88" s="22" t="s">
        <v>64</v>
      </c>
      <c r="G88" s="97">
        <v>51</v>
      </c>
      <c r="H88" s="97">
        <v>227</v>
      </c>
      <c r="I88" s="82" t="s">
        <v>3180</v>
      </c>
    </row>
    <row r="89" spans="1:9">
      <c r="A89" s="22">
        <v>301</v>
      </c>
      <c r="B89" s="22" t="str">
        <f>VLOOKUP(A89,New_Tikina!$A$1:$B$88,2,FALSE)</f>
        <v>Cakaudrove</v>
      </c>
      <c r="C89" s="84" t="s">
        <v>3200</v>
      </c>
      <c r="D89" s="85" t="s">
        <v>3498</v>
      </c>
      <c r="E89" s="56" t="s">
        <v>3191</v>
      </c>
      <c r="F89" s="22" t="s">
        <v>64</v>
      </c>
      <c r="G89" s="91">
        <v>112</v>
      </c>
      <c r="H89" s="86">
        <v>393</v>
      </c>
      <c r="I89" s="82" t="s">
        <v>3180</v>
      </c>
    </row>
    <row r="90" spans="1:9">
      <c r="A90" s="22">
        <v>301</v>
      </c>
      <c r="B90" s="22" t="str">
        <f>VLOOKUP(A90,New_Tikina!$A$1:$B$88,2,FALSE)</f>
        <v>Cakaudrove</v>
      </c>
      <c r="C90" s="84" t="s">
        <v>3199</v>
      </c>
      <c r="D90" s="85" t="s">
        <v>3499</v>
      </c>
      <c r="E90" s="56" t="s">
        <v>3191</v>
      </c>
      <c r="F90" s="22" t="s">
        <v>64</v>
      </c>
      <c r="G90" s="91">
        <v>39</v>
      </c>
      <c r="H90" s="91">
        <v>8</v>
      </c>
      <c r="I90" s="82" t="s">
        <v>3180</v>
      </c>
    </row>
    <row r="91" spans="1:9">
      <c r="A91" s="22">
        <v>301</v>
      </c>
      <c r="B91" s="22" t="str">
        <f>VLOOKUP(A91,New_Tikina!$A$1:$B$88,2,FALSE)</f>
        <v>Cakaudrove</v>
      </c>
      <c r="C91" s="84" t="s">
        <v>3198</v>
      </c>
      <c r="D91" s="85" t="s">
        <v>3500</v>
      </c>
      <c r="E91" s="56" t="s">
        <v>3191</v>
      </c>
      <c r="F91" s="22" t="s">
        <v>64</v>
      </c>
      <c r="G91" s="91">
        <v>34</v>
      </c>
      <c r="H91" s="91">
        <v>7</v>
      </c>
      <c r="I91" s="82" t="s">
        <v>3180</v>
      </c>
    </row>
    <row r="92" spans="1:9">
      <c r="A92" s="22">
        <v>301</v>
      </c>
      <c r="B92" s="22" t="str">
        <f>VLOOKUP(A92,New_Tikina!$A$1:$B$88,2,FALSE)</f>
        <v>Cakaudrove</v>
      </c>
      <c r="C92" s="84" t="s">
        <v>3197</v>
      </c>
      <c r="D92" s="85" t="s">
        <v>3501</v>
      </c>
      <c r="E92" s="56" t="s">
        <v>3191</v>
      </c>
      <c r="F92" s="22" t="s">
        <v>64</v>
      </c>
      <c r="G92" s="91">
        <v>38</v>
      </c>
      <c r="H92" s="91">
        <v>0</v>
      </c>
      <c r="I92" s="82" t="s">
        <v>3180</v>
      </c>
    </row>
    <row r="93" spans="1:9">
      <c r="A93" s="22">
        <v>301</v>
      </c>
      <c r="B93" s="22" t="str">
        <f>VLOOKUP(A93,New_Tikina!$A$1:$B$88,2,FALSE)</f>
        <v>Cakaudrove</v>
      </c>
      <c r="C93" s="84" t="s">
        <v>3196</v>
      </c>
      <c r="D93" s="85" t="s">
        <v>3502</v>
      </c>
      <c r="E93" s="56" t="s">
        <v>3191</v>
      </c>
      <c r="F93" s="22" t="s">
        <v>64</v>
      </c>
      <c r="G93" s="91">
        <v>488</v>
      </c>
      <c r="H93" s="86">
        <v>229</v>
      </c>
      <c r="I93" s="82" t="s">
        <v>3180</v>
      </c>
    </row>
    <row r="94" spans="1:9">
      <c r="A94" s="22">
        <v>302</v>
      </c>
      <c r="B94" s="22" t="str">
        <f>VLOOKUP(A94,New_Tikina!$A$1:$B$88,2,FALSE)</f>
        <v>Nasavusavu</v>
      </c>
      <c r="E94" s="56" t="s">
        <v>160</v>
      </c>
      <c r="F94" s="22" t="s">
        <v>64</v>
      </c>
      <c r="G94" s="97">
        <v>227</v>
      </c>
      <c r="H94" s="97">
        <v>892</v>
      </c>
      <c r="I94" s="82" t="s">
        <v>3180</v>
      </c>
    </row>
    <row r="95" spans="1:9">
      <c r="A95" s="22">
        <v>302</v>
      </c>
      <c r="B95" s="22" t="str">
        <f>VLOOKUP(A95,New_Tikina!$A$1:$B$88,2,FALSE)</f>
        <v>Nasavusavu</v>
      </c>
      <c r="E95" s="56" t="s">
        <v>1653</v>
      </c>
      <c r="F95" s="22" t="s">
        <v>64</v>
      </c>
      <c r="G95" s="97">
        <v>38</v>
      </c>
      <c r="H95" s="97">
        <v>122</v>
      </c>
      <c r="I95" s="82" t="s">
        <v>3180</v>
      </c>
    </row>
    <row r="96" spans="1:9">
      <c r="A96" s="22">
        <v>302</v>
      </c>
      <c r="B96" s="22" t="str">
        <f>VLOOKUP(A96,New_Tikina!$A$1:$B$88,2,FALSE)</f>
        <v>Nasavusavu</v>
      </c>
      <c r="E96" s="56" t="s">
        <v>1672</v>
      </c>
      <c r="F96" s="22" t="s">
        <v>64</v>
      </c>
      <c r="G96" s="97">
        <v>83</v>
      </c>
      <c r="H96" s="97">
        <v>190</v>
      </c>
      <c r="I96" s="82" t="s">
        <v>3180</v>
      </c>
    </row>
    <row r="97" spans="1:9">
      <c r="A97" s="22">
        <v>303</v>
      </c>
      <c r="B97" s="22" t="str">
        <f>VLOOKUP(A97,New_Tikina!$A$1:$B$88,2,FALSE)</f>
        <v>Rabi</v>
      </c>
      <c r="E97" s="56" t="s">
        <v>3195</v>
      </c>
      <c r="F97" s="22" t="s">
        <v>64</v>
      </c>
      <c r="G97" s="97">
        <v>3</v>
      </c>
      <c r="H97" s="97">
        <v>27</v>
      </c>
      <c r="I97" s="82" t="s">
        <v>3180</v>
      </c>
    </row>
    <row r="98" spans="1:9">
      <c r="A98" s="22">
        <v>303</v>
      </c>
      <c r="B98" s="22" t="str">
        <f>VLOOKUP(A98,New_Tikina!$A$1:$B$88,2,FALSE)</f>
        <v>Rabi</v>
      </c>
      <c r="E98" s="56" t="s">
        <v>161</v>
      </c>
      <c r="F98" s="22" t="s">
        <v>64</v>
      </c>
      <c r="G98" s="97">
        <v>23</v>
      </c>
      <c r="H98" s="97">
        <v>78</v>
      </c>
      <c r="I98" s="82" t="s">
        <v>3180</v>
      </c>
    </row>
    <row r="99" spans="1:9">
      <c r="A99" s="22">
        <v>305</v>
      </c>
      <c r="B99" s="22" t="str">
        <f>VLOOKUP(A99,New_Tikina!$A$1:$B$88,2,FALSE)</f>
        <v>Tunuloa</v>
      </c>
      <c r="E99" s="56" t="s">
        <v>1639</v>
      </c>
      <c r="F99" s="22" t="s">
        <v>64</v>
      </c>
      <c r="G99" s="97">
        <v>5</v>
      </c>
      <c r="H99" s="97">
        <v>25</v>
      </c>
      <c r="I99" s="82" t="s">
        <v>3180</v>
      </c>
    </row>
    <row r="100" spans="1:9">
      <c r="A100" s="22">
        <v>305</v>
      </c>
      <c r="B100" s="22" t="str">
        <f>VLOOKUP(A100,New_Tikina!$A$1:$B$88,2,FALSE)</f>
        <v>Tunuloa</v>
      </c>
      <c r="E100" s="56" t="s">
        <v>163</v>
      </c>
      <c r="F100" s="22" t="s">
        <v>64</v>
      </c>
      <c r="G100" s="97">
        <v>6</v>
      </c>
      <c r="H100" s="97">
        <v>21</v>
      </c>
      <c r="I100" s="82" t="s">
        <v>3180</v>
      </c>
    </row>
    <row r="101" spans="1:9">
      <c r="A101" s="22">
        <v>306</v>
      </c>
      <c r="B101" s="22" t="str">
        <f>VLOOKUP(A101,New_Tikina!$A$1:$B$88,2,FALSE)</f>
        <v>Vaturova</v>
      </c>
      <c r="E101" s="56" t="s">
        <v>3194</v>
      </c>
      <c r="F101" s="22" t="s">
        <v>64</v>
      </c>
      <c r="G101" s="97">
        <v>1</v>
      </c>
      <c r="H101" s="97">
        <v>19</v>
      </c>
      <c r="I101" s="82" t="s">
        <v>3180</v>
      </c>
    </row>
    <row r="102" spans="1:9">
      <c r="A102" s="22">
        <v>306</v>
      </c>
      <c r="B102" s="22" t="str">
        <f>VLOOKUP(A102,New_Tikina!$A$1:$B$88,2,FALSE)</f>
        <v>Vaturova</v>
      </c>
      <c r="E102" s="56" t="s">
        <v>164</v>
      </c>
      <c r="F102" s="22" t="s">
        <v>64</v>
      </c>
      <c r="G102" s="97">
        <v>2</v>
      </c>
      <c r="H102" s="97">
        <v>19</v>
      </c>
      <c r="I102" s="82" t="s">
        <v>3180</v>
      </c>
    </row>
    <row r="103" spans="1:9">
      <c r="A103" s="22">
        <v>308</v>
      </c>
      <c r="B103" s="22" t="str">
        <f>VLOOKUP(A103,New_Tikina!$A$1:$B$88,2,FALSE)</f>
        <v>Wainikeli</v>
      </c>
      <c r="C103" s="84" t="s">
        <v>3193</v>
      </c>
      <c r="D103" s="85" t="s">
        <v>3503</v>
      </c>
      <c r="E103" s="56" t="s">
        <v>3191</v>
      </c>
      <c r="F103" s="22" t="s">
        <v>64</v>
      </c>
      <c r="G103" s="91">
        <v>23</v>
      </c>
      <c r="H103" s="86">
        <v>20</v>
      </c>
      <c r="I103" s="82" t="s">
        <v>3180</v>
      </c>
    </row>
    <row r="104" spans="1:9">
      <c r="A104" s="22">
        <v>308</v>
      </c>
      <c r="B104" s="22" t="str">
        <f>VLOOKUP(A104,New_Tikina!$A$1:$B$88,2,FALSE)</f>
        <v>Wainikeli</v>
      </c>
      <c r="C104" s="84" t="s">
        <v>3192</v>
      </c>
      <c r="D104" s="85" t="s">
        <v>3504</v>
      </c>
      <c r="E104" s="56" t="s">
        <v>3191</v>
      </c>
      <c r="F104" s="22" t="s">
        <v>64</v>
      </c>
      <c r="G104" s="91">
        <v>99</v>
      </c>
      <c r="H104" s="86">
        <v>195</v>
      </c>
      <c r="I104" s="82" t="s">
        <v>3180</v>
      </c>
    </row>
    <row r="105" spans="1:9">
      <c r="A105" s="22">
        <v>703</v>
      </c>
      <c r="B105" s="22" t="str">
        <f>VLOOKUP(A105,New_Tikina!$A$1:$B$88,2,FALSE)</f>
        <v>Labasa</v>
      </c>
      <c r="E105" s="56" t="s">
        <v>165</v>
      </c>
      <c r="F105" s="22" t="s">
        <v>64</v>
      </c>
      <c r="G105" s="97">
        <v>49</v>
      </c>
      <c r="H105" s="97">
        <v>250</v>
      </c>
      <c r="I105" s="82" t="s">
        <v>3180</v>
      </c>
    </row>
    <row r="106" spans="1:9" hidden="1">
      <c r="A106" s="22">
        <v>101</v>
      </c>
      <c r="B106" s="22" t="str">
        <f>VLOOKUP(A106,New_Tikina!$A$1:$B$88,2,FALSE)</f>
        <v>Ba</v>
      </c>
      <c r="C106" s="22" t="s">
        <v>3345</v>
      </c>
      <c r="D106" s="22" t="s">
        <v>3345</v>
      </c>
      <c r="E106" s="56" t="s">
        <v>71</v>
      </c>
      <c r="F106" s="22" t="s">
        <v>71</v>
      </c>
      <c r="G106" s="90">
        <v>2</v>
      </c>
      <c r="H106" s="90">
        <v>6</v>
      </c>
      <c r="I106" s="82" t="s">
        <v>3058</v>
      </c>
    </row>
    <row r="107" spans="1:9" hidden="1">
      <c r="A107" s="22">
        <v>101</v>
      </c>
      <c r="B107" s="22" t="str">
        <f>VLOOKUP(A107,New_Tikina!$A$1:$B$88,2,FALSE)</f>
        <v>Ba</v>
      </c>
      <c r="C107" s="22" t="s">
        <v>3344</v>
      </c>
      <c r="D107" s="22" t="s">
        <v>3344</v>
      </c>
      <c r="E107" s="56" t="s">
        <v>71</v>
      </c>
      <c r="F107" s="22" t="s">
        <v>71</v>
      </c>
      <c r="G107" s="90">
        <v>13</v>
      </c>
      <c r="H107" s="90">
        <v>27</v>
      </c>
      <c r="I107" s="82" t="s">
        <v>3058</v>
      </c>
    </row>
    <row r="108" spans="1:9" hidden="1">
      <c r="A108" s="22">
        <v>101</v>
      </c>
      <c r="B108" s="22" t="str">
        <f>VLOOKUP(A108,New_Tikina!$A$1:$B$88,2,FALSE)</f>
        <v>Ba</v>
      </c>
      <c r="C108" s="22" t="s">
        <v>2381</v>
      </c>
      <c r="D108" s="22" t="s">
        <v>2381</v>
      </c>
      <c r="E108" s="56" t="s">
        <v>71</v>
      </c>
      <c r="F108" s="22" t="s">
        <v>71</v>
      </c>
      <c r="G108" s="90">
        <v>10</v>
      </c>
      <c r="H108" s="90">
        <v>43</v>
      </c>
      <c r="I108" s="82" t="s">
        <v>3058</v>
      </c>
    </row>
    <row r="109" spans="1:9" hidden="1">
      <c r="A109" s="22">
        <v>101</v>
      </c>
      <c r="B109" s="22" t="str">
        <f>VLOOKUP(A109,New_Tikina!$A$1:$B$88,2,FALSE)</f>
        <v>Ba</v>
      </c>
      <c r="C109" s="22" t="s">
        <v>3343</v>
      </c>
      <c r="D109" s="22" t="s">
        <v>3343</v>
      </c>
      <c r="E109" s="56" t="s">
        <v>71</v>
      </c>
      <c r="F109" s="22" t="s">
        <v>71</v>
      </c>
      <c r="G109" s="90">
        <v>4</v>
      </c>
      <c r="H109" s="90">
        <v>2</v>
      </c>
      <c r="I109" s="82" t="s">
        <v>3058</v>
      </c>
    </row>
    <row r="110" spans="1:9" hidden="1">
      <c r="A110" s="22">
        <v>101</v>
      </c>
      <c r="B110" s="22" t="str">
        <f>VLOOKUP(A110,New_Tikina!$A$1:$B$88,2,FALSE)</f>
        <v>Ba</v>
      </c>
      <c r="C110" s="22" t="s">
        <v>3342</v>
      </c>
      <c r="D110" s="22" t="s">
        <v>3342</v>
      </c>
      <c r="E110" s="56" t="s">
        <v>71</v>
      </c>
      <c r="F110" s="22" t="s">
        <v>71</v>
      </c>
      <c r="G110" s="90">
        <v>0</v>
      </c>
      <c r="H110" s="90">
        <v>2</v>
      </c>
      <c r="I110" s="82" t="s">
        <v>3058</v>
      </c>
    </row>
    <row r="111" spans="1:9" hidden="1">
      <c r="A111" s="22">
        <v>101</v>
      </c>
      <c r="B111" s="22" t="str">
        <f>VLOOKUP(A111,New_Tikina!$A$1:$B$88,2,FALSE)</f>
        <v>Ba</v>
      </c>
      <c r="C111" s="22" t="s">
        <v>3341</v>
      </c>
      <c r="D111" s="22" t="s">
        <v>3341</v>
      </c>
      <c r="E111" s="56" t="s">
        <v>71</v>
      </c>
      <c r="F111" s="22" t="s">
        <v>71</v>
      </c>
      <c r="G111" s="90">
        <v>10</v>
      </c>
      <c r="H111" s="90">
        <v>18</v>
      </c>
      <c r="I111" s="82" t="s">
        <v>3058</v>
      </c>
    </row>
    <row r="112" spans="1:9" hidden="1">
      <c r="A112" s="22">
        <v>101</v>
      </c>
      <c r="B112" s="22" t="str">
        <f>VLOOKUP(A112,New_Tikina!$A$1:$B$88,2,FALSE)</f>
        <v>Ba</v>
      </c>
      <c r="C112" s="22" t="s">
        <v>3340</v>
      </c>
      <c r="D112" s="22" t="s">
        <v>3340</v>
      </c>
      <c r="E112" s="56" t="s">
        <v>71</v>
      </c>
      <c r="F112" s="22" t="s">
        <v>71</v>
      </c>
      <c r="G112" s="90">
        <v>1</v>
      </c>
      <c r="H112" s="90">
        <v>29</v>
      </c>
      <c r="I112" s="82" t="s">
        <v>3058</v>
      </c>
    </row>
    <row r="113" spans="1:9" hidden="1">
      <c r="A113" s="22">
        <v>101</v>
      </c>
      <c r="B113" s="22" t="str">
        <f>VLOOKUP(A113,New_Tikina!$A$1:$B$88,2,FALSE)</f>
        <v>Ba</v>
      </c>
      <c r="C113" s="22" t="s">
        <v>3339</v>
      </c>
      <c r="D113" s="22" t="s">
        <v>3339</v>
      </c>
      <c r="E113" s="56" t="s">
        <v>71</v>
      </c>
      <c r="F113" s="22" t="s">
        <v>71</v>
      </c>
      <c r="G113" s="90">
        <v>5</v>
      </c>
      <c r="H113" s="90">
        <v>12</v>
      </c>
      <c r="I113" s="82" t="s">
        <v>3058</v>
      </c>
    </row>
    <row r="114" spans="1:9" hidden="1">
      <c r="A114" s="22">
        <v>101</v>
      </c>
      <c r="B114" s="22" t="str">
        <f>VLOOKUP(A114,New_Tikina!$A$1:$B$88,2,FALSE)</f>
        <v>Ba</v>
      </c>
      <c r="C114" s="22" t="s">
        <v>2394</v>
      </c>
      <c r="D114" s="22" t="s">
        <v>2394</v>
      </c>
      <c r="E114" s="56" t="s">
        <v>71</v>
      </c>
      <c r="F114" s="22" t="s">
        <v>71</v>
      </c>
      <c r="G114" s="90">
        <v>1</v>
      </c>
      <c r="H114" s="90">
        <v>1</v>
      </c>
      <c r="I114" s="82" t="s">
        <v>3058</v>
      </c>
    </row>
    <row r="115" spans="1:9" hidden="1">
      <c r="A115" s="22">
        <v>101</v>
      </c>
      <c r="B115" s="22" t="str">
        <f>VLOOKUP(A115,New_Tikina!$A$1:$B$88,2,FALSE)</f>
        <v>Ba</v>
      </c>
      <c r="C115" s="22" t="s">
        <v>3338</v>
      </c>
      <c r="D115" s="22" t="s">
        <v>3338</v>
      </c>
      <c r="E115" s="56" t="s">
        <v>71</v>
      </c>
      <c r="F115" s="22" t="s">
        <v>71</v>
      </c>
      <c r="G115" s="90">
        <v>17</v>
      </c>
      <c r="H115" s="90">
        <v>91</v>
      </c>
      <c r="I115" s="82" t="s">
        <v>3058</v>
      </c>
    </row>
    <row r="116" spans="1:9" hidden="1">
      <c r="A116" s="22">
        <v>101</v>
      </c>
      <c r="B116" s="22" t="str">
        <f>VLOOKUP(A116,New_Tikina!$A$1:$B$88,2,FALSE)</f>
        <v>Ba</v>
      </c>
      <c r="C116" s="22" t="s">
        <v>3337</v>
      </c>
      <c r="D116" s="22" t="s">
        <v>3337</v>
      </c>
      <c r="E116" s="56" t="s">
        <v>71</v>
      </c>
      <c r="F116" s="22" t="s">
        <v>71</v>
      </c>
      <c r="G116" s="90">
        <v>0</v>
      </c>
      <c r="H116" s="90">
        <v>2</v>
      </c>
      <c r="I116" s="82" t="s">
        <v>3058</v>
      </c>
    </row>
    <row r="117" spans="1:9" hidden="1">
      <c r="A117" s="22">
        <v>101</v>
      </c>
      <c r="B117" s="22" t="str">
        <f>VLOOKUP(A117,New_Tikina!$A$1:$B$88,2,FALSE)</f>
        <v>Ba</v>
      </c>
      <c r="C117" s="22" t="s">
        <v>3336</v>
      </c>
      <c r="D117" s="22" t="s">
        <v>3336</v>
      </c>
      <c r="E117" s="56" t="s">
        <v>71</v>
      </c>
      <c r="F117" s="22" t="s">
        <v>71</v>
      </c>
      <c r="G117" s="90">
        <v>3</v>
      </c>
      <c r="H117" s="90">
        <v>17</v>
      </c>
      <c r="I117" s="82" t="s">
        <v>3058</v>
      </c>
    </row>
    <row r="118" spans="1:9" hidden="1">
      <c r="A118" s="22">
        <v>101</v>
      </c>
      <c r="B118" s="22" t="str">
        <f>VLOOKUP(A118,New_Tikina!$A$1:$B$88,2,FALSE)</f>
        <v>Ba</v>
      </c>
      <c r="C118" s="22" t="s">
        <v>3335</v>
      </c>
      <c r="D118" s="22" t="s">
        <v>3335</v>
      </c>
      <c r="E118" s="56" t="s">
        <v>71</v>
      </c>
      <c r="F118" s="22" t="s">
        <v>71</v>
      </c>
      <c r="G118" s="90">
        <v>42</v>
      </c>
      <c r="H118" s="90">
        <v>66</v>
      </c>
      <c r="I118" s="82" t="s">
        <v>3058</v>
      </c>
    </row>
    <row r="119" spans="1:9" hidden="1">
      <c r="A119" s="22">
        <v>101</v>
      </c>
      <c r="B119" s="22" t="str">
        <f>VLOOKUP(A119,New_Tikina!$A$1:$B$88,2,FALSE)</f>
        <v>Ba</v>
      </c>
      <c r="C119" s="22" t="s">
        <v>3334</v>
      </c>
      <c r="D119" s="22" t="s">
        <v>3334</v>
      </c>
      <c r="E119" s="56" t="s">
        <v>71</v>
      </c>
      <c r="F119" s="22" t="s">
        <v>71</v>
      </c>
      <c r="G119" s="90">
        <v>16</v>
      </c>
      <c r="H119" s="90">
        <v>86</v>
      </c>
      <c r="I119" s="82" t="s">
        <v>3058</v>
      </c>
    </row>
    <row r="120" spans="1:9" hidden="1">
      <c r="A120" s="22">
        <v>101</v>
      </c>
      <c r="B120" s="22" t="str">
        <f>VLOOKUP(A120,New_Tikina!$A$1:$B$88,2,FALSE)</f>
        <v>Ba</v>
      </c>
      <c r="C120" s="22" t="s">
        <v>3333</v>
      </c>
      <c r="D120" s="22" t="s">
        <v>3333</v>
      </c>
      <c r="E120" s="56" t="s">
        <v>71</v>
      </c>
      <c r="F120" s="22" t="s">
        <v>71</v>
      </c>
      <c r="G120" s="90">
        <v>12</v>
      </c>
      <c r="H120" s="90">
        <v>70</v>
      </c>
      <c r="I120" s="82" t="s">
        <v>3058</v>
      </c>
    </row>
    <row r="121" spans="1:9" hidden="1">
      <c r="A121" s="22">
        <v>101</v>
      </c>
      <c r="B121" s="22" t="str">
        <f>VLOOKUP(A121,New_Tikina!$A$1:$B$88,2,FALSE)</f>
        <v>Ba</v>
      </c>
      <c r="C121" s="22" t="s">
        <v>3332</v>
      </c>
      <c r="D121" s="22" t="s">
        <v>3332</v>
      </c>
      <c r="E121" s="56" t="s">
        <v>71</v>
      </c>
      <c r="F121" s="22" t="s">
        <v>71</v>
      </c>
      <c r="G121" s="90">
        <v>15</v>
      </c>
      <c r="H121" s="90">
        <v>36</v>
      </c>
      <c r="I121" s="82" t="s">
        <v>3058</v>
      </c>
    </row>
    <row r="122" spans="1:9" hidden="1">
      <c r="A122" s="22">
        <v>101</v>
      </c>
      <c r="B122" s="22" t="str">
        <f>VLOOKUP(A122,New_Tikina!$A$1:$B$88,2,FALSE)</f>
        <v>Ba</v>
      </c>
      <c r="C122" s="22" t="s">
        <v>3331</v>
      </c>
      <c r="D122" s="22" t="s">
        <v>3331</v>
      </c>
      <c r="E122" s="56" t="s">
        <v>71</v>
      </c>
      <c r="F122" s="22" t="s">
        <v>71</v>
      </c>
      <c r="G122" s="90">
        <v>10</v>
      </c>
      <c r="H122" s="90">
        <v>36</v>
      </c>
      <c r="I122" s="82" t="s">
        <v>3058</v>
      </c>
    </row>
    <row r="123" spans="1:9" hidden="1">
      <c r="A123" s="22">
        <v>101</v>
      </c>
      <c r="B123" s="22" t="str">
        <f>VLOOKUP(A123,New_Tikina!$A$1:$B$88,2,FALSE)</f>
        <v>Ba</v>
      </c>
      <c r="C123" s="22" t="s">
        <v>2421</v>
      </c>
      <c r="D123" s="22" t="s">
        <v>2421</v>
      </c>
      <c r="E123" s="56" t="s">
        <v>71</v>
      </c>
      <c r="F123" s="22" t="s">
        <v>71</v>
      </c>
      <c r="G123" s="90">
        <v>8</v>
      </c>
      <c r="H123" s="90">
        <v>17</v>
      </c>
      <c r="I123" s="82" t="s">
        <v>3058</v>
      </c>
    </row>
    <row r="124" spans="1:9" hidden="1">
      <c r="A124" s="22">
        <v>101</v>
      </c>
      <c r="B124" s="22" t="str">
        <f>VLOOKUP(A124,New_Tikina!$A$1:$B$88,2,FALSE)</f>
        <v>Ba</v>
      </c>
      <c r="C124" s="22" t="s">
        <v>2423</v>
      </c>
      <c r="D124" s="22" t="s">
        <v>2423</v>
      </c>
      <c r="E124" s="56" t="s">
        <v>71</v>
      </c>
      <c r="F124" s="22" t="s">
        <v>71</v>
      </c>
      <c r="G124" s="90">
        <v>36</v>
      </c>
      <c r="H124" s="90">
        <v>125</v>
      </c>
      <c r="I124" s="82" t="s">
        <v>3058</v>
      </c>
    </row>
    <row r="125" spans="1:9" hidden="1">
      <c r="A125" s="22">
        <v>101</v>
      </c>
      <c r="B125" s="22" t="str">
        <f>VLOOKUP(A125,New_Tikina!$A$1:$B$88,2,FALSE)</f>
        <v>Ba</v>
      </c>
      <c r="C125" s="22" t="s">
        <v>3330</v>
      </c>
      <c r="D125" s="22" t="s">
        <v>3330</v>
      </c>
      <c r="E125" s="56" t="s">
        <v>71</v>
      </c>
      <c r="F125" s="22" t="s">
        <v>71</v>
      </c>
      <c r="G125" s="90">
        <v>4</v>
      </c>
      <c r="H125" s="90">
        <v>21</v>
      </c>
      <c r="I125" s="82" t="s">
        <v>3058</v>
      </c>
    </row>
    <row r="126" spans="1:9" hidden="1">
      <c r="A126" s="22">
        <v>101</v>
      </c>
      <c r="B126" s="22" t="str">
        <f>VLOOKUP(A126,New_Tikina!$A$1:$B$88,2,FALSE)</f>
        <v>Ba</v>
      </c>
      <c r="C126" s="22" t="s">
        <v>3329</v>
      </c>
      <c r="D126" s="22" t="s">
        <v>3329</v>
      </c>
      <c r="E126" s="56" t="s">
        <v>71</v>
      </c>
      <c r="F126" s="22" t="s">
        <v>71</v>
      </c>
      <c r="G126" s="90">
        <v>2</v>
      </c>
      <c r="H126" s="90">
        <v>0</v>
      </c>
      <c r="I126" s="82" t="s">
        <v>3058</v>
      </c>
    </row>
    <row r="127" spans="1:9" hidden="1">
      <c r="A127" s="22">
        <v>101</v>
      </c>
      <c r="B127" s="22" t="str">
        <f>VLOOKUP(A127,New_Tikina!$A$1:$B$88,2,FALSE)</f>
        <v>Ba</v>
      </c>
      <c r="C127" s="22" t="s">
        <v>3328</v>
      </c>
      <c r="D127" s="22" t="s">
        <v>3328</v>
      </c>
      <c r="E127" s="56" t="s">
        <v>71</v>
      </c>
      <c r="F127" s="22" t="s">
        <v>71</v>
      </c>
      <c r="G127" s="90">
        <v>16</v>
      </c>
      <c r="H127" s="90">
        <v>15</v>
      </c>
      <c r="I127" s="82" t="s">
        <v>3058</v>
      </c>
    </row>
    <row r="128" spans="1:9" hidden="1">
      <c r="A128" s="22">
        <v>101</v>
      </c>
      <c r="B128" s="22" t="str">
        <f>VLOOKUP(A128,New_Tikina!$A$1:$B$88,2,FALSE)</f>
        <v>Ba</v>
      </c>
      <c r="C128" s="22" t="s">
        <v>3327</v>
      </c>
      <c r="D128" s="22" t="s">
        <v>3327</v>
      </c>
      <c r="E128" s="56" t="s">
        <v>71</v>
      </c>
      <c r="F128" s="22" t="s">
        <v>71</v>
      </c>
      <c r="G128" s="90">
        <v>11</v>
      </c>
      <c r="H128" s="90">
        <v>47</v>
      </c>
      <c r="I128" s="82" t="s">
        <v>3058</v>
      </c>
    </row>
    <row r="129" spans="1:9" hidden="1">
      <c r="A129" s="22">
        <v>101</v>
      </c>
      <c r="B129" s="22" t="str">
        <f>VLOOKUP(A129,New_Tikina!$A$1:$B$88,2,FALSE)</f>
        <v>Ba</v>
      </c>
      <c r="C129" s="22" t="s">
        <v>3326</v>
      </c>
      <c r="D129" s="22" t="s">
        <v>3326</v>
      </c>
      <c r="E129" s="56" t="s">
        <v>71</v>
      </c>
      <c r="F129" s="22" t="s">
        <v>71</v>
      </c>
      <c r="G129" s="90">
        <v>3</v>
      </c>
      <c r="H129" s="90">
        <v>5</v>
      </c>
      <c r="I129" s="82" t="s">
        <v>3058</v>
      </c>
    </row>
    <row r="130" spans="1:9" hidden="1">
      <c r="A130" s="22">
        <v>101</v>
      </c>
      <c r="B130" s="22" t="str">
        <f>VLOOKUP(A130,New_Tikina!$A$1:$B$88,2,FALSE)</f>
        <v>Ba</v>
      </c>
      <c r="C130" s="22" t="s">
        <v>579</v>
      </c>
      <c r="D130" s="22" t="s">
        <v>579</v>
      </c>
      <c r="E130" s="56" t="s">
        <v>71</v>
      </c>
      <c r="F130" s="22" t="s">
        <v>71</v>
      </c>
      <c r="G130" s="90">
        <v>2</v>
      </c>
      <c r="H130" s="90">
        <v>4</v>
      </c>
      <c r="I130" s="82" t="s">
        <v>3058</v>
      </c>
    </row>
    <row r="131" spans="1:9" hidden="1">
      <c r="A131" s="22">
        <v>101</v>
      </c>
      <c r="B131" s="22" t="str">
        <f>VLOOKUP(A131,New_Tikina!$A$1:$B$88,2,FALSE)</f>
        <v>Ba</v>
      </c>
      <c r="C131" s="22" t="s">
        <v>3325</v>
      </c>
      <c r="D131" s="22" t="s">
        <v>3325</v>
      </c>
      <c r="E131" s="56" t="s">
        <v>71</v>
      </c>
      <c r="F131" s="22" t="s">
        <v>71</v>
      </c>
      <c r="G131" s="90">
        <v>1</v>
      </c>
      <c r="H131" s="90">
        <v>15</v>
      </c>
      <c r="I131" s="82" t="s">
        <v>3058</v>
      </c>
    </row>
    <row r="132" spans="1:9" hidden="1">
      <c r="A132" s="22">
        <v>101</v>
      </c>
      <c r="B132" s="22" t="str">
        <f>VLOOKUP(A132,New_Tikina!$A$1:$B$88,2,FALSE)</f>
        <v>Ba</v>
      </c>
      <c r="C132" s="22" t="s">
        <v>3324</v>
      </c>
      <c r="D132" s="22" t="s">
        <v>3324</v>
      </c>
      <c r="E132" s="56" t="s">
        <v>71</v>
      </c>
      <c r="F132" s="22" t="s">
        <v>71</v>
      </c>
      <c r="G132" s="90">
        <v>18</v>
      </c>
      <c r="H132" s="90">
        <v>8</v>
      </c>
      <c r="I132" s="82" t="s">
        <v>3058</v>
      </c>
    </row>
    <row r="133" spans="1:9" hidden="1">
      <c r="A133" s="22">
        <v>101</v>
      </c>
      <c r="B133" s="22" t="str">
        <f>VLOOKUP(A133,New_Tikina!$A$1:$B$88,2,FALSE)</f>
        <v>Ba</v>
      </c>
      <c r="C133" s="22" t="s">
        <v>3323</v>
      </c>
      <c r="D133" s="22" t="s">
        <v>3323</v>
      </c>
      <c r="E133" s="56" t="s">
        <v>71</v>
      </c>
      <c r="F133" s="22" t="s">
        <v>71</v>
      </c>
      <c r="G133" s="90">
        <v>4</v>
      </c>
      <c r="H133" s="90">
        <v>14</v>
      </c>
      <c r="I133" s="82" t="s">
        <v>3058</v>
      </c>
    </row>
    <row r="134" spans="1:9" hidden="1">
      <c r="A134" s="22">
        <v>101</v>
      </c>
      <c r="B134" s="22" t="str">
        <f>VLOOKUP(A134,New_Tikina!$A$1:$B$88,2,FALSE)</f>
        <v>Ba</v>
      </c>
      <c r="C134" s="22" t="s">
        <v>3322</v>
      </c>
      <c r="D134" s="22" t="s">
        <v>3322</v>
      </c>
      <c r="E134" s="56" t="s">
        <v>71</v>
      </c>
      <c r="F134" s="22" t="s">
        <v>71</v>
      </c>
      <c r="G134" s="90">
        <v>3</v>
      </c>
      <c r="H134" s="90">
        <v>2</v>
      </c>
      <c r="I134" s="82" t="s">
        <v>3058</v>
      </c>
    </row>
    <row r="135" spans="1:9" hidden="1">
      <c r="A135" s="22">
        <v>101</v>
      </c>
      <c r="B135" s="22" t="str">
        <f>VLOOKUP(A135,New_Tikina!$A$1:$B$88,2,FALSE)</f>
        <v>Ba</v>
      </c>
      <c r="C135" s="22" t="s">
        <v>3321</v>
      </c>
      <c r="D135" s="22" t="s">
        <v>3321</v>
      </c>
      <c r="E135" s="56" t="s">
        <v>71</v>
      </c>
      <c r="F135" s="22" t="s">
        <v>71</v>
      </c>
      <c r="G135" s="90">
        <v>21</v>
      </c>
      <c r="H135" s="90">
        <v>25</v>
      </c>
      <c r="I135" s="82" t="s">
        <v>3058</v>
      </c>
    </row>
    <row r="136" spans="1:9" hidden="1">
      <c r="A136" s="22">
        <v>101</v>
      </c>
      <c r="B136" s="22" t="str">
        <f>VLOOKUP(A136,New_Tikina!$A$1:$B$88,2,FALSE)</f>
        <v>Ba</v>
      </c>
      <c r="C136" s="22" t="s">
        <v>3320</v>
      </c>
      <c r="D136" s="22" t="s">
        <v>3320</v>
      </c>
      <c r="E136" s="56" t="s">
        <v>71</v>
      </c>
      <c r="F136" s="22" t="s">
        <v>71</v>
      </c>
      <c r="G136" s="90">
        <v>11</v>
      </c>
      <c r="H136" s="90">
        <v>27</v>
      </c>
      <c r="I136" s="82" t="s">
        <v>3058</v>
      </c>
    </row>
    <row r="137" spans="1:9" hidden="1">
      <c r="A137" s="22">
        <v>101</v>
      </c>
      <c r="B137" s="22" t="str">
        <f>VLOOKUP(A137,New_Tikina!$A$1:$B$88,2,FALSE)</f>
        <v>Ba</v>
      </c>
      <c r="C137" s="22" t="s">
        <v>1653</v>
      </c>
      <c r="D137" s="22" t="s">
        <v>1653</v>
      </c>
      <c r="E137" s="56" t="s">
        <v>71</v>
      </c>
      <c r="F137" s="22" t="s">
        <v>71</v>
      </c>
      <c r="G137" s="90">
        <v>6</v>
      </c>
      <c r="H137" s="90">
        <v>27</v>
      </c>
      <c r="I137" s="82" t="s">
        <v>3058</v>
      </c>
    </row>
    <row r="138" spans="1:9" hidden="1">
      <c r="A138" s="22">
        <v>101</v>
      </c>
      <c r="B138" s="22" t="str">
        <f>VLOOKUP(A138,New_Tikina!$A$1:$B$88,2,FALSE)</f>
        <v>Ba</v>
      </c>
      <c r="C138" s="22" t="s">
        <v>3319</v>
      </c>
      <c r="D138" s="22" t="s">
        <v>3319</v>
      </c>
      <c r="E138" s="56" t="s">
        <v>71</v>
      </c>
      <c r="F138" s="22" t="s">
        <v>71</v>
      </c>
      <c r="G138" s="90">
        <v>16</v>
      </c>
      <c r="H138" s="90">
        <v>67</v>
      </c>
      <c r="I138" s="82" t="s">
        <v>3058</v>
      </c>
    </row>
    <row r="139" spans="1:9" hidden="1">
      <c r="A139" s="22">
        <v>101</v>
      </c>
      <c r="B139" s="22" t="str">
        <f>VLOOKUP(A139,New_Tikina!$A$1:$B$88,2,FALSE)</f>
        <v>Ba</v>
      </c>
      <c r="C139" s="22" t="s">
        <v>3318</v>
      </c>
      <c r="D139" s="22" t="s">
        <v>3318</v>
      </c>
      <c r="E139" s="56" t="s">
        <v>71</v>
      </c>
      <c r="F139" s="22" t="s">
        <v>71</v>
      </c>
      <c r="G139" s="90">
        <v>12</v>
      </c>
      <c r="H139" s="90">
        <v>82</v>
      </c>
      <c r="I139" s="82" t="s">
        <v>3058</v>
      </c>
    </row>
    <row r="140" spans="1:9" hidden="1">
      <c r="A140" s="22">
        <v>101</v>
      </c>
      <c r="B140" s="22" t="str">
        <f>VLOOKUP(A140,New_Tikina!$A$1:$B$88,2,FALSE)</f>
        <v>Ba</v>
      </c>
      <c r="C140" s="22" t="s">
        <v>473</v>
      </c>
      <c r="D140" s="22" t="s">
        <v>473</v>
      </c>
      <c r="E140" s="56" t="s">
        <v>71</v>
      </c>
      <c r="F140" s="22" t="s">
        <v>71</v>
      </c>
      <c r="G140" s="90">
        <v>0</v>
      </c>
      <c r="H140" s="90">
        <v>4</v>
      </c>
      <c r="I140" s="82" t="s">
        <v>3058</v>
      </c>
    </row>
    <row r="141" spans="1:9" hidden="1">
      <c r="A141" s="22">
        <v>101</v>
      </c>
      <c r="B141" s="22" t="str">
        <f>VLOOKUP(A141,New_Tikina!$A$1:$B$88,2,FALSE)</f>
        <v>Ba</v>
      </c>
      <c r="C141" s="22" t="s">
        <v>3317</v>
      </c>
      <c r="D141" s="22" t="s">
        <v>3317</v>
      </c>
      <c r="E141" s="56" t="s">
        <v>71</v>
      </c>
      <c r="F141" s="22" t="s">
        <v>71</v>
      </c>
      <c r="G141" s="90">
        <v>20</v>
      </c>
      <c r="H141" s="90">
        <v>16</v>
      </c>
      <c r="I141" s="82" t="s">
        <v>3058</v>
      </c>
    </row>
    <row r="142" spans="1:9" hidden="1">
      <c r="A142" s="22">
        <v>101</v>
      </c>
      <c r="B142" s="22" t="str">
        <f>VLOOKUP(A142,New_Tikina!$A$1:$B$88,2,FALSE)</f>
        <v>Ba</v>
      </c>
      <c r="C142" s="22" t="s">
        <v>3316</v>
      </c>
      <c r="D142" s="22" t="s">
        <v>3316</v>
      </c>
      <c r="E142" s="56" t="s">
        <v>71</v>
      </c>
      <c r="F142" s="22" t="s">
        <v>71</v>
      </c>
      <c r="G142" s="90">
        <v>6</v>
      </c>
      <c r="H142" s="90">
        <v>8</v>
      </c>
      <c r="I142" s="82" t="s">
        <v>3058</v>
      </c>
    </row>
    <row r="143" spans="1:9" hidden="1">
      <c r="A143" s="22">
        <v>101</v>
      </c>
      <c r="B143" s="22" t="str">
        <f>VLOOKUP(A143,New_Tikina!$A$1:$B$88,2,FALSE)</f>
        <v>Ba</v>
      </c>
      <c r="C143" s="22" t="s">
        <v>3315</v>
      </c>
      <c r="D143" s="22" t="s">
        <v>3315</v>
      </c>
      <c r="E143" s="56" t="s">
        <v>71</v>
      </c>
      <c r="F143" s="22" t="s">
        <v>71</v>
      </c>
      <c r="G143" s="90">
        <v>8</v>
      </c>
      <c r="H143" s="90">
        <v>23</v>
      </c>
      <c r="I143" s="82" t="s">
        <v>3058</v>
      </c>
    </row>
    <row r="144" spans="1:9" hidden="1">
      <c r="A144" s="22">
        <v>101</v>
      </c>
      <c r="B144" s="22" t="str">
        <f>VLOOKUP(A144,New_Tikina!$A$1:$B$88,2,FALSE)</f>
        <v>Ba</v>
      </c>
      <c r="C144" s="22" t="s">
        <v>1161</v>
      </c>
      <c r="D144" s="22" t="s">
        <v>1161</v>
      </c>
      <c r="E144" s="56" t="s">
        <v>71</v>
      </c>
      <c r="F144" s="22" t="s">
        <v>71</v>
      </c>
      <c r="G144" s="90">
        <v>4</v>
      </c>
      <c r="H144" s="90">
        <v>39</v>
      </c>
      <c r="I144" s="82" t="s">
        <v>3058</v>
      </c>
    </row>
    <row r="145" spans="1:9" hidden="1">
      <c r="A145" s="22">
        <v>101</v>
      </c>
      <c r="B145" s="22" t="str">
        <f>VLOOKUP(A145,New_Tikina!$A$1:$B$88,2,FALSE)</f>
        <v>Ba</v>
      </c>
      <c r="C145" s="22" t="s">
        <v>1715</v>
      </c>
      <c r="D145" s="22" t="s">
        <v>1715</v>
      </c>
      <c r="E145" s="56" t="s">
        <v>71</v>
      </c>
      <c r="F145" s="22" t="s">
        <v>71</v>
      </c>
      <c r="G145" s="90">
        <v>34</v>
      </c>
      <c r="H145" s="90">
        <v>91</v>
      </c>
      <c r="I145" s="82" t="s">
        <v>3058</v>
      </c>
    </row>
    <row r="146" spans="1:9" hidden="1">
      <c r="A146" s="22">
        <v>101</v>
      </c>
      <c r="B146" s="22" t="str">
        <f>VLOOKUP(A146,New_Tikina!$A$1:$B$88,2,FALSE)</f>
        <v>Ba</v>
      </c>
      <c r="C146" s="22" t="s">
        <v>3314</v>
      </c>
      <c r="D146" s="22" t="s">
        <v>3314</v>
      </c>
      <c r="E146" s="56" t="s">
        <v>71</v>
      </c>
      <c r="F146" s="22" t="s">
        <v>71</v>
      </c>
      <c r="G146" s="90">
        <v>4</v>
      </c>
      <c r="H146" s="90">
        <v>4</v>
      </c>
      <c r="I146" s="82" t="s">
        <v>3058</v>
      </c>
    </row>
    <row r="147" spans="1:9" hidden="1">
      <c r="A147" s="22">
        <v>101</v>
      </c>
      <c r="B147" s="22" t="str">
        <f>VLOOKUP(A147,New_Tikina!$A$1:$B$88,2,FALSE)</f>
        <v>Ba</v>
      </c>
      <c r="C147" s="22" t="s">
        <v>3313</v>
      </c>
      <c r="D147" s="22" t="s">
        <v>3313</v>
      </c>
      <c r="E147" s="56" t="s">
        <v>71</v>
      </c>
      <c r="F147" s="22" t="s">
        <v>71</v>
      </c>
      <c r="G147" s="90">
        <v>7</v>
      </c>
      <c r="H147" s="90">
        <v>28</v>
      </c>
      <c r="I147" s="82" t="s">
        <v>3058</v>
      </c>
    </row>
    <row r="148" spans="1:9" hidden="1">
      <c r="A148" s="22">
        <v>101</v>
      </c>
      <c r="B148" s="22" t="str">
        <f>VLOOKUP(A148,New_Tikina!$A$1:$B$88,2,FALSE)</f>
        <v>Ba</v>
      </c>
      <c r="C148" s="22" t="s">
        <v>3312</v>
      </c>
      <c r="D148" s="22" t="s">
        <v>3312</v>
      </c>
      <c r="E148" s="56" t="s">
        <v>71</v>
      </c>
      <c r="F148" s="22" t="s">
        <v>71</v>
      </c>
      <c r="G148" s="90">
        <v>4</v>
      </c>
      <c r="H148" s="90">
        <v>11</v>
      </c>
      <c r="I148" s="82" t="s">
        <v>3058</v>
      </c>
    </row>
    <row r="149" spans="1:9" hidden="1">
      <c r="A149" s="22">
        <v>101</v>
      </c>
      <c r="B149" s="22" t="str">
        <f>VLOOKUP(A149,New_Tikina!$A$1:$B$88,2,FALSE)</f>
        <v>Ba</v>
      </c>
      <c r="C149" s="22" t="s">
        <v>3311</v>
      </c>
      <c r="D149" s="22" t="s">
        <v>3311</v>
      </c>
      <c r="E149" s="56" t="s">
        <v>71</v>
      </c>
      <c r="F149" s="22" t="s">
        <v>71</v>
      </c>
      <c r="G149" s="90">
        <v>5</v>
      </c>
      <c r="H149" s="90">
        <v>24</v>
      </c>
      <c r="I149" s="82" t="s">
        <v>3058</v>
      </c>
    </row>
    <row r="150" spans="1:9" hidden="1">
      <c r="A150" s="22">
        <v>101</v>
      </c>
      <c r="B150" s="22" t="str">
        <f>VLOOKUP(A150,New_Tikina!$A$1:$B$88,2,FALSE)</f>
        <v>Ba</v>
      </c>
      <c r="C150" s="22" t="s">
        <v>3310</v>
      </c>
      <c r="D150" s="22" t="s">
        <v>3310</v>
      </c>
      <c r="E150" s="56" t="s">
        <v>71</v>
      </c>
      <c r="F150" s="22" t="s">
        <v>71</v>
      </c>
      <c r="G150" s="90">
        <v>4</v>
      </c>
      <c r="H150" s="90">
        <v>2</v>
      </c>
      <c r="I150" s="82" t="s">
        <v>3058</v>
      </c>
    </row>
    <row r="151" spans="1:9" hidden="1">
      <c r="A151" s="22">
        <v>101</v>
      </c>
      <c r="B151" s="22" t="str">
        <f>VLOOKUP(A151,New_Tikina!$A$1:$B$88,2,FALSE)</f>
        <v>Ba</v>
      </c>
      <c r="C151" s="22" t="s">
        <v>3309</v>
      </c>
      <c r="D151" s="22" t="s">
        <v>3309</v>
      </c>
      <c r="E151" s="56" t="s">
        <v>71</v>
      </c>
      <c r="F151" s="22" t="s">
        <v>71</v>
      </c>
      <c r="G151" s="90">
        <v>16</v>
      </c>
      <c r="H151" s="90">
        <v>83</v>
      </c>
      <c r="I151" s="82" t="s">
        <v>3058</v>
      </c>
    </row>
    <row r="152" spans="1:9" hidden="1">
      <c r="A152" s="22">
        <v>101</v>
      </c>
      <c r="B152" s="22" t="str">
        <f>VLOOKUP(A152,New_Tikina!$A$1:$B$88,2,FALSE)</f>
        <v>Ba</v>
      </c>
      <c r="C152" s="22" t="s">
        <v>3308</v>
      </c>
      <c r="D152" s="22" t="s">
        <v>3308</v>
      </c>
      <c r="E152" s="56" t="s">
        <v>71</v>
      </c>
      <c r="F152" s="22" t="s">
        <v>71</v>
      </c>
      <c r="G152" s="90">
        <v>58</v>
      </c>
      <c r="H152" s="90">
        <v>144</v>
      </c>
      <c r="I152" s="82" t="s">
        <v>3058</v>
      </c>
    </row>
    <row r="153" spans="1:9" hidden="1">
      <c r="A153" s="22">
        <v>101</v>
      </c>
      <c r="B153" s="22" t="str">
        <f>VLOOKUP(A153,New_Tikina!$A$1:$B$88,2,FALSE)</f>
        <v>Ba</v>
      </c>
      <c r="C153" s="22" t="s">
        <v>3307</v>
      </c>
      <c r="D153" s="22" t="s">
        <v>3307</v>
      </c>
      <c r="E153" s="56" t="s">
        <v>71</v>
      </c>
      <c r="F153" s="22" t="s">
        <v>71</v>
      </c>
      <c r="G153" s="90">
        <v>0</v>
      </c>
      <c r="H153" s="90">
        <v>25</v>
      </c>
      <c r="I153" s="82" t="s">
        <v>3058</v>
      </c>
    </row>
    <row r="154" spans="1:9" hidden="1">
      <c r="A154" s="22">
        <v>101</v>
      </c>
      <c r="B154" s="22" t="str">
        <f>VLOOKUP(A154,New_Tikina!$A$1:$B$88,2,FALSE)</f>
        <v>Ba</v>
      </c>
      <c r="C154" s="22" t="s">
        <v>526</v>
      </c>
      <c r="D154" s="22" t="s">
        <v>526</v>
      </c>
      <c r="E154" s="56" t="s">
        <v>71</v>
      </c>
      <c r="F154" s="22" t="s">
        <v>71</v>
      </c>
      <c r="G154" s="90">
        <v>0</v>
      </c>
      <c r="H154" s="90">
        <v>3</v>
      </c>
      <c r="I154" s="82" t="s">
        <v>3058</v>
      </c>
    </row>
    <row r="155" spans="1:9" hidden="1">
      <c r="A155" s="22">
        <v>101</v>
      </c>
      <c r="B155" s="22" t="str">
        <f>VLOOKUP(A155,New_Tikina!$A$1:$B$88,2,FALSE)</f>
        <v>Ba</v>
      </c>
      <c r="C155" s="22" t="s">
        <v>3306</v>
      </c>
      <c r="D155" s="22" t="s">
        <v>3306</v>
      </c>
      <c r="E155" s="56" t="s">
        <v>71</v>
      </c>
      <c r="F155" s="22" t="s">
        <v>71</v>
      </c>
      <c r="G155" s="90">
        <v>19</v>
      </c>
      <c r="H155" s="90">
        <v>21</v>
      </c>
      <c r="I155" s="82" t="s">
        <v>3058</v>
      </c>
    </row>
    <row r="156" spans="1:9" hidden="1">
      <c r="A156" s="22">
        <v>101</v>
      </c>
      <c r="B156" s="22" t="str">
        <f>VLOOKUP(A156,New_Tikina!$A$1:$B$88,2,FALSE)</f>
        <v>Ba</v>
      </c>
      <c r="C156" s="22" t="s">
        <v>3305</v>
      </c>
      <c r="D156" s="22" t="s">
        <v>3305</v>
      </c>
      <c r="E156" s="56" t="s">
        <v>71</v>
      </c>
      <c r="F156" s="22" t="s">
        <v>71</v>
      </c>
      <c r="G156" s="90">
        <v>12</v>
      </c>
      <c r="H156" s="90">
        <v>29</v>
      </c>
      <c r="I156" s="82" t="s">
        <v>3058</v>
      </c>
    </row>
    <row r="157" spans="1:9" hidden="1">
      <c r="A157" s="22">
        <v>101</v>
      </c>
      <c r="B157" s="22" t="str">
        <f>VLOOKUP(A157,New_Tikina!$A$1:$B$88,2,FALSE)</f>
        <v>Ba</v>
      </c>
      <c r="C157" s="22" t="s">
        <v>3304</v>
      </c>
      <c r="D157" s="22" t="s">
        <v>3304</v>
      </c>
      <c r="E157" s="56" t="s">
        <v>71</v>
      </c>
      <c r="F157" s="22" t="s">
        <v>71</v>
      </c>
      <c r="G157" s="90">
        <v>5</v>
      </c>
      <c r="H157" s="90">
        <v>65</v>
      </c>
      <c r="I157" s="82" t="s">
        <v>3058</v>
      </c>
    </row>
    <row r="158" spans="1:9" hidden="1">
      <c r="A158" s="22">
        <v>101</v>
      </c>
      <c r="B158" s="22" t="str">
        <f>VLOOKUP(A158,New_Tikina!$A$1:$B$88,2,FALSE)</f>
        <v>Ba</v>
      </c>
      <c r="C158" s="22" t="s">
        <v>3303</v>
      </c>
      <c r="D158" s="22" t="s">
        <v>3303</v>
      </c>
      <c r="E158" s="56" t="s">
        <v>71</v>
      </c>
      <c r="F158" s="22" t="s">
        <v>71</v>
      </c>
      <c r="G158" s="90">
        <v>9</v>
      </c>
      <c r="H158" s="90">
        <v>61</v>
      </c>
      <c r="I158" s="82" t="s">
        <v>3058</v>
      </c>
    </row>
    <row r="159" spans="1:9" hidden="1">
      <c r="A159" s="22">
        <v>101</v>
      </c>
      <c r="B159" s="22" t="str">
        <f>VLOOKUP(A159,New_Tikina!$A$1:$B$88,2,FALSE)</f>
        <v>Ba</v>
      </c>
      <c r="C159" s="22" t="s">
        <v>3302</v>
      </c>
      <c r="D159" s="22" t="s">
        <v>3302</v>
      </c>
      <c r="E159" s="56" t="s">
        <v>71</v>
      </c>
      <c r="F159" s="22" t="s">
        <v>71</v>
      </c>
      <c r="G159" s="90">
        <v>2</v>
      </c>
      <c r="H159" s="90">
        <v>45</v>
      </c>
      <c r="I159" s="82" t="s">
        <v>3058</v>
      </c>
    </row>
    <row r="160" spans="1:9" hidden="1">
      <c r="A160" s="22">
        <v>101</v>
      </c>
      <c r="B160" s="22" t="str">
        <f>VLOOKUP(A160,New_Tikina!$A$1:$B$88,2,FALSE)</f>
        <v>Ba</v>
      </c>
      <c r="C160" s="22" t="s">
        <v>3301</v>
      </c>
      <c r="D160" s="22" t="s">
        <v>3301</v>
      </c>
      <c r="E160" s="56" t="s">
        <v>71</v>
      </c>
      <c r="F160" s="22" t="s">
        <v>71</v>
      </c>
      <c r="G160" s="90">
        <v>3</v>
      </c>
      <c r="H160" s="90">
        <v>13</v>
      </c>
      <c r="I160" s="82" t="s">
        <v>3058</v>
      </c>
    </row>
    <row r="161" spans="1:9" hidden="1">
      <c r="A161" s="22">
        <v>101</v>
      </c>
      <c r="B161" s="22" t="str">
        <f>VLOOKUP(A161,New_Tikina!$A$1:$B$88,2,FALSE)</f>
        <v>Ba</v>
      </c>
      <c r="C161" s="22" t="s">
        <v>3300</v>
      </c>
      <c r="D161" s="22" t="s">
        <v>3300</v>
      </c>
      <c r="E161" s="56" t="s">
        <v>71</v>
      </c>
      <c r="F161" s="22" t="s">
        <v>71</v>
      </c>
      <c r="G161" s="90">
        <v>7</v>
      </c>
      <c r="H161" s="90">
        <v>24</v>
      </c>
      <c r="I161" s="82" t="s">
        <v>3058</v>
      </c>
    </row>
    <row r="162" spans="1:9" hidden="1">
      <c r="A162" s="22">
        <v>101</v>
      </c>
      <c r="B162" s="22" t="str">
        <f>VLOOKUP(A162,New_Tikina!$A$1:$B$88,2,FALSE)</f>
        <v>Ba</v>
      </c>
      <c r="C162" s="22" t="s">
        <v>3299</v>
      </c>
      <c r="D162" s="22" t="s">
        <v>3299</v>
      </c>
      <c r="E162" s="56" t="s">
        <v>71</v>
      </c>
      <c r="F162" s="22" t="s">
        <v>71</v>
      </c>
      <c r="G162" s="90">
        <v>39</v>
      </c>
      <c r="H162" s="90">
        <v>92</v>
      </c>
      <c r="I162" s="82" t="s">
        <v>3058</v>
      </c>
    </row>
    <row r="163" spans="1:9" hidden="1">
      <c r="A163" s="22">
        <v>101</v>
      </c>
      <c r="B163" s="22" t="str">
        <f>VLOOKUP(A163,New_Tikina!$A$1:$B$88,2,FALSE)</f>
        <v>Ba</v>
      </c>
      <c r="C163" s="22" t="s">
        <v>3298</v>
      </c>
      <c r="D163" s="22" t="s">
        <v>3298</v>
      </c>
      <c r="E163" s="56" t="s">
        <v>71</v>
      </c>
      <c r="F163" s="22" t="s">
        <v>71</v>
      </c>
      <c r="G163" s="90">
        <v>19</v>
      </c>
      <c r="H163" s="90">
        <v>80</v>
      </c>
      <c r="I163" s="82" t="s">
        <v>3058</v>
      </c>
    </row>
    <row r="164" spans="1:9" hidden="1">
      <c r="A164" s="22">
        <v>101</v>
      </c>
      <c r="B164" s="22" t="str">
        <f>VLOOKUP(A164,New_Tikina!$A$1:$B$88,2,FALSE)</f>
        <v>Ba</v>
      </c>
      <c r="C164" s="22" t="s">
        <v>3297</v>
      </c>
      <c r="D164" s="22" t="s">
        <v>3297</v>
      </c>
      <c r="E164" s="56" t="s">
        <v>71</v>
      </c>
      <c r="F164" s="22" t="s">
        <v>71</v>
      </c>
      <c r="G164" s="90">
        <v>1</v>
      </c>
      <c r="H164" s="90">
        <v>17</v>
      </c>
      <c r="I164" s="82" t="s">
        <v>3058</v>
      </c>
    </row>
    <row r="165" spans="1:9" hidden="1">
      <c r="A165" s="22">
        <v>101</v>
      </c>
      <c r="B165" s="22" t="str">
        <f>VLOOKUP(A165,New_Tikina!$A$1:$B$88,2,FALSE)</f>
        <v>Ba</v>
      </c>
      <c r="C165" s="22" t="s">
        <v>2665</v>
      </c>
      <c r="D165" s="22" t="s">
        <v>2665</v>
      </c>
      <c r="E165" s="56" t="s">
        <v>71</v>
      </c>
      <c r="F165" s="22" t="s">
        <v>71</v>
      </c>
      <c r="G165" s="90">
        <v>19</v>
      </c>
      <c r="H165" s="90">
        <v>85</v>
      </c>
      <c r="I165" s="82" t="s">
        <v>3058</v>
      </c>
    </row>
    <row r="166" spans="1:9" hidden="1">
      <c r="A166" s="22">
        <v>101</v>
      </c>
      <c r="B166" s="22" t="str">
        <f>VLOOKUP(A166,New_Tikina!$A$1:$B$88,2,FALSE)</f>
        <v>Ba</v>
      </c>
      <c r="C166" s="22" t="s">
        <v>3296</v>
      </c>
      <c r="D166" s="22" t="s">
        <v>3296</v>
      </c>
      <c r="E166" s="56" t="s">
        <v>71</v>
      </c>
      <c r="F166" s="22" t="s">
        <v>71</v>
      </c>
      <c r="G166" s="90">
        <v>2</v>
      </c>
      <c r="H166" s="90">
        <v>10</v>
      </c>
      <c r="I166" s="82" t="s">
        <v>3058</v>
      </c>
    </row>
    <row r="167" spans="1:9" hidden="1">
      <c r="A167" s="22">
        <v>104</v>
      </c>
      <c r="B167" s="22" t="str">
        <f>VLOOKUP(A167,New_Tikina!$A$1:$B$88,2,FALSE)</f>
        <v>Naviti</v>
      </c>
      <c r="C167" s="22" t="s">
        <v>493</v>
      </c>
      <c r="D167" s="22" t="s">
        <v>493</v>
      </c>
      <c r="E167" s="56" t="s">
        <v>203</v>
      </c>
      <c r="F167" s="22" t="s">
        <v>71</v>
      </c>
      <c r="G167" s="91">
        <v>15</v>
      </c>
      <c r="H167" s="91">
        <v>16</v>
      </c>
      <c r="I167" s="82" t="s">
        <v>3058</v>
      </c>
    </row>
    <row r="168" spans="1:9" hidden="1">
      <c r="A168" s="22">
        <v>106</v>
      </c>
      <c r="B168" s="22" t="str">
        <f>VLOOKUP(A168,New_Tikina!$A$1:$B$88,2,FALSE)</f>
        <v>Tavua</v>
      </c>
      <c r="C168" s="22" t="s">
        <v>3294</v>
      </c>
      <c r="D168" s="22" t="s">
        <v>3294</v>
      </c>
      <c r="E168" s="56" t="s">
        <v>205</v>
      </c>
      <c r="F168" s="22" t="s">
        <v>71</v>
      </c>
      <c r="G168" s="90">
        <v>7</v>
      </c>
      <c r="H168" s="90">
        <v>25</v>
      </c>
      <c r="I168" s="82" t="s">
        <v>3058</v>
      </c>
    </row>
    <row r="169" spans="1:9" hidden="1">
      <c r="A169" s="22">
        <v>106</v>
      </c>
      <c r="B169" s="22" t="str">
        <f>VLOOKUP(A169,New_Tikina!$A$1:$B$88,2,FALSE)</f>
        <v>Tavua</v>
      </c>
      <c r="C169" s="22" t="s">
        <v>3293</v>
      </c>
      <c r="D169" s="22" t="s">
        <v>3293</v>
      </c>
      <c r="E169" s="56" t="s">
        <v>205</v>
      </c>
      <c r="F169" s="22" t="s">
        <v>71</v>
      </c>
      <c r="G169" s="90">
        <v>4</v>
      </c>
      <c r="H169" s="90">
        <v>18</v>
      </c>
      <c r="I169" s="82" t="s">
        <v>3058</v>
      </c>
    </row>
    <row r="170" spans="1:9" hidden="1">
      <c r="A170" s="22">
        <v>106</v>
      </c>
      <c r="B170" s="22" t="str">
        <f>VLOOKUP(A170,New_Tikina!$A$1:$B$88,2,FALSE)</f>
        <v>Tavua</v>
      </c>
      <c r="C170" s="22" t="s">
        <v>3292</v>
      </c>
      <c r="D170" s="22" t="s">
        <v>3292</v>
      </c>
      <c r="E170" s="56" t="s">
        <v>205</v>
      </c>
      <c r="F170" s="22" t="s">
        <v>71</v>
      </c>
      <c r="G170" s="90">
        <v>10</v>
      </c>
      <c r="H170" s="90">
        <v>7</v>
      </c>
      <c r="I170" s="82" t="s">
        <v>3058</v>
      </c>
    </row>
    <row r="171" spans="1:9" hidden="1">
      <c r="A171" s="22">
        <v>106</v>
      </c>
      <c r="B171" s="22" t="str">
        <f>VLOOKUP(A171,New_Tikina!$A$1:$B$88,2,FALSE)</f>
        <v>Tavua</v>
      </c>
      <c r="C171" s="22" t="s">
        <v>3291</v>
      </c>
      <c r="D171" s="22" t="s">
        <v>3291</v>
      </c>
      <c r="E171" s="56" t="s">
        <v>205</v>
      </c>
      <c r="F171" s="22" t="s">
        <v>71</v>
      </c>
      <c r="G171" s="90">
        <v>3</v>
      </c>
      <c r="H171" s="90">
        <v>13</v>
      </c>
      <c r="I171" s="82" t="s">
        <v>3058</v>
      </c>
    </row>
    <row r="172" spans="1:9" hidden="1">
      <c r="A172" s="22">
        <v>106</v>
      </c>
      <c r="B172" s="22" t="str">
        <f>VLOOKUP(A172,New_Tikina!$A$1:$B$88,2,FALSE)</f>
        <v>Tavua</v>
      </c>
      <c r="C172" s="92" t="s">
        <v>3290</v>
      </c>
      <c r="D172" s="92" t="s">
        <v>3290</v>
      </c>
      <c r="E172" s="56" t="s">
        <v>205</v>
      </c>
      <c r="F172" s="22" t="s">
        <v>71</v>
      </c>
      <c r="G172" s="90">
        <v>3</v>
      </c>
      <c r="H172" s="90">
        <v>29</v>
      </c>
      <c r="I172" s="82" t="s">
        <v>3058</v>
      </c>
    </row>
    <row r="173" spans="1:9" hidden="1">
      <c r="A173" s="22">
        <v>106</v>
      </c>
      <c r="B173" s="22" t="str">
        <f>VLOOKUP(A173,New_Tikina!$A$1:$B$88,2,FALSE)</f>
        <v>Tavua</v>
      </c>
      <c r="C173" s="22" t="s">
        <v>3289</v>
      </c>
      <c r="D173" s="22" t="s">
        <v>3289</v>
      </c>
      <c r="E173" s="56" t="s">
        <v>205</v>
      </c>
      <c r="F173" s="22" t="s">
        <v>71</v>
      </c>
      <c r="G173" s="90">
        <v>0</v>
      </c>
      <c r="H173" s="90">
        <v>32</v>
      </c>
      <c r="I173" s="82" t="s">
        <v>3058</v>
      </c>
    </row>
    <row r="174" spans="1:9" hidden="1">
      <c r="A174" s="22">
        <v>106</v>
      </c>
      <c r="B174" s="22" t="str">
        <f>VLOOKUP(A174,New_Tikina!$A$1:$B$88,2,FALSE)</f>
        <v>Tavua</v>
      </c>
      <c r="C174" s="22" t="s">
        <v>3288</v>
      </c>
      <c r="D174" s="22" t="s">
        <v>3288</v>
      </c>
      <c r="E174" s="56" t="s">
        <v>205</v>
      </c>
      <c r="F174" s="22" t="s">
        <v>71</v>
      </c>
      <c r="G174" s="90">
        <v>3</v>
      </c>
      <c r="H174" s="90">
        <v>53</v>
      </c>
      <c r="I174" s="82" t="s">
        <v>3058</v>
      </c>
    </row>
    <row r="175" spans="1:9" hidden="1">
      <c r="A175" s="22">
        <v>106</v>
      </c>
      <c r="B175" s="22" t="str">
        <f>VLOOKUP(A175,New_Tikina!$A$1:$B$88,2,FALSE)</f>
        <v>Tavua</v>
      </c>
      <c r="C175" s="22" t="s">
        <v>3287</v>
      </c>
      <c r="D175" s="22" t="s">
        <v>3287</v>
      </c>
      <c r="E175" s="56" t="s">
        <v>205</v>
      </c>
      <c r="F175" s="22" t="s">
        <v>71</v>
      </c>
      <c r="G175" s="90">
        <v>16</v>
      </c>
      <c r="H175" s="90">
        <v>58</v>
      </c>
      <c r="I175" s="82" t="s">
        <v>3058</v>
      </c>
    </row>
    <row r="176" spans="1:9" hidden="1">
      <c r="A176" s="22">
        <v>106</v>
      </c>
      <c r="B176" s="22" t="str">
        <f>VLOOKUP(A176,New_Tikina!$A$1:$B$88,2,FALSE)</f>
        <v>Tavua</v>
      </c>
      <c r="C176" s="22" t="s">
        <v>3286</v>
      </c>
      <c r="D176" s="22" t="s">
        <v>3286</v>
      </c>
      <c r="E176" s="56" t="s">
        <v>205</v>
      </c>
      <c r="F176" s="22" t="s">
        <v>71</v>
      </c>
      <c r="G176" s="90">
        <v>2</v>
      </c>
      <c r="H176" s="90">
        <v>4</v>
      </c>
      <c r="I176" s="82" t="s">
        <v>3058</v>
      </c>
    </row>
    <row r="177" spans="1:9" hidden="1">
      <c r="A177" s="22">
        <v>106</v>
      </c>
      <c r="B177" s="22" t="str">
        <f>VLOOKUP(A177,New_Tikina!$A$1:$B$88,2,FALSE)</f>
        <v>Tavua</v>
      </c>
      <c r="C177" s="22" t="s">
        <v>3285</v>
      </c>
      <c r="D177" s="22" t="s">
        <v>3285</v>
      </c>
      <c r="E177" s="56" t="s">
        <v>205</v>
      </c>
      <c r="F177" s="22" t="s">
        <v>71</v>
      </c>
      <c r="G177" s="90">
        <v>9</v>
      </c>
      <c r="H177" s="90">
        <v>125</v>
      </c>
      <c r="I177" s="82" t="s">
        <v>3058</v>
      </c>
    </row>
    <row r="178" spans="1:9" hidden="1">
      <c r="A178" s="22">
        <v>106</v>
      </c>
      <c r="B178" s="22" t="str">
        <f>VLOOKUP(A178,New_Tikina!$A$1:$B$88,2,FALSE)</f>
        <v>Tavua</v>
      </c>
      <c r="C178" s="22" t="s">
        <v>3284</v>
      </c>
      <c r="D178" s="22" t="s">
        <v>3284</v>
      </c>
      <c r="E178" s="56" t="s">
        <v>205</v>
      </c>
      <c r="F178" s="22" t="s">
        <v>71</v>
      </c>
      <c r="G178" s="90">
        <v>3</v>
      </c>
      <c r="H178" s="90">
        <v>7</v>
      </c>
      <c r="I178" s="82" t="s">
        <v>3058</v>
      </c>
    </row>
    <row r="179" spans="1:9" hidden="1">
      <c r="A179" s="22">
        <v>106</v>
      </c>
      <c r="B179" s="22" t="str">
        <f>VLOOKUP(A179,New_Tikina!$A$1:$B$88,2,FALSE)</f>
        <v>Tavua</v>
      </c>
      <c r="C179" s="93" t="s">
        <v>3283</v>
      </c>
      <c r="D179" s="93" t="s">
        <v>3283</v>
      </c>
      <c r="E179" s="56" t="s">
        <v>205</v>
      </c>
      <c r="F179" s="22" t="s">
        <v>71</v>
      </c>
      <c r="G179" s="94">
        <v>18</v>
      </c>
      <c r="H179" s="94">
        <v>14</v>
      </c>
      <c r="I179" s="82" t="s">
        <v>3058</v>
      </c>
    </row>
    <row r="180" spans="1:9" hidden="1">
      <c r="A180" s="22">
        <v>106</v>
      </c>
      <c r="B180" s="22" t="str">
        <f>VLOOKUP(A180,New_Tikina!$A$1:$B$88,2,FALSE)</f>
        <v>Tavua</v>
      </c>
      <c r="C180" s="22" t="s">
        <v>3282</v>
      </c>
      <c r="D180" s="22" t="s">
        <v>3282</v>
      </c>
      <c r="E180" s="56" t="s">
        <v>205</v>
      </c>
      <c r="F180" s="22" t="s">
        <v>71</v>
      </c>
      <c r="G180" s="90">
        <v>16</v>
      </c>
      <c r="H180" s="90">
        <v>21</v>
      </c>
      <c r="I180" s="82" t="s">
        <v>3058</v>
      </c>
    </row>
    <row r="181" spans="1:9" hidden="1">
      <c r="A181" s="22">
        <v>106</v>
      </c>
      <c r="B181" s="22" t="str">
        <f>VLOOKUP(A181,New_Tikina!$A$1:$B$88,2,FALSE)</f>
        <v>Tavua</v>
      </c>
      <c r="C181" s="92" t="s">
        <v>3281</v>
      </c>
      <c r="D181" s="92" t="s">
        <v>3281</v>
      </c>
      <c r="E181" s="56" t="s">
        <v>205</v>
      </c>
      <c r="F181" s="22" t="s">
        <v>71</v>
      </c>
      <c r="G181" s="90">
        <v>13</v>
      </c>
      <c r="H181" s="90">
        <v>47</v>
      </c>
      <c r="I181" s="82" t="s">
        <v>3058</v>
      </c>
    </row>
    <row r="182" spans="1:9" hidden="1">
      <c r="A182" s="22">
        <v>106</v>
      </c>
      <c r="B182" s="22" t="str">
        <f>VLOOKUP(A182,New_Tikina!$A$1:$B$88,2,FALSE)</f>
        <v>Tavua</v>
      </c>
      <c r="C182" s="22" t="s">
        <v>3280</v>
      </c>
      <c r="D182" s="22" t="s">
        <v>3280</v>
      </c>
      <c r="E182" s="56" t="s">
        <v>205</v>
      </c>
      <c r="F182" s="22" t="s">
        <v>71</v>
      </c>
      <c r="G182" s="90">
        <v>48</v>
      </c>
      <c r="H182" s="90">
        <v>91</v>
      </c>
      <c r="I182" s="82" t="s">
        <v>3058</v>
      </c>
    </row>
    <row r="183" spans="1:9" hidden="1">
      <c r="A183" s="22">
        <v>106</v>
      </c>
      <c r="B183" s="22" t="str">
        <f>VLOOKUP(A183,New_Tikina!$A$1:$B$88,2,FALSE)</f>
        <v>Tavua</v>
      </c>
      <c r="C183" s="22" t="s">
        <v>3279</v>
      </c>
      <c r="D183" s="22" t="s">
        <v>3279</v>
      </c>
      <c r="E183" s="56" t="s">
        <v>205</v>
      </c>
      <c r="F183" s="22" t="s">
        <v>71</v>
      </c>
      <c r="G183" s="90">
        <v>1</v>
      </c>
      <c r="H183" s="90">
        <v>5</v>
      </c>
      <c r="I183" s="82" t="s">
        <v>3058</v>
      </c>
    </row>
    <row r="184" spans="1:9" hidden="1">
      <c r="A184" s="22">
        <v>106</v>
      </c>
      <c r="B184" s="22" t="str">
        <f>VLOOKUP(A184,New_Tikina!$A$1:$B$88,2,FALSE)</f>
        <v>Tavua</v>
      </c>
      <c r="C184" s="92" t="s">
        <v>3278</v>
      </c>
      <c r="D184" s="92" t="s">
        <v>3278</v>
      </c>
      <c r="E184" s="56" t="s">
        <v>205</v>
      </c>
      <c r="F184" s="22" t="s">
        <v>71</v>
      </c>
      <c r="G184" s="90">
        <v>0</v>
      </c>
      <c r="H184" s="90">
        <v>29</v>
      </c>
      <c r="I184" s="82" t="s">
        <v>3058</v>
      </c>
    </row>
    <row r="185" spans="1:9" hidden="1">
      <c r="A185" s="22">
        <v>106</v>
      </c>
      <c r="B185" s="22" t="str">
        <f>VLOOKUP(A185,New_Tikina!$A$1:$B$88,2,FALSE)</f>
        <v>Tavua</v>
      </c>
      <c r="C185" s="22" t="s">
        <v>3277</v>
      </c>
      <c r="D185" s="22" t="s">
        <v>3277</v>
      </c>
      <c r="E185" s="56" t="s">
        <v>205</v>
      </c>
      <c r="F185" s="22" t="s">
        <v>71</v>
      </c>
      <c r="G185" s="90">
        <v>15</v>
      </c>
      <c r="H185" s="90">
        <v>57</v>
      </c>
      <c r="I185" s="82" t="s">
        <v>3058</v>
      </c>
    </row>
    <row r="186" spans="1:9" hidden="1">
      <c r="A186" s="22">
        <v>106</v>
      </c>
      <c r="B186" s="22" t="str">
        <f>VLOOKUP(A186,New_Tikina!$A$1:$B$88,2,FALSE)</f>
        <v>Tavua</v>
      </c>
      <c r="C186" s="22" t="s">
        <v>3276</v>
      </c>
      <c r="D186" s="22" t="s">
        <v>3276</v>
      </c>
      <c r="E186" s="56" t="s">
        <v>205</v>
      </c>
      <c r="F186" s="22" t="s">
        <v>71</v>
      </c>
      <c r="G186" s="90">
        <v>5</v>
      </c>
      <c r="H186" s="90">
        <v>16</v>
      </c>
      <c r="I186" s="82" t="s">
        <v>3058</v>
      </c>
    </row>
    <row r="187" spans="1:9" hidden="1">
      <c r="A187" s="22">
        <v>106</v>
      </c>
      <c r="B187" s="22" t="str">
        <f>VLOOKUP(A187,New_Tikina!$A$1:$B$88,2,FALSE)</f>
        <v>Tavua</v>
      </c>
      <c r="C187" s="95" t="s">
        <v>3275</v>
      </c>
      <c r="D187" s="95" t="s">
        <v>3275</v>
      </c>
      <c r="E187" s="56" t="s">
        <v>205</v>
      </c>
      <c r="F187" s="22" t="s">
        <v>71</v>
      </c>
      <c r="G187" s="90">
        <v>4</v>
      </c>
      <c r="H187" s="90">
        <v>1</v>
      </c>
      <c r="I187" s="82" t="s">
        <v>3058</v>
      </c>
    </row>
    <row r="188" spans="1:9" hidden="1">
      <c r="A188" s="22">
        <v>106</v>
      </c>
      <c r="B188" s="22" t="str">
        <f>VLOOKUP(A188,New_Tikina!$A$1:$B$88,2,FALSE)</f>
        <v>Tavua</v>
      </c>
      <c r="C188" s="22" t="s">
        <v>3274</v>
      </c>
      <c r="D188" s="22" t="s">
        <v>3274</v>
      </c>
      <c r="E188" s="56" t="s">
        <v>205</v>
      </c>
      <c r="F188" s="22" t="s">
        <v>71</v>
      </c>
      <c r="G188" s="90">
        <v>3</v>
      </c>
      <c r="H188" s="90">
        <v>47</v>
      </c>
      <c r="I188" s="82" t="s">
        <v>3058</v>
      </c>
    </row>
    <row r="189" spans="1:9" hidden="1">
      <c r="A189" s="22">
        <v>106</v>
      </c>
      <c r="B189" s="22" t="str">
        <f>VLOOKUP(A189,New_Tikina!$A$1:$B$88,2,FALSE)</f>
        <v>Tavua</v>
      </c>
      <c r="C189" s="22" t="s">
        <v>3273</v>
      </c>
      <c r="D189" s="22" t="s">
        <v>3273</v>
      </c>
      <c r="E189" s="56" t="s">
        <v>205</v>
      </c>
      <c r="F189" s="22" t="s">
        <v>71</v>
      </c>
      <c r="G189" s="90">
        <v>10</v>
      </c>
      <c r="H189" s="90">
        <v>46</v>
      </c>
      <c r="I189" s="82" t="s">
        <v>3058</v>
      </c>
    </row>
    <row r="190" spans="1:9" hidden="1">
      <c r="A190" s="22">
        <v>106</v>
      </c>
      <c r="B190" s="22" t="str">
        <f>VLOOKUP(A190,New_Tikina!$A$1:$B$88,2,FALSE)</f>
        <v>Tavua</v>
      </c>
      <c r="C190" s="22" t="s">
        <v>3272</v>
      </c>
      <c r="D190" s="22" t="s">
        <v>3272</v>
      </c>
      <c r="E190" s="56" t="s">
        <v>205</v>
      </c>
      <c r="F190" s="22" t="s">
        <v>71</v>
      </c>
      <c r="G190" s="90">
        <v>14</v>
      </c>
      <c r="H190" s="90">
        <v>39</v>
      </c>
      <c r="I190" s="82" t="s">
        <v>3058</v>
      </c>
    </row>
    <row r="191" spans="1:9" hidden="1">
      <c r="A191" s="22">
        <v>106</v>
      </c>
      <c r="B191" s="22" t="str">
        <f>VLOOKUP(A191,New_Tikina!$A$1:$B$88,2,FALSE)</f>
        <v>Tavua</v>
      </c>
      <c r="C191" s="22" t="s">
        <v>3271</v>
      </c>
      <c r="D191" s="22" t="s">
        <v>3271</v>
      </c>
      <c r="E191" s="56" t="s">
        <v>205</v>
      </c>
      <c r="F191" s="22" t="s">
        <v>71</v>
      </c>
      <c r="G191" s="90">
        <v>23</v>
      </c>
      <c r="H191" s="90">
        <v>64</v>
      </c>
      <c r="I191" s="82" t="s">
        <v>3058</v>
      </c>
    </row>
    <row r="192" spans="1:9" hidden="1">
      <c r="A192" s="22">
        <v>106</v>
      </c>
      <c r="B192" s="22" t="str">
        <f>VLOOKUP(A192,New_Tikina!$A$1:$B$88,2,FALSE)</f>
        <v>Tavua</v>
      </c>
      <c r="C192" s="22" t="s">
        <v>3270</v>
      </c>
      <c r="D192" s="22" t="s">
        <v>3270</v>
      </c>
      <c r="E192" s="56" t="s">
        <v>205</v>
      </c>
      <c r="F192" s="22" t="s">
        <v>71</v>
      </c>
      <c r="G192" s="90">
        <v>2</v>
      </c>
      <c r="H192" s="90">
        <v>24</v>
      </c>
      <c r="I192" s="82" t="s">
        <v>3058</v>
      </c>
    </row>
    <row r="193" spans="1:9" hidden="1">
      <c r="A193" s="22">
        <v>106</v>
      </c>
      <c r="B193" s="22" t="str">
        <f>VLOOKUP(A193,New_Tikina!$A$1:$B$88,2,FALSE)</f>
        <v>Tavua</v>
      </c>
      <c r="C193" s="22" t="s">
        <v>3269</v>
      </c>
      <c r="D193" s="22" t="s">
        <v>3269</v>
      </c>
      <c r="E193" s="56" t="s">
        <v>205</v>
      </c>
      <c r="F193" s="22" t="s">
        <v>71</v>
      </c>
      <c r="G193" s="90">
        <v>3</v>
      </c>
      <c r="H193" s="90">
        <v>16</v>
      </c>
      <c r="I193" s="82" t="s">
        <v>3058</v>
      </c>
    </row>
    <row r="194" spans="1:9" hidden="1">
      <c r="A194" s="22">
        <v>106</v>
      </c>
      <c r="B194" s="22" t="str">
        <f>VLOOKUP(A194,New_Tikina!$A$1:$B$88,2,FALSE)</f>
        <v>Tavua</v>
      </c>
      <c r="C194" s="22" t="s">
        <v>3268</v>
      </c>
      <c r="D194" s="22" t="s">
        <v>3268</v>
      </c>
      <c r="E194" s="56" t="s">
        <v>205</v>
      </c>
      <c r="F194" s="22" t="s">
        <v>71</v>
      </c>
      <c r="G194" s="90">
        <v>9</v>
      </c>
      <c r="H194" s="90">
        <v>28</v>
      </c>
      <c r="I194" s="82" t="s">
        <v>3058</v>
      </c>
    </row>
    <row r="195" spans="1:9" hidden="1">
      <c r="A195" s="22">
        <v>106</v>
      </c>
      <c r="B195" s="22" t="str">
        <f>VLOOKUP(A195,New_Tikina!$A$1:$B$88,2,FALSE)</f>
        <v>Tavua</v>
      </c>
      <c r="C195" s="22" t="s">
        <v>2439</v>
      </c>
      <c r="D195" s="22" t="s">
        <v>2439</v>
      </c>
      <c r="E195" s="56" t="s">
        <v>205</v>
      </c>
      <c r="F195" s="22" t="s">
        <v>71</v>
      </c>
      <c r="G195" s="90">
        <v>2</v>
      </c>
      <c r="H195" s="90">
        <v>37</v>
      </c>
      <c r="I195" s="82" t="s">
        <v>3058</v>
      </c>
    </row>
    <row r="196" spans="1:9" hidden="1">
      <c r="A196" s="22">
        <v>106</v>
      </c>
      <c r="B196" s="22" t="str">
        <f>VLOOKUP(A196,New_Tikina!$A$1:$B$88,2,FALSE)</f>
        <v>Tavua</v>
      </c>
      <c r="C196" s="22" t="s">
        <v>2439</v>
      </c>
      <c r="D196" s="22" t="s">
        <v>2439</v>
      </c>
      <c r="E196" s="56" t="s">
        <v>205</v>
      </c>
      <c r="F196" s="22" t="s">
        <v>71</v>
      </c>
      <c r="G196" s="90">
        <v>4</v>
      </c>
      <c r="H196" s="90">
        <v>3</v>
      </c>
      <c r="I196" s="82" t="s">
        <v>3058</v>
      </c>
    </row>
    <row r="197" spans="1:9" hidden="1">
      <c r="A197" s="22">
        <v>106</v>
      </c>
      <c r="B197" s="22" t="str">
        <f>VLOOKUP(A197,New_Tikina!$A$1:$B$88,2,FALSE)</f>
        <v>Tavua</v>
      </c>
      <c r="C197" s="22" t="s">
        <v>3267</v>
      </c>
      <c r="D197" s="22" t="s">
        <v>3267</v>
      </c>
      <c r="E197" s="56" t="s">
        <v>205</v>
      </c>
      <c r="F197" s="22" t="s">
        <v>71</v>
      </c>
      <c r="G197" s="90">
        <v>10</v>
      </c>
      <c r="H197" s="90">
        <v>71</v>
      </c>
      <c r="I197" s="82" t="s">
        <v>3058</v>
      </c>
    </row>
    <row r="198" spans="1:9" hidden="1">
      <c r="A198" s="22">
        <v>106</v>
      </c>
      <c r="B198" s="22" t="str">
        <f>VLOOKUP(A198,New_Tikina!$A$1:$B$88,2,FALSE)</f>
        <v>Tavua</v>
      </c>
      <c r="C198" s="22" t="s">
        <v>1091</v>
      </c>
      <c r="D198" s="22" t="s">
        <v>1091</v>
      </c>
      <c r="E198" s="56" t="s">
        <v>205</v>
      </c>
      <c r="F198" s="22" t="s">
        <v>71</v>
      </c>
      <c r="G198" s="90">
        <v>2</v>
      </c>
      <c r="H198" s="90">
        <v>57</v>
      </c>
      <c r="I198" s="82" t="s">
        <v>3058</v>
      </c>
    </row>
    <row r="199" spans="1:9" hidden="1">
      <c r="A199" s="22">
        <v>106</v>
      </c>
      <c r="B199" s="22" t="str">
        <f>VLOOKUP(A199,New_Tikina!$A$1:$B$88,2,FALSE)</f>
        <v>Tavua</v>
      </c>
      <c r="C199" s="93" t="s">
        <v>3266</v>
      </c>
      <c r="D199" s="93" t="s">
        <v>3266</v>
      </c>
      <c r="E199" s="56" t="s">
        <v>205</v>
      </c>
      <c r="F199" s="22" t="s">
        <v>71</v>
      </c>
      <c r="G199" s="94">
        <v>4</v>
      </c>
      <c r="H199" s="94">
        <v>20</v>
      </c>
      <c r="I199" s="82" t="s">
        <v>3058</v>
      </c>
    </row>
    <row r="200" spans="1:9" hidden="1">
      <c r="A200" s="22">
        <v>106</v>
      </c>
      <c r="B200" s="22" t="str">
        <f>VLOOKUP(A200,New_Tikina!$A$1:$B$88,2,FALSE)</f>
        <v>Tavua</v>
      </c>
      <c r="C200" s="93" t="s">
        <v>1541</v>
      </c>
      <c r="D200" s="93" t="s">
        <v>1541</v>
      </c>
      <c r="E200" s="56" t="s">
        <v>205</v>
      </c>
      <c r="F200" s="22" t="s">
        <v>71</v>
      </c>
      <c r="G200" s="94">
        <v>5</v>
      </c>
      <c r="H200" s="94">
        <v>44</v>
      </c>
      <c r="I200" s="82" t="s">
        <v>3058</v>
      </c>
    </row>
    <row r="201" spans="1:9" hidden="1">
      <c r="A201" s="22">
        <v>106</v>
      </c>
      <c r="B201" s="22" t="str">
        <f>VLOOKUP(A201,New_Tikina!$A$1:$B$88,2,FALSE)</f>
        <v>Tavua</v>
      </c>
      <c r="C201" s="22" t="s">
        <v>3265</v>
      </c>
      <c r="D201" s="22" t="s">
        <v>3265</v>
      </c>
      <c r="E201" s="56" t="s">
        <v>205</v>
      </c>
      <c r="F201" s="22" t="s">
        <v>71</v>
      </c>
      <c r="G201" s="90">
        <v>6</v>
      </c>
      <c r="H201" s="90">
        <v>10</v>
      </c>
      <c r="I201" s="82" t="s">
        <v>3058</v>
      </c>
    </row>
    <row r="202" spans="1:9" hidden="1">
      <c r="A202" s="22">
        <v>106</v>
      </c>
      <c r="B202" s="22" t="str">
        <f>VLOOKUP(A202,New_Tikina!$A$1:$B$88,2,FALSE)</f>
        <v>Tavua</v>
      </c>
      <c r="C202" s="22" t="s">
        <v>397</v>
      </c>
      <c r="D202" s="22" t="s">
        <v>397</v>
      </c>
      <c r="E202" s="56" t="s">
        <v>205</v>
      </c>
      <c r="F202" s="22" t="s">
        <v>71</v>
      </c>
      <c r="G202" s="90">
        <v>28</v>
      </c>
      <c r="H202" s="90">
        <v>45</v>
      </c>
      <c r="I202" s="82" t="s">
        <v>3058</v>
      </c>
    </row>
    <row r="203" spans="1:9" hidden="1">
      <c r="A203" s="22">
        <v>106</v>
      </c>
      <c r="B203" s="22" t="str">
        <f>VLOOKUP(A203,New_Tikina!$A$1:$B$88,2,FALSE)</f>
        <v>Tavua</v>
      </c>
      <c r="C203" s="95" t="s">
        <v>2456</v>
      </c>
      <c r="D203" s="95" t="s">
        <v>2456</v>
      </c>
      <c r="E203" s="56" t="s">
        <v>205</v>
      </c>
      <c r="F203" s="22" t="s">
        <v>71</v>
      </c>
      <c r="G203" s="90">
        <v>35</v>
      </c>
      <c r="H203" s="90">
        <v>50</v>
      </c>
      <c r="I203" s="82" t="s">
        <v>3058</v>
      </c>
    </row>
    <row r="204" spans="1:9" hidden="1">
      <c r="A204" s="22">
        <v>106</v>
      </c>
      <c r="B204" s="22" t="str">
        <f>VLOOKUP(A204,New_Tikina!$A$1:$B$88,2,FALSE)</f>
        <v>Tavua</v>
      </c>
      <c r="C204" s="22" t="s">
        <v>3264</v>
      </c>
      <c r="D204" s="22" t="s">
        <v>3264</v>
      </c>
      <c r="E204" s="56" t="s">
        <v>205</v>
      </c>
      <c r="F204" s="22" t="s">
        <v>71</v>
      </c>
      <c r="G204" s="90">
        <v>13</v>
      </c>
      <c r="H204" s="90">
        <v>15</v>
      </c>
      <c r="I204" s="82" t="s">
        <v>3058</v>
      </c>
    </row>
    <row r="205" spans="1:9" hidden="1">
      <c r="A205" s="22">
        <v>106</v>
      </c>
      <c r="B205" s="22" t="str">
        <f>VLOOKUP(A205,New_Tikina!$A$1:$B$88,2,FALSE)</f>
        <v>Tavua</v>
      </c>
      <c r="C205" s="22" t="s">
        <v>1590</v>
      </c>
      <c r="D205" s="22" t="s">
        <v>1590</v>
      </c>
      <c r="E205" s="56" t="s">
        <v>205</v>
      </c>
      <c r="F205" s="22" t="s">
        <v>71</v>
      </c>
      <c r="G205" s="90">
        <v>15</v>
      </c>
      <c r="H205" s="90">
        <v>43</v>
      </c>
      <c r="I205" s="82" t="s">
        <v>3058</v>
      </c>
    </row>
    <row r="206" spans="1:9" hidden="1">
      <c r="A206" s="22">
        <v>106</v>
      </c>
      <c r="B206" s="22" t="str">
        <f>VLOOKUP(A206,New_Tikina!$A$1:$B$88,2,FALSE)</f>
        <v>Tavua</v>
      </c>
      <c r="C206" s="95" t="s">
        <v>3263</v>
      </c>
      <c r="D206" s="95" t="s">
        <v>3263</v>
      </c>
      <c r="E206" s="56" t="s">
        <v>205</v>
      </c>
      <c r="F206" s="22" t="s">
        <v>71</v>
      </c>
      <c r="G206" s="90">
        <v>5</v>
      </c>
      <c r="H206" s="90">
        <v>2</v>
      </c>
      <c r="I206" s="82" t="s">
        <v>3058</v>
      </c>
    </row>
    <row r="207" spans="1:9" hidden="1">
      <c r="A207" s="22">
        <v>106</v>
      </c>
      <c r="B207" s="22" t="str">
        <f>VLOOKUP(A207,New_Tikina!$A$1:$B$88,2,FALSE)</f>
        <v>Tavua</v>
      </c>
      <c r="C207" s="95" t="s">
        <v>3262</v>
      </c>
      <c r="D207" s="95" t="s">
        <v>3262</v>
      </c>
      <c r="E207" s="56" t="s">
        <v>205</v>
      </c>
      <c r="F207" s="22" t="s">
        <v>71</v>
      </c>
      <c r="G207" s="90">
        <v>40</v>
      </c>
      <c r="H207" s="90">
        <v>8</v>
      </c>
      <c r="I207" s="82" t="s">
        <v>3058</v>
      </c>
    </row>
    <row r="208" spans="1:9" hidden="1">
      <c r="A208" s="22">
        <v>106</v>
      </c>
      <c r="B208" s="22" t="str">
        <f>VLOOKUP(A208,New_Tikina!$A$1:$B$88,2,FALSE)</f>
        <v>Tavua</v>
      </c>
      <c r="C208" s="95" t="s">
        <v>3261</v>
      </c>
      <c r="D208" s="95" t="s">
        <v>3261</v>
      </c>
      <c r="E208" s="56" t="s">
        <v>205</v>
      </c>
      <c r="F208" s="22" t="s">
        <v>71</v>
      </c>
      <c r="G208" s="90">
        <v>16</v>
      </c>
      <c r="H208" s="90">
        <v>0</v>
      </c>
      <c r="I208" s="82" t="s">
        <v>3058</v>
      </c>
    </row>
    <row r="209" spans="1:9" hidden="1">
      <c r="A209" s="22">
        <v>106</v>
      </c>
      <c r="B209" s="22" t="str">
        <f>VLOOKUP(A209,New_Tikina!$A$1:$B$88,2,FALSE)</f>
        <v>Tavua</v>
      </c>
      <c r="C209" s="95" t="s">
        <v>3260</v>
      </c>
      <c r="D209" s="95" t="s">
        <v>3260</v>
      </c>
      <c r="E209" s="56" t="s">
        <v>205</v>
      </c>
      <c r="F209" s="22" t="s">
        <v>71</v>
      </c>
      <c r="G209" s="90">
        <v>21</v>
      </c>
      <c r="H209" s="90">
        <v>38</v>
      </c>
      <c r="I209" s="82" t="s">
        <v>3058</v>
      </c>
    </row>
    <row r="210" spans="1:9" hidden="1">
      <c r="A210" s="22">
        <v>106</v>
      </c>
      <c r="B210" s="22" t="str">
        <f>VLOOKUP(A210,New_Tikina!$A$1:$B$88,2,FALSE)</f>
        <v>Tavua</v>
      </c>
      <c r="C210" s="22" t="s">
        <v>3259</v>
      </c>
      <c r="D210" s="22" t="s">
        <v>3259</v>
      </c>
      <c r="E210" s="56" t="s">
        <v>205</v>
      </c>
      <c r="F210" s="22" t="s">
        <v>71</v>
      </c>
      <c r="G210" s="90">
        <v>9</v>
      </c>
      <c r="H210" s="90">
        <v>54</v>
      </c>
      <c r="I210" s="82" t="s">
        <v>3058</v>
      </c>
    </row>
    <row r="211" spans="1:9" hidden="1">
      <c r="A211" s="22">
        <v>106</v>
      </c>
      <c r="B211" s="22" t="str">
        <f>VLOOKUP(A211,New_Tikina!$A$1:$B$88,2,FALSE)</f>
        <v>Tavua</v>
      </c>
      <c r="C211" s="22" t="s">
        <v>3258</v>
      </c>
      <c r="D211" s="22" t="s">
        <v>3258</v>
      </c>
      <c r="E211" s="56" t="s">
        <v>205</v>
      </c>
      <c r="F211" s="22" t="s">
        <v>71</v>
      </c>
      <c r="G211" s="90">
        <v>1</v>
      </c>
      <c r="H211" s="90">
        <v>14</v>
      </c>
      <c r="I211" s="82" t="s">
        <v>3058</v>
      </c>
    </row>
    <row r="212" spans="1:9" hidden="1">
      <c r="A212" s="22">
        <v>106</v>
      </c>
      <c r="B212" s="22" t="str">
        <f>VLOOKUP(A212,New_Tikina!$A$1:$B$88,2,FALSE)</f>
        <v>Tavua</v>
      </c>
      <c r="C212" s="22" t="s">
        <v>1135</v>
      </c>
      <c r="D212" s="22" t="s">
        <v>1135</v>
      </c>
      <c r="E212" s="56" t="s">
        <v>205</v>
      </c>
      <c r="F212" s="22" t="s">
        <v>71</v>
      </c>
      <c r="G212" s="90">
        <v>40</v>
      </c>
      <c r="H212" s="90">
        <v>130</v>
      </c>
      <c r="I212" s="82" t="s">
        <v>3058</v>
      </c>
    </row>
    <row r="213" spans="1:9" hidden="1">
      <c r="A213" s="22">
        <v>106</v>
      </c>
      <c r="B213" s="22" t="str">
        <f>VLOOKUP(A213,New_Tikina!$A$1:$B$88,2,FALSE)</f>
        <v>Tavua</v>
      </c>
      <c r="C213" s="22" t="s">
        <v>1135</v>
      </c>
      <c r="D213" s="22" t="s">
        <v>1135</v>
      </c>
      <c r="E213" s="56" t="s">
        <v>205</v>
      </c>
      <c r="F213" s="22" t="s">
        <v>71</v>
      </c>
      <c r="G213" s="90">
        <v>0</v>
      </c>
      <c r="H213" s="90">
        <v>17</v>
      </c>
      <c r="I213" s="82" t="s">
        <v>3058</v>
      </c>
    </row>
    <row r="214" spans="1:9" hidden="1">
      <c r="A214" s="22">
        <v>106</v>
      </c>
      <c r="B214" s="22" t="str">
        <f>VLOOKUP(A214,New_Tikina!$A$1:$B$88,2,FALSE)</f>
        <v>Tavua</v>
      </c>
      <c r="C214" s="92" t="s">
        <v>2509</v>
      </c>
      <c r="D214" s="92" t="s">
        <v>2509</v>
      </c>
      <c r="E214" s="56" t="s">
        <v>205</v>
      </c>
      <c r="F214" s="22" t="s">
        <v>71</v>
      </c>
      <c r="G214" s="90">
        <v>10</v>
      </c>
      <c r="H214" s="90">
        <v>27</v>
      </c>
      <c r="I214" s="82" t="s">
        <v>3058</v>
      </c>
    </row>
    <row r="215" spans="1:9" hidden="1">
      <c r="A215" s="22">
        <v>106</v>
      </c>
      <c r="B215" s="22" t="str">
        <f>VLOOKUP(A215,New_Tikina!$A$1:$B$88,2,FALSE)</f>
        <v>Tavua</v>
      </c>
      <c r="C215" s="95" t="s">
        <v>2512</v>
      </c>
      <c r="D215" s="95" t="s">
        <v>2512</v>
      </c>
      <c r="E215" s="56" t="s">
        <v>205</v>
      </c>
      <c r="F215" s="22" t="s">
        <v>71</v>
      </c>
      <c r="G215" s="90">
        <v>13</v>
      </c>
      <c r="H215" s="90">
        <v>12</v>
      </c>
      <c r="I215" s="82" t="s">
        <v>3058</v>
      </c>
    </row>
    <row r="216" spans="1:9" hidden="1">
      <c r="A216" s="22">
        <v>106</v>
      </c>
      <c r="B216" s="22" t="str">
        <f>VLOOKUP(A216,New_Tikina!$A$1:$B$88,2,FALSE)</f>
        <v>Tavua</v>
      </c>
      <c r="C216" s="22" t="s">
        <v>3257</v>
      </c>
      <c r="D216" s="22" t="s">
        <v>3257</v>
      </c>
      <c r="E216" s="56" t="s">
        <v>205</v>
      </c>
      <c r="F216" s="22" t="s">
        <v>71</v>
      </c>
      <c r="G216" s="90">
        <v>0</v>
      </c>
      <c r="H216" s="90">
        <v>22</v>
      </c>
      <c r="I216" s="82" t="s">
        <v>3058</v>
      </c>
    </row>
    <row r="217" spans="1:9" hidden="1">
      <c r="A217" s="22">
        <v>106</v>
      </c>
      <c r="B217" s="22" t="str">
        <f>VLOOKUP(A217,New_Tikina!$A$1:$B$88,2,FALSE)</f>
        <v>Tavua</v>
      </c>
      <c r="C217" s="22" t="s">
        <v>3256</v>
      </c>
      <c r="D217" s="22" t="s">
        <v>3256</v>
      </c>
      <c r="E217" s="56" t="s">
        <v>205</v>
      </c>
      <c r="F217" s="22" t="s">
        <v>71</v>
      </c>
      <c r="G217" s="90">
        <v>3</v>
      </c>
      <c r="H217" s="90">
        <v>84</v>
      </c>
      <c r="I217" s="82" t="s">
        <v>3058</v>
      </c>
    </row>
    <row r="218" spans="1:9" hidden="1">
      <c r="A218" s="22">
        <v>106</v>
      </c>
      <c r="B218" s="22" t="str">
        <f>VLOOKUP(A218,New_Tikina!$A$1:$B$88,2,FALSE)</f>
        <v>Tavua</v>
      </c>
      <c r="C218" s="95" t="s">
        <v>2555</v>
      </c>
      <c r="D218" s="95" t="s">
        <v>2555</v>
      </c>
      <c r="E218" s="56" t="s">
        <v>205</v>
      </c>
      <c r="F218" s="22" t="s">
        <v>71</v>
      </c>
      <c r="G218" s="90">
        <v>6</v>
      </c>
      <c r="H218" s="90">
        <v>25</v>
      </c>
      <c r="I218" s="82" t="s">
        <v>3058</v>
      </c>
    </row>
    <row r="219" spans="1:9" hidden="1">
      <c r="A219" s="22">
        <v>106</v>
      </c>
      <c r="B219" s="22" t="str">
        <f>VLOOKUP(A219,New_Tikina!$A$1:$B$88,2,FALSE)</f>
        <v>Tavua</v>
      </c>
      <c r="C219" s="22" t="s">
        <v>3255</v>
      </c>
      <c r="D219" s="22" t="s">
        <v>3255</v>
      </c>
      <c r="E219" s="56" t="s">
        <v>205</v>
      </c>
      <c r="F219" s="22" t="s">
        <v>71</v>
      </c>
      <c r="G219" s="90">
        <v>8</v>
      </c>
      <c r="H219" s="90">
        <v>24</v>
      </c>
      <c r="I219" s="82" t="s">
        <v>3058</v>
      </c>
    </row>
    <row r="220" spans="1:9" hidden="1">
      <c r="A220" s="22">
        <v>106</v>
      </c>
      <c r="B220" s="22" t="str">
        <f>VLOOKUP(A220,New_Tikina!$A$1:$B$88,2,FALSE)</f>
        <v>Tavua</v>
      </c>
      <c r="C220" s="22" t="s">
        <v>3254</v>
      </c>
      <c r="D220" s="22" t="s">
        <v>3254</v>
      </c>
      <c r="E220" s="56" t="s">
        <v>205</v>
      </c>
      <c r="F220" s="22" t="s">
        <v>71</v>
      </c>
      <c r="G220" s="90">
        <v>7</v>
      </c>
      <c r="H220" s="90">
        <v>30</v>
      </c>
      <c r="I220" s="82" t="s">
        <v>3058</v>
      </c>
    </row>
    <row r="221" spans="1:9" hidden="1">
      <c r="A221" s="22">
        <v>106</v>
      </c>
      <c r="B221" s="22" t="str">
        <f>VLOOKUP(A221,New_Tikina!$A$1:$B$88,2,FALSE)</f>
        <v>Tavua</v>
      </c>
      <c r="C221" s="22" t="s">
        <v>3253</v>
      </c>
      <c r="D221" s="22" t="s">
        <v>3253</v>
      </c>
      <c r="E221" s="56" t="s">
        <v>205</v>
      </c>
      <c r="F221" s="22" t="s">
        <v>71</v>
      </c>
      <c r="G221" s="90">
        <v>1</v>
      </c>
      <c r="H221" s="90">
        <v>67</v>
      </c>
      <c r="I221" s="82" t="s">
        <v>3058</v>
      </c>
    </row>
    <row r="222" spans="1:9" hidden="1">
      <c r="A222" s="22">
        <v>106</v>
      </c>
      <c r="B222" s="22" t="str">
        <f>VLOOKUP(A222,New_Tikina!$A$1:$B$88,2,FALSE)</f>
        <v>Tavua</v>
      </c>
      <c r="C222" s="22" t="s">
        <v>3252</v>
      </c>
      <c r="D222" s="22" t="s">
        <v>3252</v>
      </c>
      <c r="E222" s="56" t="s">
        <v>205</v>
      </c>
      <c r="F222" s="22" t="s">
        <v>71</v>
      </c>
      <c r="G222" s="90">
        <v>5</v>
      </c>
      <c r="H222" s="90">
        <v>29</v>
      </c>
      <c r="I222" s="82" t="s">
        <v>3058</v>
      </c>
    </row>
    <row r="223" spans="1:9" hidden="1">
      <c r="A223" s="22">
        <v>106</v>
      </c>
      <c r="B223" s="22" t="str">
        <f>VLOOKUP(A223,New_Tikina!$A$1:$B$88,2,FALSE)</f>
        <v>Tavua</v>
      </c>
      <c r="C223" s="96" t="s">
        <v>3251</v>
      </c>
      <c r="D223" s="96" t="s">
        <v>3251</v>
      </c>
      <c r="E223" s="56" t="s">
        <v>205</v>
      </c>
      <c r="F223" s="22" t="s">
        <v>71</v>
      </c>
      <c r="G223" s="90">
        <v>0</v>
      </c>
      <c r="H223" s="90">
        <v>10</v>
      </c>
      <c r="I223" s="82" t="s">
        <v>3058</v>
      </c>
    </row>
    <row r="224" spans="1:9" hidden="1">
      <c r="A224" s="22">
        <v>106</v>
      </c>
      <c r="B224" s="22" t="str">
        <f>VLOOKUP(A224,New_Tikina!$A$1:$B$88,2,FALSE)</f>
        <v>Tavua</v>
      </c>
      <c r="C224" s="92" t="s">
        <v>3250</v>
      </c>
      <c r="D224" s="92" t="s">
        <v>3250</v>
      </c>
      <c r="E224" s="56" t="s">
        <v>205</v>
      </c>
      <c r="F224" s="22" t="s">
        <v>71</v>
      </c>
      <c r="G224" s="90">
        <v>26</v>
      </c>
      <c r="H224" s="90">
        <v>53</v>
      </c>
      <c r="I224" s="82" t="s">
        <v>3058</v>
      </c>
    </row>
    <row r="225" spans="1:9" hidden="1">
      <c r="A225" s="22">
        <v>106</v>
      </c>
      <c r="B225" s="22" t="str">
        <f>VLOOKUP(A225,New_Tikina!$A$1:$B$88,2,FALSE)</f>
        <v>Tavua</v>
      </c>
      <c r="C225" s="22" t="s">
        <v>3249</v>
      </c>
      <c r="D225" s="22" t="s">
        <v>3249</v>
      </c>
      <c r="E225" s="56" t="s">
        <v>205</v>
      </c>
      <c r="F225" s="22" t="s">
        <v>71</v>
      </c>
      <c r="G225" s="90">
        <v>16</v>
      </c>
      <c r="H225" s="90">
        <v>85</v>
      </c>
      <c r="I225" s="82" t="s">
        <v>3058</v>
      </c>
    </row>
    <row r="226" spans="1:9" hidden="1">
      <c r="A226" s="22">
        <v>106</v>
      </c>
      <c r="B226" s="22" t="str">
        <f>VLOOKUP(A226,New_Tikina!$A$1:$B$88,2,FALSE)</f>
        <v>Tavua</v>
      </c>
      <c r="C226" s="22" t="s">
        <v>3248</v>
      </c>
      <c r="D226" s="22" t="s">
        <v>3248</v>
      </c>
      <c r="E226" s="56" t="s">
        <v>205</v>
      </c>
      <c r="F226" s="22" t="s">
        <v>71</v>
      </c>
      <c r="G226" s="90">
        <v>0</v>
      </c>
      <c r="H226" s="90">
        <v>14</v>
      </c>
      <c r="I226" s="82" t="s">
        <v>3058</v>
      </c>
    </row>
    <row r="227" spans="1:9" hidden="1">
      <c r="A227" s="22">
        <v>106</v>
      </c>
      <c r="B227" s="22" t="str">
        <f>VLOOKUP(A227,New_Tikina!$A$1:$B$88,2,FALSE)</f>
        <v>Tavua</v>
      </c>
      <c r="C227" s="22" t="s">
        <v>3248</v>
      </c>
      <c r="D227" s="22" t="s">
        <v>3248</v>
      </c>
      <c r="E227" s="56" t="s">
        <v>205</v>
      </c>
      <c r="F227" s="22" t="s">
        <v>71</v>
      </c>
      <c r="G227" s="90">
        <v>9</v>
      </c>
      <c r="H227" s="90">
        <v>7</v>
      </c>
      <c r="I227" s="82" t="s">
        <v>3058</v>
      </c>
    </row>
    <row r="228" spans="1:9" hidden="1">
      <c r="A228" s="22">
        <v>106</v>
      </c>
      <c r="B228" s="22" t="str">
        <f>VLOOKUP(A228,New_Tikina!$A$1:$B$88,2,FALSE)</f>
        <v>Tavua</v>
      </c>
      <c r="C228" s="22" t="s">
        <v>3247</v>
      </c>
      <c r="D228" s="22" t="s">
        <v>3247</v>
      </c>
      <c r="E228" s="56" t="s">
        <v>205</v>
      </c>
      <c r="F228" s="22" t="s">
        <v>71</v>
      </c>
      <c r="G228" s="90">
        <v>33</v>
      </c>
      <c r="H228" s="90">
        <v>44</v>
      </c>
      <c r="I228" s="82" t="s">
        <v>3058</v>
      </c>
    </row>
    <row r="229" spans="1:9" hidden="1">
      <c r="A229" s="22">
        <v>106</v>
      </c>
      <c r="B229" s="22" t="str">
        <f>VLOOKUP(A229,New_Tikina!$A$1:$B$88,2,FALSE)</f>
        <v>Tavua</v>
      </c>
      <c r="C229" s="22" t="s">
        <v>3246</v>
      </c>
      <c r="D229" s="22" t="s">
        <v>3246</v>
      </c>
      <c r="E229" s="56" t="s">
        <v>205</v>
      </c>
      <c r="F229" s="22" t="s">
        <v>71</v>
      </c>
      <c r="G229" s="90">
        <v>5</v>
      </c>
      <c r="H229" s="90">
        <v>26</v>
      </c>
      <c r="I229" s="82" t="s">
        <v>3058</v>
      </c>
    </row>
    <row r="230" spans="1:9" hidden="1">
      <c r="A230" s="22">
        <v>106</v>
      </c>
      <c r="B230" s="22" t="str">
        <f>VLOOKUP(A230,New_Tikina!$A$1:$B$88,2,FALSE)</f>
        <v>Tavua</v>
      </c>
      <c r="C230" s="22" t="s">
        <v>3245</v>
      </c>
      <c r="D230" s="22" t="s">
        <v>3245</v>
      </c>
      <c r="E230" s="56" t="s">
        <v>205</v>
      </c>
      <c r="F230" s="22" t="s">
        <v>71</v>
      </c>
      <c r="G230" s="90">
        <v>4</v>
      </c>
      <c r="H230" s="90">
        <v>3</v>
      </c>
      <c r="I230" s="82" t="s">
        <v>3058</v>
      </c>
    </row>
    <row r="231" spans="1:9" hidden="1">
      <c r="A231" s="22">
        <v>106</v>
      </c>
      <c r="B231" s="22" t="str">
        <f>VLOOKUP(A231,New_Tikina!$A$1:$B$88,2,FALSE)</f>
        <v>Tavua</v>
      </c>
      <c r="C231" s="22" t="s">
        <v>3244</v>
      </c>
      <c r="D231" s="22" t="s">
        <v>3244</v>
      </c>
      <c r="E231" s="56" t="s">
        <v>205</v>
      </c>
      <c r="F231" s="22" t="s">
        <v>71</v>
      </c>
      <c r="G231" s="90">
        <v>15</v>
      </c>
      <c r="H231" s="90">
        <v>13</v>
      </c>
      <c r="I231" s="82" t="s">
        <v>3058</v>
      </c>
    </row>
    <row r="232" spans="1:9" hidden="1">
      <c r="A232" s="22">
        <v>106</v>
      </c>
      <c r="B232" s="22" t="str">
        <f>VLOOKUP(A232,New_Tikina!$A$1:$B$88,2,FALSE)</f>
        <v>Tavua</v>
      </c>
      <c r="C232" s="93" t="s">
        <v>3243</v>
      </c>
      <c r="D232" s="93" t="s">
        <v>3243</v>
      </c>
      <c r="E232" s="56" t="s">
        <v>205</v>
      </c>
      <c r="F232" s="22" t="s">
        <v>71</v>
      </c>
      <c r="G232" s="94">
        <v>32</v>
      </c>
      <c r="H232" s="94">
        <v>52</v>
      </c>
      <c r="I232" s="82" t="s">
        <v>3058</v>
      </c>
    </row>
    <row r="233" spans="1:9" hidden="1">
      <c r="A233" s="22">
        <v>106</v>
      </c>
      <c r="B233" s="22" t="str">
        <f>VLOOKUP(A233,New_Tikina!$A$1:$B$88,2,FALSE)</f>
        <v>Tavua</v>
      </c>
      <c r="C233" s="92" t="s">
        <v>3242</v>
      </c>
      <c r="D233" s="92" t="s">
        <v>3242</v>
      </c>
      <c r="E233" s="56" t="s">
        <v>205</v>
      </c>
      <c r="F233" s="22" t="s">
        <v>71</v>
      </c>
      <c r="G233" s="90">
        <v>2</v>
      </c>
      <c r="H233" s="90">
        <v>10</v>
      </c>
      <c r="I233" s="82" t="s">
        <v>3058</v>
      </c>
    </row>
    <row r="234" spans="1:9" hidden="1">
      <c r="A234" s="22">
        <v>106</v>
      </c>
      <c r="B234" s="22" t="str">
        <f>VLOOKUP(A234,New_Tikina!$A$1:$B$88,2,FALSE)</f>
        <v>Tavua</v>
      </c>
      <c r="C234" s="22" t="s">
        <v>3241</v>
      </c>
      <c r="D234" s="22" t="s">
        <v>3241</v>
      </c>
      <c r="E234" s="56" t="s">
        <v>205</v>
      </c>
      <c r="F234" s="22" t="s">
        <v>71</v>
      </c>
      <c r="G234" s="90">
        <v>26</v>
      </c>
      <c r="H234" s="90">
        <v>30</v>
      </c>
      <c r="I234" s="82" t="s">
        <v>3058</v>
      </c>
    </row>
    <row r="235" spans="1:9" hidden="1">
      <c r="A235" s="22">
        <v>106</v>
      </c>
      <c r="B235" s="22" t="str">
        <f>VLOOKUP(A235,New_Tikina!$A$1:$B$88,2,FALSE)</f>
        <v>Tavua</v>
      </c>
      <c r="C235" s="95" t="s">
        <v>3240</v>
      </c>
      <c r="D235" s="95" t="s">
        <v>3240</v>
      </c>
      <c r="E235" s="56" t="s">
        <v>205</v>
      </c>
      <c r="F235" s="22" t="s">
        <v>71</v>
      </c>
      <c r="G235" s="90">
        <v>4</v>
      </c>
      <c r="H235" s="90">
        <v>1</v>
      </c>
      <c r="I235" s="82" t="s">
        <v>3058</v>
      </c>
    </row>
    <row r="236" spans="1:9" hidden="1">
      <c r="A236" s="22">
        <v>106</v>
      </c>
      <c r="B236" s="22" t="str">
        <f>VLOOKUP(A236,New_Tikina!$A$1:$B$88,2,FALSE)</f>
        <v>Tavua</v>
      </c>
      <c r="C236" s="22" t="s">
        <v>3239</v>
      </c>
      <c r="D236" s="22" t="s">
        <v>3239</v>
      </c>
      <c r="E236" s="56" t="s">
        <v>205</v>
      </c>
      <c r="F236" s="22" t="s">
        <v>71</v>
      </c>
      <c r="G236" s="90">
        <v>4</v>
      </c>
      <c r="H236" s="90">
        <v>30</v>
      </c>
      <c r="I236" s="82" t="s">
        <v>3058</v>
      </c>
    </row>
    <row r="237" spans="1:9" hidden="1">
      <c r="A237" s="22">
        <v>106</v>
      </c>
      <c r="B237" s="22" t="str">
        <f>VLOOKUP(A237,New_Tikina!$A$1:$B$88,2,FALSE)</f>
        <v>Tavua</v>
      </c>
      <c r="C237" s="22" t="s">
        <v>3238</v>
      </c>
      <c r="D237" s="22" t="s">
        <v>3238</v>
      </c>
      <c r="E237" s="56" t="s">
        <v>205</v>
      </c>
      <c r="F237" s="22" t="s">
        <v>71</v>
      </c>
      <c r="G237" s="90">
        <v>0</v>
      </c>
      <c r="H237" s="90">
        <v>19</v>
      </c>
      <c r="I237" s="82" t="s">
        <v>3058</v>
      </c>
    </row>
    <row r="238" spans="1:9" hidden="1">
      <c r="A238" s="22">
        <v>106</v>
      </c>
      <c r="B238" s="22" t="str">
        <f>VLOOKUP(A238,New_Tikina!$A$1:$B$88,2,FALSE)</f>
        <v>Tavua</v>
      </c>
      <c r="C238" s="22" t="s">
        <v>3237</v>
      </c>
      <c r="D238" s="22" t="s">
        <v>3237</v>
      </c>
      <c r="E238" s="56" t="s">
        <v>205</v>
      </c>
      <c r="F238" s="22" t="s">
        <v>71</v>
      </c>
      <c r="G238" s="90">
        <v>1</v>
      </c>
      <c r="H238" s="90">
        <v>28</v>
      </c>
      <c r="I238" s="82" t="s">
        <v>3058</v>
      </c>
    </row>
    <row r="239" spans="1:9" hidden="1">
      <c r="A239" s="22">
        <v>106</v>
      </c>
      <c r="B239" s="22" t="str">
        <f>VLOOKUP(A239,New_Tikina!$A$1:$B$88,2,FALSE)</f>
        <v>Tavua</v>
      </c>
      <c r="C239" s="22" t="s">
        <v>3236</v>
      </c>
      <c r="D239" s="22" t="s">
        <v>3236</v>
      </c>
      <c r="E239" s="56" t="s">
        <v>205</v>
      </c>
      <c r="F239" s="22" t="s">
        <v>71</v>
      </c>
      <c r="G239" s="90">
        <v>4</v>
      </c>
      <c r="H239" s="90">
        <v>21</v>
      </c>
      <c r="I239" s="82" t="s">
        <v>3058</v>
      </c>
    </row>
    <row r="240" spans="1:9" hidden="1">
      <c r="A240" s="22">
        <v>106</v>
      </c>
      <c r="B240" s="22" t="str">
        <f>VLOOKUP(A240,New_Tikina!$A$1:$B$88,2,FALSE)</f>
        <v>Tavua</v>
      </c>
      <c r="C240" s="22" t="s">
        <v>3235</v>
      </c>
      <c r="D240" s="22" t="s">
        <v>3235</v>
      </c>
      <c r="E240" s="56" t="s">
        <v>205</v>
      </c>
      <c r="F240" s="22" t="s">
        <v>71</v>
      </c>
      <c r="G240" s="90">
        <v>14</v>
      </c>
      <c r="H240" s="90">
        <v>27</v>
      </c>
      <c r="I240" s="82" t="s">
        <v>3058</v>
      </c>
    </row>
    <row r="241" spans="1:9" hidden="1">
      <c r="A241" s="22">
        <v>106</v>
      </c>
      <c r="B241" s="22" t="str">
        <f>VLOOKUP(A241,New_Tikina!$A$1:$B$88,2,FALSE)</f>
        <v>Tavua</v>
      </c>
      <c r="C241" s="93" t="s">
        <v>3234</v>
      </c>
      <c r="D241" s="93" t="s">
        <v>3234</v>
      </c>
      <c r="E241" s="56" t="s">
        <v>205</v>
      </c>
      <c r="F241" s="22" t="s">
        <v>71</v>
      </c>
      <c r="G241" s="94">
        <v>16</v>
      </c>
      <c r="H241" s="94">
        <v>21</v>
      </c>
      <c r="I241" s="82" t="s">
        <v>3058</v>
      </c>
    </row>
    <row r="242" spans="1:9" hidden="1">
      <c r="A242" s="22">
        <v>106</v>
      </c>
      <c r="B242" s="22" t="str">
        <f>VLOOKUP(A242,New_Tikina!$A$1:$B$88,2,FALSE)</f>
        <v>Tavua</v>
      </c>
      <c r="C242" s="22" t="s">
        <v>3233</v>
      </c>
      <c r="D242" s="22" t="s">
        <v>3233</v>
      </c>
      <c r="E242" s="56" t="s">
        <v>205</v>
      </c>
      <c r="F242" s="22" t="s">
        <v>71</v>
      </c>
      <c r="G242" s="90">
        <v>15</v>
      </c>
      <c r="H242" s="90">
        <v>77</v>
      </c>
      <c r="I242" s="82" t="s">
        <v>3058</v>
      </c>
    </row>
    <row r="243" spans="1:9" hidden="1">
      <c r="A243" s="22">
        <v>106</v>
      </c>
      <c r="B243" s="22" t="str">
        <f>VLOOKUP(A243,New_Tikina!$A$1:$B$88,2,FALSE)</f>
        <v>Tavua</v>
      </c>
      <c r="C243" s="22" t="s">
        <v>3232</v>
      </c>
      <c r="D243" s="22" t="s">
        <v>3232</v>
      </c>
      <c r="E243" s="56" t="s">
        <v>205</v>
      </c>
      <c r="F243" s="22" t="s">
        <v>71</v>
      </c>
      <c r="G243" s="90">
        <v>21</v>
      </c>
      <c r="H243" s="90">
        <v>63</v>
      </c>
      <c r="I243" s="82" t="s">
        <v>3058</v>
      </c>
    </row>
    <row r="244" spans="1:9" hidden="1">
      <c r="A244" s="22">
        <v>106</v>
      </c>
      <c r="B244" s="22" t="str">
        <f>VLOOKUP(A244,New_Tikina!$A$1:$B$88,2,FALSE)</f>
        <v>Tavua</v>
      </c>
      <c r="C244" s="22" t="s">
        <v>3231</v>
      </c>
      <c r="D244" s="22" t="s">
        <v>3231</v>
      </c>
      <c r="E244" s="56" t="s">
        <v>205</v>
      </c>
      <c r="F244" s="22" t="s">
        <v>71</v>
      </c>
      <c r="G244" s="90">
        <v>15</v>
      </c>
      <c r="H244" s="90">
        <v>15</v>
      </c>
      <c r="I244" s="82" t="s">
        <v>3058</v>
      </c>
    </row>
    <row r="245" spans="1:9" hidden="1">
      <c r="A245" s="22">
        <v>106</v>
      </c>
      <c r="B245" s="22" t="str">
        <f>VLOOKUP(A245,New_Tikina!$A$1:$B$88,2,FALSE)</f>
        <v>Tavua</v>
      </c>
      <c r="C245" s="22" t="s">
        <v>3230</v>
      </c>
      <c r="D245" s="22" t="s">
        <v>3230</v>
      </c>
      <c r="E245" s="56" t="s">
        <v>205</v>
      </c>
      <c r="F245" s="22" t="s">
        <v>71</v>
      </c>
      <c r="G245" s="90">
        <v>4</v>
      </c>
      <c r="H245" s="90">
        <v>22</v>
      </c>
      <c r="I245" s="82" t="s">
        <v>3058</v>
      </c>
    </row>
    <row r="246" spans="1:9" hidden="1">
      <c r="A246" s="22">
        <v>106</v>
      </c>
      <c r="B246" s="22" t="str">
        <f>VLOOKUP(A246,New_Tikina!$A$1:$B$88,2,FALSE)</f>
        <v>Tavua</v>
      </c>
      <c r="C246" s="22" t="s">
        <v>3229</v>
      </c>
      <c r="D246" s="22" t="s">
        <v>3229</v>
      </c>
      <c r="E246" s="56" t="s">
        <v>205</v>
      </c>
      <c r="F246" s="22" t="s">
        <v>71</v>
      </c>
      <c r="G246" s="90">
        <v>1</v>
      </c>
      <c r="H246" s="90">
        <v>14</v>
      </c>
      <c r="I246" s="82" t="s">
        <v>3058</v>
      </c>
    </row>
    <row r="247" spans="1:9" hidden="1">
      <c r="A247" s="22">
        <v>106</v>
      </c>
      <c r="B247" s="22" t="str">
        <f>VLOOKUP(A247,New_Tikina!$A$1:$B$88,2,FALSE)</f>
        <v>Tavua</v>
      </c>
      <c r="C247" s="22" t="s">
        <v>3228</v>
      </c>
      <c r="D247" s="22" t="s">
        <v>3228</v>
      </c>
      <c r="E247" s="56" t="s">
        <v>205</v>
      </c>
      <c r="F247" s="22" t="s">
        <v>71</v>
      </c>
      <c r="G247" s="90">
        <v>3</v>
      </c>
      <c r="H247" s="90">
        <v>21</v>
      </c>
      <c r="I247" s="82" t="s">
        <v>3058</v>
      </c>
    </row>
    <row r="248" spans="1:9" hidden="1">
      <c r="A248" s="22">
        <v>107</v>
      </c>
      <c r="B248" s="22" t="str">
        <f>VLOOKUP(A248,New_Tikina!$A$1:$B$88,2,FALSE)</f>
        <v>Vuda</v>
      </c>
      <c r="C248" s="22" t="s">
        <v>3227</v>
      </c>
      <c r="D248" s="22" t="s">
        <v>3227</v>
      </c>
      <c r="E248" s="56" t="s">
        <v>2427</v>
      </c>
      <c r="F248" s="22" t="s">
        <v>71</v>
      </c>
      <c r="G248" s="90">
        <v>22</v>
      </c>
      <c r="H248" s="90">
        <v>120</v>
      </c>
      <c r="I248" s="82" t="s">
        <v>3058</v>
      </c>
    </row>
    <row r="249" spans="1:9" hidden="1">
      <c r="A249" s="22">
        <v>107</v>
      </c>
      <c r="B249" s="22" t="str">
        <f>VLOOKUP(A249,New_Tikina!$A$1:$B$88,2,FALSE)</f>
        <v>Vuda</v>
      </c>
      <c r="C249" s="22" t="s">
        <v>3226</v>
      </c>
      <c r="D249" s="22" t="s">
        <v>3226</v>
      </c>
      <c r="E249" s="56" t="s">
        <v>2427</v>
      </c>
      <c r="F249" s="22" t="s">
        <v>71</v>
      </c>
      <c r="G249" s="90">
        <v>2</v>
      </c>
      <c r="H249" s="90">
        <v>33</v>
      </c>
      <c r="I249" s="82" t="s">
        <v>3058</v>
      </c>
    </row>
    <row r="250" spans="1:9" hidden="1">
      <c r="A250" s="22">
        <v>107</v>
      </c>
      <c r="B250" s="22" t="str">
        <f>VLOOKUP(A250,New_Tikina!$A$1:$B$88,2,FALSE)</f>
        <v>Vuda</v>
      </c>
      <c r="C250" s="22" t="s">
        <v>3225</v>
      </c>
      <c r="D250" s="22" t="s">
        <v>3225</v>
      </c>
      <c r="E250" s="56" t="s">
        <v>2427</v>
      </c>
      <c r="F250" s="22" t="s">
        <v>71</v>
      </c>
      <c r="G250" s="90">
        <v>26</v>
      </c>
      <c r="H250" s="90">
        <v>66</v>
      </c>
      <c r="I250" s="82" t="s">
        <v>3058</v>
      </c>
    </row>
    <row r="251" spans="1:9" hidden="1">
      <c r="A251" s="22">
        <v>107</v>
      </c>
      <c r="B251" s="22" t="str">
        <f>VLOOKUP(A251,New_Tikina!$A$1:$B$88,2,FALSE)</f>
        <v>Vuda</v>
      </c>
      <c r="C251" s="22" t="s">
        <v>3224</v>
      </c>
      <c r="D251" s="22" t="s">
        <v>3224</v>
      </c>
      <c r="E251" s="56" t="s">
        <v>2427</v>
      </c>
      <c r="F251" s="22" t="s">
        <v>71</v>
      </c>
      <c r="G251" s="90">
        <v>164</v>
      </c>
      <c r="H251" s="90">
        <v>390</v>
      </c>
      <c r="I251" s="82" t="s">
        <v>3058</v>
      </c>
    </row>
    <row r="252" spans="1:9" hidden="1">
      <c r="A252" s="22">
        <v>107</v>
      </c>
      <c r="B252" s="22" t="str">
        <f>VLOOKUP(A252,New_Tikina!$A$1:$B$88,2,FALSE)</f>
        <v>Vuda</v>
      </c>
      <c r="C252" s="22" t="s">
        <v>3223</v>
      </c>
      <c r="D252" s="22" t="s">
        <v>3223</v>
      </c>
      <c r="E252" s="56" t="s">
        <v>2427</v>
      </c>
      <c r="F252" s="22" t="s">
        <v>71</v>
      </c>
      <c r="G252" s="90">
        <v>43</v>
      </c>
      <c r="H252" s="90">
        <v>179</v>
      </c>
      <c r="I252" s="82" t="s">
        <v>3058</v>
      </c>
    </row>
    <row r="253" spans="1:9" hidden="1">
      <c r="A253" s="22">
        <v>107</v>
      </c>
      <c r="B253" s="22" t="str">
        <f>VLOOKUP(A253,New_Tikina!$A$1:$B$88,2,FALSE)</f>
        <v>Vuda</v>
      </c>
      <c r="C253" s="22" t="s">
        <v>3222</v>
      </c>
      <c r="D253" s="22" t="s">
        <v>3222</v>
      </c>
      <c r="E253" s="56" t="s">
        <v>2427</v>
      </c>
      <c r="F253" s="22" t="s">
        <v>71</v>
      </c>
      <c r="G253" s="90">
        <v>70</v>
      </c>
      <c r="H253" s="90">
        <v>169</v>
      </c>
      <c r="I253" s="82" t="s">
        <v>3058</v>
      </c>
    </row>
    <row r="254" spans="1:9" hidden="1">
      <c r="A254" s="22">
        <v>107</v>
      </c>
      <c r="B254" s="22" t="str">
        <f>VLOOKUP(A254,New_Tikina!$A$1:$B$88,2,FALSE)</f>
        <v>Vuda</v>
      </c>
      <c r="C254" s="22" t="s">
        <v>3221</v>
      </c>
      <c r="D254" s="22" t="s">
        <v>3221</v>
      </c>
      <c r="E254" s="56" t="s">
        <v>2427</v>
      </c>
      <c r="F254" s="22" t="s">
        <v>71</v>
      </c>
      <c r="G254" s="90">
        <v>11</v>
      </c>
      <c r="H254" s="90">
        <v>49</v>
      </c>
      <c r="I254" s="82" t="s">
        <v>3058</v>
      </c>
    </row>
    <row r="255" spans="1:9" hidden="1">
      <c r="A255" s="22">
        <v>108</v>
      </c>
      <c r="B255" s="22" t="str">
        <f>VLOOKUP(A255,New_Tikina!$A$1:$B$88,2,FALSE)</f>
        <v>Yasawa</v>
      </c>
      <c r="C255" s="22" t="s">
        <v>1108</v>
      </c>
      <c r="D255" s="22" t="s">
        <v>1108</v>
      </c>
      <c r="E255" s="56" t="s">
        <v>3219</v>
      </c>
      <c r="F255" s="22" t="s">
        <v>71</v>
      </c>
      <c r="G255" s="91">
        <v>9</v>
      </c>
      <c r="H255" s="91">
        <v>9</v>
      </c>
      <c r="I255" s="82" t="s">
        <v>3058</v>
      </c>
    </row>
    <row r="256" spans="1:9" hidden="1">
      <c r="A256" s="22">
        <v>108</v>
      </c>
      <c r="B256" s="22" t="str">
        <f>VLOOKUP(A256,New_Tikina!$A$1:$B$88,2,FALSE)</f>
        <v>Yasawa</v>
      </c>
      <c r="C256" s="22" t="s">
        <v>2479</v>
      </c>
      <c r="D256" s="22" t="s">
        <v>2479</v>
      </c>
      <c r="E256" s="56" t="s">
        <v>3219</v>
      </c>
      <c r="F256" s="22" t="s">
        <v>71</v>
      </c>
      <c r="G256" s="91">
        <v>7</v>
      </c>
      <c r="H256" s="91">
        <v>4</v>
      </c>
      <c r="I256" s="82" t="s">
        <v>3058</v>
      </c>
    </row>
    <row r="257" spans="1:9" hidden="1">
      <c r="A257" s="22">
        <v>108</v>
      </c>
      <c r="B257" s="22" t="str">
        <f>VLOOKUP(A257,New_Tikina!$A$1:$B$88,2,FALSE)</f>
        <v>Yasawa</v>
      </c>
      <c r="C257" s="22" t="s">
        <v>2510</v>
      </c>
      <c r="D257" s="22" t="s">
        <v>2510</v>
      </c>
      <c r="E257" s="56" t="s">
        <v>3219</v>
      </c>
      <c r="F257" s="22" t="s">
        <v>71</v>
      </c>
      <c r="G257" s="91">
        <v>4</v>
      </c>
      <c r="H257" s="91">
        <v>10</v>
      </c>
      <c r="I257" s="82" t="s">
        <v>3058</v>
      </c>
    </row>
    <row r="258" spans="1:9" hidden="1">
      <c r="A258" s="22">
        <v>108</v>
      </c>
      <c r="B258" s="22" t="str">
        <f>VLOOKUP(A258,New_Tikina!$A$1:$B$88,2,FALSE)</f>
        <v>Yasawa</v>
      </c>
      <c r="C258" s="22" t="s">
        <v>3220</v>
      </c>
      <c r="D258" s="22" t="s">
        <v>3220</v>
      </c>
      <c r="E258" s="56" t="s">
        <v>3219</v>
      </c>
      <c r="F258" s="22" t="s">
        <v>71</v>
      </c>
      <c r="H258" s="91">
        <v>10</v>
      </c>
      <c r="I258" s="82" t="s">
        <v>3058</v>
      </c>
    </row>
    <row r="259" spans="1:9" hidden="1">
      <c r="A259" s="22">
        <v>108</v>
      </c>
      <c r="B259" s="22" t="str">
        <f>VLOOKUP(A259,New_Tikina!$A$1:$B$88,2,FALSE)</f>
        <v>Yasawa</v>
      </c>
      <c r="C259" s="22" t="s">
        <v>3218</v>
      </c>
      <c r="D259" s="22" t="s">
        <v>3218</v>
      </c>
      <c r="E259" s="56" t="s">
        <v>2660</v>
      </c>
      <c r="F259" s="22" t="s">
        <v>71</v>
      </c>
      <c r="G259" s="91">
        <v>1</v>
      </c>
      <c r="H259" s="91">
        <v>10</v>
      </c>
      <c r="I259" s="82" t="s">
        <v>3058</v>
      </c>
    </row>
    <row r="260" spans="1:9" hidden="1">
      <c r="A260" s="22">
        <v>108</v>
      </c>
      <c r="B260" s="22" t="str">
        <f>VLOOKUP(A260,New_Tikina!$A$1:$B$88,2,FALSE)</f>
        <v>Yasawa</v>
      </c>
      <c r="C260" s="22" t="s">
        <v>1122</v>
      </c>
      <c r="D260" s="22" t="s">
        <v>1122</v>
      </c>
      <c r="E260" s="56" t="s">
        <v>2660</v>
      </c>
      <c r="F260" s="22" t="s">
        <v>71</v>
      </c>
      <c r="G260" s="91">
        <v>8</v>
      </c>
      <c r="H260" s="91">
        <v>9</v>
      </c>
      <c r="I260" s="82" t="s">
        <v>3058</v>
      </c>
    </row>
    <row r="261" spans="1:9" hidden="1">
      <c r="A261" s="22">
        <v>108</v>
      </c>
      <c r="B261" s="22" t="str">
        <f>VLOOKUP(A261,New_Tikina!$A$1:$B$88,2,FALSE)</f>
        <v>Yasawa</v>
      </c>
      <c r="C261" s="22" t="s">
        <v>2509</v>
      </c>
      <c r="D261" s="22" t="s">
        <v>2509</v>
      </c>
      <c r="E261" s="56" t="s">
        <v>2660</v>
      </c>
      <c r="F261" s="22" t="s">
        <v>71</v>
      </c>
      <c r="G261" s="91">
        <v>6</v>
      </c>
      <c r="H261" s="91">
        <v>6</v>
      </c>
      <c r="I261" s="82" t="s">
        <v>3058</v>
      </c>
    </row>
    <row r="262" spans="1:9" hidden="1">
      <c r="A262" s="22">
        <v>108</v>
      </c>
      <c r="B262" s="22" t="str">
        <f>VLOOKUP(A262,New_Tikina!$A$1:$B$88,2,FALSE)</f>
        <v>Yasawa</v>
      </c>
      <c r="C262" s="22" t="s">
        <v>2661</v>
      </c>
      <c r="D262" s="22" t="s">
        <v>2661</v>
      </c>
      <c r="E262" s="56" t="s">
        <v>2660</v>
      </c>
      <c r="F262" s="22" t="s">
        <v>71</v>
      </c>
      <c r="G262" s="91">
        <v>10</v>
      </c>
      <c r="H262" s="91">
        <v>10</v>
      </c>
      <c r="I262" s="82" t="s">
        <v>3058</v>
      </c>
    </row>
    <row r="263" spans="1:9" hidden="1">
      <c r="A263" s="22">
        <v>108</v>
      </c>
      <c r="B263" s="22" t="str">
        <f>VLOOKUP(A263,New_Tikina!$A$1:$B$88,2,FALSE)</f>
        <v>Yasawa</v>
      </c>
      <c r="C263" s="22" t="s">
        <v>2667</v>
      </c>
      <c r="D263" s="22" t="s">
        <v>2667</v>
      </c>
      <c r="E263" s="56" t="s">
        <v>2660</v>
      </c>
      <c r="F263" s="22" t="s">
        <v>71</v>
      </c>
      <c r="G263" s="91">
        <v>0</v>
      </c>
      <c r="H263" s="91">
        <v>4</v>
      </c>
      <c r="I263" s="82" t="s">
        <v>3058</v>
      </c>
    </row>
    <row r="264" spans="1:9" hidden="1">
      <c r="A264" s="22">
        <v>108</v>
      </c>
      <c r="B264" s="22" t="str">
        <f>VLOOKUP(A264,New_Tikina!$A$1:$B$88,2,FALSE)</f>
        <v>Yasawa</v>
      </c>
      <c r="C264" s="22" t="s">
        <v>2668</v>
      </c>
      <c r="D264" s="22" t="s">
        <v>2668</v>
      </c>
      <c r="E264" s="56" t="s">
        <v>2660</v>
      </c>
      <c r="F264" s="22" t="s">
        <v>71</v>
      </c>
      <c r="G264" s="91">
        <v>4</v>
      </c>
      <c r="H264" s="91">
        <v>6</v>
      </c>
      <c r="I264" s="82" t="s">
        <v>3058</v>
      </c>
    </row>
    <row r="265" spans="1:9" hidden="1">
      <c r="A265" s="22">
        <v>108</v>
      </c>
      <c r="B265" s="22" t="str">
        <f>VLOOKUP(A265,New_Tikina!$A$1:$B$88,2,FALSE)</f>
        <v>Yasawa</v>
      </c>
      <c r="C265" s="22" t="s">
        <v>3217</v>
      </c>
      <c r="D265" s="22" t="s">
        <v>3217</v>
      </c>
      <c r="E265" s="56" t="s">
        <v>207</v>
      </c>
      <c r="F265" s="22" t="s">
        <v>71</v>
      </c>
      <c r="G265" s="90">
        <v>0</v>
      </c>
      <c r="H265" s="90">
        <v>0</v>
      </c>
      <c r="I265" s="82" t="s">
        <v>3058</v>
      </c>
    </row>
    <row r="266" spans="1:9" hidden="1">
      <c r="A266" s="22">
        <v>108</v>
      </c>
      <c r="B266" s="22" t="str">
        <f>VLOOKUP(A266,New_Tikina!$A$1:$B$88,2,FALSE)</f>
        <v>Yasawa</v>
      </c>
      <c r="C266" s="22" t="s">
        <v>3216</v>
      </c>
      <c r="D266" s="22" t="s">
        <v>3216</v>
      </c>
      <c r="E266" s="56" t="s">
        <v>207</v>
      </c>
      <c r="F266" s="22" t="s">
        <v>71</v>
      </c>
      <c r="G266" s="90">
        <v>0</v>
      </c>
      <c r="H266" s="90">
        <v>0</v>
      </c>
      <c r="I266" s="82" t="s">
        <v>3058</v>
      </c>
    </row>
    <row r="267" spans="1:9" hidden="1">
      <c r="A267" s="22">
        <v>108</v>
      </c>
      <c r="B267" s="22" t="str">
        <f>VLOOKUP(A267,New_Tikina!$A$1:$B$88,2,FALSE)</f>
        <v>Yasawa</v>
      </c>
      <c r="C267" s="22" t="s">
        <v>3215</v>
      </c>
      <c r="D267" s="22" t="s">
        <v>3215</v>
      </c>
      <c r="E267" s="56" t="s">
        <v>207</v>
      </c>
      <c r="F267" s="22" t="s">
        <v>71</v>
      </c>
      <c r="G267" s="90">
        <v>0</v>
      </c>
      <c r="H267" s="90">
        <v>0</v>
      </c>
      <c r="I267" s="82" t="s">
        <v>3058</v>
      </c>
    </row>
    <row r="268" spans="1:9" hidden="1">
      <c r="A268" s="22">
        <v>108</v>
      </c>
      <c r="B268" s="22" t="str">
        <f>VLOOKUP(A268,New_Tikina!$A$1:$B$88,2,FALSE)</f>
        <v>Yasawa</v>
      </c>
      <c r="C268" s="22" t="s">
        <v>3214</v>
      </c>
      <c r="D268" s="22" t="s">
        <v>3214</v>
      </c>
      <c r="E268" s="56" t="s">
        <v>207</v>
      </c>
      <c r="F268" s="22" t="s">
        <v>71</v>
      </c>
      <c r="G268" s="90">
        <v>0</v>
      </c>
      <c r="H268" s="90">
        <v>6</v>
      </c>
      <c r="I268" s="82" t="s">
        <v>3058</v>
      </c>
    </row>
    <row r="269" spans="1:9" hidden="1">
      <c r="A269" s="22">
        <v>108</v>
      </c>
      <c r="B269" s="22" t="str">
        <f>VLOOKUP(A269,New_Tikina!$A$1:$B$88,2,FALSE)</f>
        <v>Yasawa</v>
      </c>
      <c r="C269" s="22" t="s">
        <v>3213</v>
      </c>
      <c r="D269" s="22" t="s">
        <v>3213</v>
      </c>
      <c r="E269" s="56" t="s">
        <v>207</v>
      </c>
      <c r="F269" s="22" t="s">
        <v>71</v>
      </c>
      <c r="G269" s="90">
        <v>1</v>
      </c>
      <c r="H269" s="90">
        <v>0</v>
      </c>
      <c r="I269" s="82" t="s">
        <v>3058</v>
      </c>
    </row>
    <row r="270" spans="1:9" hidden="1">
      <c r="A270" s="22">
        <v>108</v>
      </c>
      <c r="B270" s="22" t="str">
        <f>VLOOKUP(A270,New_Tikina!$A$1:$B$88,2,FALSE)</f>
        <v>Yasawa</v>
      </c>
      <c r="C270" s="22" t="s">
        <v>3212</v>
      </c>
      <c r="D270" s="22" t="s">
        <v>3212</v>
      </c>
      <c r="E270" s="56" t="s">
        <v>207</v>
      </c>
      <c r="F270" s="22" t="s">
        <v>71</v>
      </c>
      <c r="G270" s="90">
        <v>5</v>
      </c>
      <c r="H270" s="90">
        <v>0</v>
      </c>
      <c r="I270" s="82" t="s">
        <v>3058</v>
      </c>
    </row>
    <row r="271" spans="1:9" hidden="1">
      <c r="A271" s="22">
        <v>108</v>
      </c>
      <c r="B271" s="22" t="str">
        <f>VLOOKUP(A271,New_Tikina!$A$1:$B$88,2,FALSE)</f>
        <v>Yasawa</v>
      </c>
      <c r="C271" s="22" t="s">
        <v>3211</v>
      </c>
      <c r="D271" s="22" t="s">
        <v>3211</v>
      </c>
      <c r="E271" s="56" t="s">
        <v>207</v>
      </c>
      <c r="F271" s="22" t="s">
        <v>71</v>
      </c>
      <c r="G271" s="90">
        <v>0</v>
      </c>
      <c r="H271" s="90">
        <v>4</v>
      </c>
      <c r="I271" s="82" t="s">
        <v>3058</v>
      </c>
    </row>
    <row r="272" spans="1:9" hidden="1">
      <c r="A272" s="22">
        <v>108</v>
      </c>
      <c r="B272" s="22" t="str">
        <f>VLOOKUP(A272,New_Tikina!$A$1:$B$88,2,FALSE)</f>
        <v>Yasawa</v>
      </c>
      <c r="C272" s="22" t="s">
        <v>3210</v>
      </c>
      <c r="D272" s="22" t="s">
        <v>3210</v>
      </c>
      <c r="E272" s="56" t="s">
        <v>207</v>
      </c>
      <c r="F272" s="22" t="s">
        <v>71</v>
      </c>
      <c r="G272" s="90">
        <v>0</v>
      </c>
      <c r="H272" s="90">
        <v>0</v>
      </c>
      <c r="I272" s="82" t="s">
        <v>3058</v>
      </c>
    </row>
    <row r="273" spans="1:9" hidden="1">
      <c r="A273" s="22">
        <v>108</v>
      </c>
      <c r="B273" s="22" t="str">
        <f>VLOOKUP(A273,New_Tikina!$A$1:$B$88,2,FALSE)</f>
        <v>Yasawa</v>
      </c>
      <c r="C273" s="22" t="s">
        <v>3209</v>
      </c>
      <c r="D273" s="22" t="s">
        <v>3209</v>
      </c>
      <c r="E273" s="56" t="s">
        <v>207</v>
      </c>
      <c r="F273" s="22" t="s">
        <v>71</v>
      </c>
      <c r="G273" s="90">
        <v>0</v>
      </c>
      <c r="H273" s="90">
        <v>1</v>
      </c>
      <c r="I273" s="82" t="s">
        <v>3058</v>
      </c>
    </row>
    <row r="274" spans="1:9" hidden="1">
      <c r="A274" s="22">
        <v>108</v>
      </c>
      <c r="B274" s="22" t="str">
        <f>VLOOKUP(A274,New_Tikina!$A$1:$B$88,2,FALSE)</f>
        <v>Yasawa</v>
      </c>
      <c r="C274" s="22" t="s">
        <v>3208</v>
      </c>
      <c r="D274" s="22" t="s">
        <v>3208</v>
      </c>
      <c r="E274" s="56" t="s">
        <v>207</v>
      </c>
      <c r="F274" s="22" t="s">
        <v>71</v>
      </c>
      <c r="G274" s="90">
        <v>0</v>
      </c>
      <c r="H274" s="90">
        <v>0</v>
      </c>
      <c r="I274" s="82" t="s">
        <v>3058</v>
      </c>
    </row>
    <row r="275" spans="1:9" hidden="1">
      <c r="A275" s="22">
        <v>108</v>
      </c>
      <c r="B275" s="22" t="str">
        <f>VLOOKUP(A275,New_Tikina!$A$1:$B$88,2,FALSE)</f>
        <v>Yasawa</v>
      </c>
      <c r="C275" s="22" t="s">
        <v>3207</v>
      </c>
      <c r="D275" s="22" t="s">
        <v>3207</v>
      </c>
      <c r="E275" s="56" t="s">
        <v>207</v>
      </c>
      <c r="F275" s="22" t="s">
        <v>71</v>
      </c>
      <c r="G275" s="90">
        <v>5</v>
      </c>
      <c r="H275" s="90">
        <v>19</v>
      </c>
      <c r="I275" s="82" t="s">
        <v>3058</v>
      </c>
    </row>
    <row r="276" spans="1:9" hidden="1">
      <c r="A276" s="22">
        <v>108</v>
      </c>
      <c r="B276" s="22" t="str">
        <f>VLOOKUP(A276,New_Tikina!$A$1:$B$88,2,FALSE)</f>
        <v>Yasawa</v>
      </c>
      <c r="C276" s="22" t="s">
        <v>3206</v>
      </c>
      <c r="D276" s="22" t="s">
        <v>3206</v>
      </c>
      <c r="E276" s="56" t="s">
        <v>207</v>
      </c>
      <c r="F276" s="22" t="s">
        <v>71</v>
      </c>
      <c r="G276" s="90">
        <v>9</v>
      </c>
      <c r="H276" s="90">
        <v>21</v>
      </c>
      <c r="I276" s="82" t="s">
        <v>3058</v>
      </c>
    </row>
    <row r="277" spans="1:9" hidden="1">
      <c r="A277" s="22">
        <v>108</v>
      </c>
      <c r="B277" s="22" t="str">
        <f>VLOOKUP(A277,New_Tikina!$A$1:$B$88,2,FALSE)</f>
        <v>Yasawa</v>
      </c>
      <c r="C277" s="22" t="s">
        <v>3205</v>
      </c>
      <c r="D277" s="22" t="s">
        <v>3205</v>
      </c>
      <c r="E277" s="56" t="s">
        <v>207</v>
      </c>
      <c r="F277" s="22" t="s">
        <v>71</v>
      </c>
      <c r="G277" s="90">
        <v>0</v>
      </c>
      <c r="H277" s="90">
        <v>0</v>
      </c>
      <c r="I277" s="82" t="s">
        <v>3058</v>
      </c>
    </row>
    <row r="278" spans="1:9" hidden="1">
      <c r="A278" s="22">
        <v>1101</v>
      </c>
      <c r="B278" s="22" t="str">
        <f>VLOOKUP(A278,New_Tikina!$A$1:$B$88,2,FALSE)</f>
        <v>Nakorotubu</v>
      </c>
      <c r="C278" s="22" t="s">
        <v>3168</v>
      </c>
      <c r="D278" s="22" t="s">
        <v>3168</v>
      </c>
      <c r="E278" s="56" t="s">
        <v>3165</v>
      </c>
      <c r="F278" s="22" t="s">
        <v>73</v>
      </c>
      <c r="G278" s="90">
        <v>12</v>
      </c>
      <c r="H278" s="90">
        <v>15</v>
      </c>
      <c r="I278" s="82" t="s">
        <v>3058</v>
      </c>
    </row>
    <row r="279" spans="1:9" hidden="1">
      <c r="A279" s="22">
        <v>1101</v>
      </c>
      <c r="B279" s="22" t="str">
        <f>VLOOKUP(A279,New_Tikina!$A$1:$B$88,2,FALSE)</f>
        <v>Nakorotubu</v>
      </c>
      <c r="C279" s="22" t="s">
        <v>3167</v>
      </c>
      <c r="D279" s="22" t="s">
        <v>3167</v>
      </c>
      <c r="E279" s="56" t="s">
        <v>3165</v>
      </c>
      <c r="F279" s="22" t="s">
        <v>73</v>
      </c>
      <c r="G279" s="90">
        <v>9</v>
      </c>
      <c r="H279" s="90">
        <v>2</v>
      </c>
      <c r="I279" s="82" t="s">
        <v>3058</v>
      </c>
    </row>
    <row r="280" spans="1:9" hidden="1">
      <c r="A280" s="22">
        <v>1101</v>
      </c>
      <c r="B280" s="22" t="str">
        <f>VLOOKUP(A280,New_Tikina!$A$1:$B$88,2,FALSE)</f>
        <v>Nakorotubu</v>
      </c>
      <c r="C280" s="22" t="s">
        <v>3166</v>
      </c>
      <c r="D280" s="22" t="s">
        <v>3166</v>
      </c>
      <c r="E280" s="56" t="s">
        <v>3165</v>
      </c>
      <c r="F280" s="22" t="s">
        <v>73</v>
      </c>
      <c r="G280" s="90">
        <v>37</v>
      </c>
      <c r="H280" s="90">
        <v>31</v>
      </c>
      <c r="I280" s="82" t="s">
        <v>3058</v>
      </c>
    </row>
    <row r="281" spans="1:9" hidden="1">
      <c r="A281" s="22">
        <v>1101</v>
      </c>
      <c r="B281" s="22" t="str">
        <f>VLOOKUP(A281,New_Tikina!$A$1:$B$88,2,FALSE)</f>
        <v>Nakorotubu</v>
      </c>
      <c r="C281" s="22" t="s">
        <v>2396</v>
      </c>
      <c r="D281" s="22" t="s">
        <v>2396</v>
      </c>
      <c r="E281" s="56" t="s">
        <v>3161</v>
      </c>
      <c r="F281" s="22" t="s">
        <v>73</v>
      </c>
      <c r="G281" s="90">
        <v>23</v>
      </c>
      <c r="H281" s="90">
        <v>1</v>
      </c>
      <c r="I281" s="82" t="s">
        <v>3058</v>
      </c>
    </row>
    <row r="282" spans="1:9" hidden="1">
      <c r="A282" s="22">
        <v>1101</v>
      </c>
      <c r="B282" s="22" t="str">
        <f>VLOOKUP(A282,New_Tikina!$A$1:$B$88,2,FALSE)</f>
        <v>Nakorotubu</v>
      </c>
      <c r="C282" s="22" t="s">
        <v>3164</v>
      </c>
      <c r="D282" s="22" t="s">
        <v>3164</v>
      </c>
      <c r="E282" s="56" t="s">
        <v>3161</v>
      </c>
      <c r="F282" s="22" t="s">
        <v>73</v>
      </c>
      <c r="G282" s="90">
        <v>23</v>
      </c>
      <c r="H282" s="90">
        <v>2</v>
      </c>
      <c r="I282" s="82" t="s">
        <v>3058</v>
      </c>
    </row>
    <row r="283" spans="1:9" hidden="1">
      <c r="A283" s="22">
        <v>1101</v>
      </c>
      <c r="B283" s="22" t="str">
        <f>VLOOKUP(A283,New_Tikina!$A$1:$B$88,2,FALSE)</f>
        <v>Nakorotubu</v>
      </c>
      <c r="C283" s="22" t="s">
        <v>3163</v>
      </c>
      <c r="D283" s="22" t="s">
        <v>3163</v>
      </c>
      <c r="E283" s="56" t="s">
        <v>3161</v>
      </c>
      <c r="F283" s="22" t="s">
        <v>73</v>
      </c>
      <c r="G283" s="90">
        <v>25</v>
      </c>
      <c r="H283" s="90">
        <v>0</v>
      </c>
      <c r="I283" s="82" t="s">
        <v>3058</v>
      </c>
    </row>
    <row r="284" spans="1:9" hidden="1">
      <c r="A284" s="22">
        <v>1101</v>
      </c>
      <c r="B284" s="22" t="str">
        <f>VLOOKUP(A284,New_Tikina!$A$1:$B$88,2,FALSE)</f>
        <v>Nakorotubu</v>
      </c>
      <c r="C284" s="22" t="s">
        <v>3162</v>
      </c>
      <c r="D284" s="22" t="s">
        <v>3162</v>
      </c>
      <c r="E284" s="56" t="s">
        <v>3161</v>
      </c>
      <c r="F284" s="22" t="s">
        <v>73</v>
      </c>
      <c r="G284" s="90">
        <v>12</v>
      </c>
      <c r="H284" s="90">
        <v>4</v>
      </c>
      <c r="I284" s="82" t="s">
        <v>3058</v>
      </c>
    </row>
    <row r="285" spans="1:9" hidden="1">
      <c r="A285" s="22">
        <v>1101</v>
      </c>
      <c r="B285" s="22" t="str">
        <f>VLOOKUP(A285,New_Tikina!$A$1:$B$88,2,FALSE)</f>
        <v>Nakorotubu</v>
      </c>
      <c r="C285" s="22" t="s">
        <v>3160</v>
      </c>
      <c r="D285" s="22" t="s">
        <v>3160</v>
      </c>
      <c r="E285" s="56" t="s">
        <v>216</v>
      </c>
      <c r="F285" s="22" t="s">
        <v>73</v>
      </c>
      <c r="G285" s="90">
        <v>76</v>
      </c>
      <c r="H285" s="90">
        <v>37</v>
      </c>
      <c r="I285" s="82" t="s">
        <v>3058</v>
      </c>
    </row>
    <row r="286" spans="1:9" hidden="1">
      <c r="A286" s="22">
        <v>1101</v>
      </c>
      <c r="B286" s="22" t="str">
        <f>VLOOKUP(A286,New_Tikina!$A$1:$B$88,2,FALSE)</f>
        <v>Nakorotubu</v>
      </c>
      <c r="C286" s="22" t="s">
        <v>3159</v>
      </c>
      <c r="D286" s="22" t="s">
        <v>3159</v>
      </c>
      <c r="E286" s="56" t="s">
        <v>216</v>
      </c>
      <c r="F286" s="22" t="s">
        <v>73</v>
      </c>
      <c r="G286" s="90">
        <v>42</v>
      </c>
      <c r="H286" s="90">
        <v>13</v>
      </c>
      <c r="I286" s="82" t="s">
        <v>3058</v>
      </c>
    </row>
    <row r="287" spans="1:9" hidden="1">
      <c r="A287" s="22">
        <v>1101</v>
      </c>
      <c r="B287" s="22" t="str">
        <f>VLOOKUP(A287,New_Tikina!$A$1:$B$88,2,FALSE)</f>
        <v>Nakorotubu</v>
      </c>
      <c r="C287" s="22" t="s">
        <v>3158</v>
      </c>
      <c r="D287" s="22" t="s">
        <v>3158</v>
      </c>
      <c r="E287" s="56" t="s">
        <v>216</v>
      </c>
      <c r="F287" s="22" t="s">
        <v>73</v>
      </c>
      <c r="G287" s="90">
        <v>23</v>
      </c>
      <c r="H287" s="90">
        <v>16</v>
      </c>
      <c r="I287" s="82" t="s">
        <v>3058</v>
      </c>
    </row>
    <row r="288" spans="1:9" hidden="1">
      <c r="A288" s="22">
        <v>1101</v>
      </c>
      <c r="B288" s="22" t="str">
        <f>VLOOKUP(A288,New_Tikina!$A$1:$B$88,2,FALSE)</f>
        <v>Nakorotubu</v>
      </c>
      <c r="C288" s="22" t="s">
        <v>3157</v>
      </c>
      <c r="D288" s="22" t="s">
        <v>3157</v>
      </c>
      <c r="E288" s="56" t="s">
        <v>3156</v>
      </c>
      <c r="F288" s="22" t="s">
        <v>73</v>
      </c>
      <c r="G288" s="90">
        <v>21</v>
      </c>
      <c r="H288" s="90">
        <v>19</v>
      </c>
      <c r="I288" s="82" t="s">
        <v>3058</v>
      </c>
    </row>
    <row r="289" spans="1:10" hidden="1">
      <c r="A289" s="22">
        <v>1101</v>
      </c>
      <c r="B289" s="22" t="str">
        <f>VLOOKUP(A289,New_Tikina!$A$1:$B$88,2,FALSE)</f>
        <v>Nakorotubu</v>
      </c>
      <c r="C289" s="22" t="s">
        <v>3155</v>
      </c>
      <c r="D289" s="22" t="s">
        <v>3155</v>
      </c>
      <c r="E289" s="56" t="s">
        <v>2527</v>
      </c>
      <c r="F289" s="22" t="s">
        <v>73</v>
      </c>
      <c r="G289" s="90">
        <v>33</v>
      </c>
      <c r="H289" s="90">
        <v>0</v>
      </c>
      <c r="I289" s="82" t="s">
        <v>3058</v>
      </c>
    </row>
    <row r="290" spans="1:10" hidden="1">
      <c r="A290" s="22">
        <v>1102</v>
      </c>
      <c r="B290" s="22" t="str">
        <f>VLOOKUP(A290,New_Tikina!$A$1:$B$88,2,FALSE)</f>
        <v>Nalawa</v>
      </c>
      <c r="C290" s="22" t="s">
        <v>3154</v>
      </c>
      <c r="D290" s="22" t="s">
        <v>3154</v>
      </c>
      <c r="E290" s="56" t="s">
        <v>347</v>
      </c>
      <c r="F290" s="22" t="s">
        <v>73</v>
      </c>
      <c r="G290" s="90">
        <v>34</v>
      </c>
      <c r="H290" s="90">
        <v>0</v>
      </c>
      <c r="I290" s="82" t="s">
        <v>3058</v>
      </c>
    </row>
    <row r="291" spans="1:10" hidden="1">
      <c r="A291" s="22">
        <v>1102</v>
      </c>
      <c r="B291" s="22" t="str">
        <f>VLOOKUP(A291,New_Tikina!$A$1:$B$88,2,FALSE)</f>
        <v>Nalawa</v>
      </c>
      <c r="C291" s="22" t="s">
        <v>3153</v>
      </c>
      <c r="D291" s="22" t="s">
        <v>3153</v>
      </c>
      <c r="E291" s="56" t="s">
        <v>347</v>
      </c>
      <c r="F291" s="22" t="s">
        <v>73</v>
      </c>
      <c r="G291" s="90">
        <v>33</v>
      </c>
      <c r="H291" s="90">
        <v>30</v>
      </c>
      <c r="I291" s="82" t="s">
        <v>3058</v>
      </c>
      <c r="J291" s="99"/>
    </row>
    <row r="292" spans="1:10" hidden="1">
      <c r="A292" s="22">
        <v>1102</v>
      </c>
      <c r="B292" s="22" t="str">
        <f>VLOOKUP(A292,New_Tikina!$A$1:$B$88,2,FALSE)</f>
        <v>Nalawa</v>
      </c>
      <c r="C292" s="22" t="s">
        <v>3152</v>
      </c>
      <c r="D292" s="22" t="s">
        <v>3152</v>
      </c>
      <c r="E292" s="56" t="s">
        <v>3151</v>
      </c>
      <c r="F292" s="22" t="s">
        <v>73</v>
      </c>
      <c r="G292" s="90">
        <v>55</v>
      </c>
      <c r="H292" s="90">
        <v>0</v>
      </c>
      <c r="I292" s="82" t="s">
        <v>3058</v>
      </c>
      <c r="J292" s="99"/>
    </row>
    <row r="293" spans="1:10" hidden="1">
      <c r="A293" s="22">
        <v>1102</v>
      </c>
      <c r="B293" s="22" t="str">
        <f>VLOOKUP(A293,New_Tikina!$A$1:$B$88,2,FALSE)</f>
        <v>Nalawa</v>
      </c>
      <c r="C293" s="22" t="s">
        <v>3146</v>
      </c>
      <c r="D293" s="22" t="s">
        <v>3146</v>
      </c>
      <c r="E293" s="56" t="s">
        <v>3151</v>
      </c>
      <c r="F293" s="22" t="s">
        <v>73</v>
      </c>
      <c r="G293" s="90">
        <v>124</v>
      </c>
      <c r="H293" s="90">
        <v>0</v>
      </c>
      <c r="I293" s="82" t="s">
        <v>3058</v>
      </c>
      <c r="J293" s="99"/>
    </row>
    <row r="294" spans="1:10" hidden="1">
      <c r="A294" s="22">
        <v>1102</v>
      </c>
      <c r="B294" s="22" t="str">
        <f>VLOOKUP(A294,New_Tikina!$A$1:$B$88,2,FALSE)</f>
        <v>Nalawa</v>
      </c>
      <c r="C294" s="22" t="s">
        <v>3150</v>
      </c>
      <c r="D294" s="22" t="s">
        <v>3150</v>
      </c>
      <c r="E294" s="56" t="s">
        <v>364</v>
      </c>
      <c r="F294" s="22" t="s">
        <v>73</v>
      </c>
      <c r="G294" s="90">
        <v>28</v>
      </c>
      <c r="H294" s="90">
        <v>18</v>
      </c>
      <c r="I294" s="82" t="s">
        <v>3058</v>
      </c>
      <c r="J294" s="99"/>
    </row>
    <row r="295" spans="1:10" hidden="1">
      <c r="A295" s="22">
        <v>1102</v>
      </c>
      <c r="B295" s="22" t="str">
        <f>VLOOKUP(A295,New_Tikina!$A$1:$B$88,2,FALSE)</f>
        <v>Nalawa</v>
      </c>
      <c r="C295" s="22" t="s">
        <v>3149</v>
      </c>
      <c r="D295" s="22" t="s">
        <v>3149</v>
      </c>
      <c r="E295" s="56" t="s">
        <v>217</v>
      </c>
      <c r="F295" s="22" t="s">
        <v>73</v>
      </c>
      <c r="G295" s="90">
        <v>151</v>
      </c>
      <c r="H295" s="90">
        <v>8</v>
      </c>
      <c r="I295" s="82" t="s">
        <v>3058</v>
      </c>
      <c r="J295" s="99"/>
    </row>
    <row r="296" spans="1:10" hidden="1">
      <c r="A296" s="22">
        <v>1102</v>
      </c>
      <c r="B296" s="22" t="str">
        <f>VLOOKUP(A296,New_Tikina!$A$1:$B$88,2,FALSE)</f>
        <v>Nalawa</v>
      </c>
      <c r="C296" s="22" t="s">
        <v>3148</v>
      </c>
      <c r="D296" s="22" t="s">
        <v>3148</v>
      </c>
      <c r="E296" s="56" t="s">
        <v>217</v>
      </c>
      <c r="F296" s="22" t="s">
        <v>73</v>
      </c>
      <c r="G296" s="90">
        <v>38</v>
      </c>
      <c r="H296" s="90">
        <v>10</v>
      </c>
      <c r="I296" s="82" t="s">
        <v>3058</v>
      </c>
      <c r="J296" s="99"/>
    </row>
    <row r="297" spans="1:10" hidden="1">
      <c r="A297" s="22">
        <v>1102</v>
      </c>
      <c r="B297" s="22" t="str">
        <f>VLOOKUP(A297,New_Tikina!$A$1:$B$88,2,FALSE)</f>
        <v>Nalawa</v>
      </c>
      <c r="C297" s="22" t="s">
        <v>3123</v>
      </c>
      <c r="D297" s="22" t="s">
        <v>3123</v>
      </c>
      <c r="E297" s="56" t="s">
        <v>217</v>
      </c>
      <c r="F297" s="22" t="s">
        <v>73</v>
      </c>
      <c r="G297" s="90">
        <v>49</v>
      </c>
      <c r="H297" s="90">
        <v>19</v>
      </c>
      <c r="I297" s="82" t="s">
        <v>3058</v>
      </c>
      <c r="J297" s="99"/>
    </row>
    <row r="298" spans="1:10" hidden="1">
      <c r="A298" s="22">
        <v>1102</v>
      </c>
      <c r="B298" s="22" t="str">
        <f>VLOOKUP(A298,New_Tikina!$A$1:$B$88,2,FALSE)</f>
        <v>Nalawa</v>
      </c>
      <c r="C298" s="22" t="s">
        <v>3147</v>
      </c>
      <c r="D298" s="22" t="s">
        <v>3147</v>
      </c>
      <c r="E298" s="56" t="s">
        <v>217</v>
      </c>
      <c r="F298" s="22" t="s">
        <v>73</v>
      </c>
      <c r="G298" s="90">
        <v>0</v>
      </c>
      <c r="H298" s="90">
        <v>12</v>
      </c>
      <c r="I298" s="82" t="s">
        <v>3058</v>
      </c>
      <c r="J298" s="99"/>
    </row>
    <row r="299" spans="1:10" hidden="1">
      <c r="A299" s="22">
        <v>1102</v>
      </c>
      <c r="B299" s="22" t="str">
        <f>VLOOKUP(A299,New_Tikina!$A$1:$B$88,2,FALSE)</f>
        <v>Nalawa</v>
      </c>
      <c r="C299" s="22" t="s">
        <v>3146</v>
      </c>
      <c r="D299" s="22" t="s">
        <v>3146</v>
      </c>
      <c r="E299" s="56" t="s">
        <v>217</v>
      </c>
      <c r="F299" s="22" t="s">
        <v>73</v>
      </c>
      <c r="G299" s="90">
        <v>100</v>
      </c>
      <c r="H299" s="90">
        <v>24</v>
      </c>
      <c r="I299" s="82" t="s">
        <v>3058</v>
      </c>
      <c r="J299" s="99"/>
    </row>
    <row r="300" spans="1:10" hidden="1">
      <c r="A300" s="22">
        <v>1102</v>
      </c>
      <c r="B300" s="22" t="str">
        <f>VLOOKUP(A300,New_Tikina!$A$1:$B$88,2,FALSE)</f>
        <v>Nalawa</v>
      </c>
      <c r="C300" s="22" t="s">
        <v>3145</v>
      </c>
      <c r="D300" s="22" t="s">
        <v>3145</v>
      </c>
      <c r="E300" s="56" t="s">
        <v>217</v>
      </c>
      <c r="F300" s="22" t="s">
        <v>73</v>
      </c>
      <c r="G300" s="90">
        <v>29</v>
      </c>
      <c r="H300" s="90">
        <v>35</v>
      </c>
      <c r="I300" s="82" t="s">
        <v>3058</v>
      </c>
      <c r="J300" s="99"/>
    </row>
    <row r="301" spans="1:10" hidden="1">
      <c r="A301" s="22">
        <v>1102</v>
      </c>
      <c r="B301" s="22" t="str">
        <f>VLOOKUP(A301,New_Tikina!$A$1:$B$88,2,FALSE)</f>
        <v>Nalawa</v>
      </c>
      <c r="C301" s="22" t="s">
        <v>3144</v>
      </c>
      <c r="D301" s="22" t="s">
        <v>3144</v>
      </c>
      <c r="E301" s="56" t="s">
        <v>217</v>
      </c>
      <c r="F301" s="22" t="s">
        <v>73</v>
      </c>
      <c r="G301" s="90">
        <v>18</v>
      </c>
      <c r="H301" s="90">
        <v>0</v>
      </c>
      <c r="I301" s="82" t="s">
        <v>3058</v>
      </c>
      <c r="J301" s="99"/>
    </row>
    <row r="302" spans="1:10" hidden="1">
      <c r="A302" s="22">
        <v>1102</v>
      </c>
      <c r="B302" s="22" t="str">
        <f>VLOOKUP(A302,New_Tikina!$A$1:$B$88,2,FALSE)</f>
        <v>Nalawa</v>
      </c>
      <c r="C302" s="22" t="s">
        <v>3059</v>
      </c>
      <c r="D302" s="22" t="s">
        <v>3059</v>
      </c>
      <c r="E302" s="56" t="s">
        <v>441</v>
      </c>
      <c r="F302" s="22" t="s">
        <v>73</v>
      </c>
      <c r="G302" s="90">
        <v>41</v>
      </c>
      <c r="H302" s="90">
        <v>14</v>
      </c>
      <c r="I302" s="82" t="s">
        <v>3058</v>
      </c>
      <c r="J302" s="99"/>
    </row>
    <row r="303" spans="1:10" hidden="1">
      <c r="A303" s="22">
        <v>1102</v>
      </c>
      <c r="B303" s="22" t="str">
        <f>VLOOKUP(A303,New_Tikina!$A$1:$B$88,2,FALSE)</f>
        <v>Nalawa</v>
      </c>
      <c r="C303" s="22" t="s">
        <v>3143</v>
      </c>
      <c r="D303" s="22" t="s">
        <v>3143</v>
      </c>
      <c r="E303" s="56" t="s">
        <v>441</v>
      </c>
      <c r="F303" s="22" t="s">
        <v>73</v>
      </c>
      <c r="G303" s="90">
        <v>47</v>
      </c>
      <c r="H303" s="90">
        <v>30</v>
      </c>
      <c r="I303" s="82" t="s">
        <v>3058</v>
      </c>
      <c r="J303" s="99"/>
    </row>
    <row r="304" spans="1:10" hidden="1">
      <c r="A304" s="22">
        <v>1103</v>
      </c>
      <c r="B304" s="22" t="str">
        <f>VLOOKUP(A304,New_Tikina!$A$1:$B$88,2,FALSE)</f>
        <v>Rakiraki</v>
      </c>
      <c r="C304" s="22" t="s">
        <v>3142</v>
      </c>
      <c r="D304" s="22" t="s">
        <v>3142</v>
      </c>
      <c r="E304" s="56" t="s">
        <v>475</v>
      </c>
      <c r="F304" s="22" t="s">
        <v>73</v>
      </c>
      <c r="G304" s="90">
        <v>50</v>
      </c>
      <c r="H304" s="90">
        <v>29</v>
      </c>
      <c r="I304" s="82" t="s">
        <v>3058</v>
      </c>
      <c r="J304" s="99"/>
    </row>
    <row r="305" spans="1:9" hidden="1">
      <c r="A305" s="22">
        <v>1103</v>
      </c>
      <c r="B305" s="22" t="str">
        <f>VLOOKUP(A305,New_Tikina!$A$1:$B$88,2,FALSE)</f>
        <v>Rakiraki</v>
      </c>
      <c r="C305" s="22" t="s">
        <v>3141</v>
      </c>
      <c r="D305" s="22" t="s">
        <v>3141</v>
      </c>
      <c r="E305" s="56" t="s">
        <v>3140</v>
      </c>
      <c r="F305" s="22" t="s">
        <v>73</v>
      </c>
      <c r="G305" s="90">
        <v>72</v>
      </c>
      <c r="H305" s="90">
        <v>62</v>
      </c>
      <c r="I305" s="82" t="s">
        <v>3058</v>
      </c>
    </row>
    <row r="306" spans="1:9" hidden="1">
      <c r="A306" s="22">
        <v>1103</v>
      </c>
      <c r="B306" s="22" t="str">
        <f>VLOOKUP(A306,New_Tikina!$A$1:$B$88,2,FALSE)</f>
        <v>Rakiraki</v>
      </c>
      <c r="C306" s="22" t="s">
        <v>3139</v>
      </c>
      <c r="D306" s="22" t="s">
        <v>3139</v>
      </c>
      <c r="E306" s="56" t="s">
        <v>218</v>
      </c>
      <c r="F306" s="22" t="s">
        <v>73</v>
      </c>
      <c r="G306" s="90">
        <v>27</v>
      </c>
      <c r="H306" s="90">
        <v>28</v>
      </c>
      <c r="I306" s="82" t="s">
        <v>3058</v>
      </c>
    </row>
    <row r="307" spans="1:9" hidden="1">
      <c r="A307" s="22">
        <v>1103</v>
      </c>
      <c r="B307" s="22" t="str">
        <f>VLOOKUP(A307,New_Tikina!$A$1:$B$88,2,FALSE)</f>
        <v>Rakiraki</v>
      </c>
      <c r="C307" s="22" t="s">
        <v>3138</v>
      </c>
      <c r="D307" s="22" t="s">
        <v>3138</v>
      </c>
      <c r="E307" s="56" t="s">
        <v>218</v>
      </c>
      <c r="F307" s="22" t="s">
        <v>73</v>
      </c>
      <c r="G307" s="90">
        <v>101</v>
      </c>
      <c r="H307" s="90">
        <v>0</v>
      </c>
      <c r="I307" s="82" t="s">
        <v>3058</v>
      </c>
    </row>
    <row r="308" spans="1:9" hidden="1">
      <c r="A308" s="22">
        <v>1103</v>
      </c>
      <c r="B308" s="22" t="str">
        <f>VLOOKUP(A308,New_Tikina!$A$1:$B$88,2,FALSE)</f>
        <v>Rakiraki</v>
      </c>
      <c r="C308" s="22" t="s">
        <v>3137</v>
      </c>
      <c r="D308" s="22" t="s">
        <v>3137</v>
      </c>
      <c r="E308" s="56" t="s">
        <v>218</v>
      </c>
      <c r="F308" s="22" t="s">
        <v>73</v>
      </c>
      <c r="G308" s="90">
        <v>22</v>
      </c>
      <c r="H308" s="90">
        <v>48</v>
      </c>
      <c r="I308" s="82" t="s">
        <v>3058</v>
      </c>
    </row>
    <row r="309" spans="1:9" hidden="1">
      <c r="A309" s="22">
        <v>1103</v>
      </c>
      <c r="B309" s="22" t="str">
        <f>VLOOKUP(A309,New_Tikina!$A$1:$B$88,2,FALSE)</f>
        <v>Rakiraki</v>
      </c>
      <c r="C309" s="22" t="s">
        <v>3136</v>
      </c>
      <c r="D309" s="22" t="s">
        <v>3136</v>
      </c>
      <c r="E309" s="56" t="s">
        <v>218</v>
      </c>
      <c r="F309" s="22" t="s">
        <v>73</v>
      </c>
      <c r="G309" s="90">
        <v>41</v>
      </c>
      <c r="H309" s="90">
        <v>41</v>
      </c>
      <c r="I309" s="82" t="s">
        <v>3058</v>
      </c>
    </row>
    <row r="310" spans="1:9" hidden="1">
      <c r="A310" s="22">
        <v>1103</v>
      </c>
      <c r="B310" s="22" t="str">
        <f>VLOOKUP(A310,New_Tikina!$A$1:$B$88,2,FALSE)</f>
        <v>Rakiraki</v>
      </c>
      <c r="C310" s="22" t="s">
        <v>3135</v>
      </c>
      <c r="D310" s="22" t="s">
        <v>3135</v>
      </c>
      <c r="E310" s="56" t="s">
        <v>218</v>
      </c>
      <c r="F310" s="22" t="s">
        <v>73</v>
      </c>
      <c r="G310" s="90">
        <v>24</v>
      </c>
      <c r="H310" s="90">
        <v>12</v>
      </c>
      <c r="I310" s="82" t="s">
        <v>3058</v>
      </c>
    </row>
    <row r="311" spans="1:9" hidden="1">
      <c r="A311" s="22">
        <v>1103</v>
      </c>
      <c r="B311" s="22" t="str">
        <f>VLOOKUP(A311,New_Tikina!$A$1:$B$88,2,FALSE)</f>
        <v>Rakiraki</v>
      </c>
      <c r="C311" s="22" t="s">
        <v>3134</v>
      </c>
      <c r="D311" s="22" t="s">
        <v>3134</v>
      </c>
      <c r="E311" s="56" t="s">
        <v>218</v>
      </c>
      <c r="F311" s="22" t="s">
        <v>73</v>
      </c>
      <c r="G311" s="90">
        <v>50</v>
      </c>
      <c r="H311" s="90">
        <v>23</v>
      </c>
      <c r="I311" s="82" t="s">
        <v>3058</v>
      </c>
    </row>
    <row r="312" spans="1:9" hidden="1">
      <c r="A312" s="22">
        <v>1103</v>
      </c>
      <c r="B312" s="22" t="str">
        <f>VLOOKUP(A312,New_Tikina!$A$1:$B$88,2,FALSE)</f>
        <v>Rakiraki</v>
      </c>
      <c r="C312" s="22" t="s">
        <v>3133</v>
      </c>
      <c r="D312" s="22" t="s">
        <v>3133</v>
      </c>
      <c r="E312" s="56" t="s">
        <v>218</v>
      </c>
      <c r="F312" s="22" t="s">
        <v>73</v>
      </c>
      <c r="G312" s="90">
        <v>43</v>
      </c>
      <c r="H312" s="90">
        <v>24</v>
      </c>
      <c r="I312" s="82" t="s">
        <v>3058</v>
      </c>
    </row>
    <row r="313" spans="1:9" hidden="1">
      <c r="A313" s="22">
        <v>1103</v>
      </c>
      <c r="B313" s="22" t="str">
        <f>VLOOKUP(A313,New_Tikina!$A$1:$B$88,2,FALSE)</f>
        <v>Rakiraki</v>
      </c>
      <c r="C313" s="22" t="s">
        <v>3132</v>
      </c>
      <c r="D313" s="22" t="s">
        <v>3132</v>
      </c>
      <c r="E313" s="56" t="s">
        <v>218</v>
      </c>
      <c r="F313" s="22" t="s">
        <v>73</v>
      </c>
      <c r="G313" s="90"/>
      <c r="H313" s="90"/>
      <c r="I313" s="82" t="s">
        <v>3058</v>
      </c>
    </row>
    <row r="314" spans="1:9" hidden="1">
      <c r="A314" s="22">
        <v>1103</v>
      </c>
      <c r="B314" s="22" t="str">
        <f>VLOOKUP(A314,New_Tikina!$A$1:$B$88,2,FALSE)</f>
        <v>Rakiraki</v>
      </c>
      <c r="C314" s="22" t="s">
        <v>3131</v>
      </c>
      <c r="D314" s="22" t="s">
        <v>3131</v>
      </c>
      <c r="E314" s="56" t="s">
        <v>218</v>
      </c>
      <c r="F314" s="22" t="s">
        <v>73</v>
      </c>
      <c r="G314" s="90">
        <v>24</v>
      </c>
      <c r="H314" s="90">
        <v>48</v>
      </c>
      <c r="I314" s="82" t="s">
        <v>3058</v>
      </c>
    </row>
    <row r="315" spans="1:9" hidden="1">
      <c r="A315" s="22">
        <v>1103</v>
      </c>
      <c r="B315" s="22" t="str">
        <f>VLOOKUP(A315,New_Tikina!$A$1:$B$88,2,FALSE)</f>
        <v>Rakiraki</v>
      </c>
      <c r="C315" s="22" t="s">
        <v>3130</v>
      </c>
      <c r="D315" s="22" t="s">
        <v>3130</v>
      </c>
      <c r="E315" s="56" t="s">
        <v>1161</v>
      </c>
      <c r="F315" s="22" t="s">
        <v>73</v>
      </c>
      <c r="G315" s="90">
        <v>8</v>
      </c>
      <c r="H315" s="90">
        <v>16</v>
      </c>
      <c r="I315" s="82" t="s">
        <v>3058</v>
      </c>
    </row>
    <row r="316" spans="1:9" hidden="1">
      <c r="A316" s="22">
        <v>1103</v>
      </c>
      <c r="B316" s="22" t="str">
        <f>VLOOKUP(A316,New_Tikina!$A$1:$B$88,2,FALSE)</f>
        <v>Rakiraki</v>
      </c>
      <c r="C316" s="22" t="s">
        <v>3129</v>
      </c>
      <c r="D316" s="22" t="s">
        <v>3129</v>
      </c>
      <c r="E316" s="56" t="s">
        <v>1161</v>
      </c>
      <c r="F316" s="22" t="s">
        <v>73</v>
      </c>
      <c r="G316" s="90">
        <v>55</v>
      </c>
      <c r="H316" s="90">
        <v>60</v>
      </c>
      <c r="I316" s="82" t="s">
        <v>3058</v>
      </c>
    </row>
    <row r="317" spans="1:9" hidden="1">
      <c r="A317" s="22">
        <v>1104</v>
      </c>
      <c r="B317" s="22" t="str">
        <f>VLOOKUP(A317,New_Tikina!$A$1:$B$88,2,FALSE)</f>
        <v>Saivou</v>
      </c>
      <c r="C317" s="22" t="s">
        <v>3128</v>
      </c>
      <c r="D317" s="22" t="s">
        <v>3128</v>
      </c>
      <c r="E317" s="56" t="s">
        <v>2472</v>
      </c>
      <c r="F317" s="22" t="s">
        <v>73</v>
      </c>
      <c r="G317" s="90">
        <v>27</v>
      </c>
      <c r="H317" s="90">
        <v>17</v>
      </c>
      <c r="I317" s="82" t="s">
        <v>3058</v>
      </c>
    </row>
    <row r="318" spans="1:9" hidden="1">
      <c r="A318" s="22">
        <v>1104</v>
      </c>
      <c r="B318" s="22" t="str">
        <f>VLOOKUP(A318,New_Tikina!$A$1:$B$88,2,FALSE)</f>
        <v>Saivou</v>
      </c>
      <c r="C318" s="22" t="s">
        <v>3127</v>
      </c>
      <c r="D318" s="22" t="s">
        <v>3127</v>
      </c>
      <c r="E318" s="56" t="s">
        <v>2472</v>
      </c>
      <c r="F318" s="22" t="s">
        <v>73</v>
      </c>
      <c r="G318" s="90">
        <v>68</v>
      </c>
      <c r="H318" s="90">
        <v>52</v>
      </c>
      <c r="I318" s="82" t="s">
        <v>3058</v>
      </c>
    </row>
    <row r="319" spans="1:9" hidden="1">
      <c r="A319" s="22">
        <v>1104</v>
      </c>
      <c r="B319" s="22" t="str">
        <f>VLOOKUP(A319,New_Tikina!$A$1:$B$88,2,FALSE)</f>
        <v>Saivou</v>
      </c>
      <c r="C319" s="22" t="s">
        <v>3126</v>
      </c>
      <c r="D319" s="22" t="s">
        <v>3126</v>
      </c>
      <c r="E319" s="56" t="s">
        <v>2472</v>
      </c>
      <c r="F319" s="22" t="s">
        <v>73</v>
      </c>
      <c r="G319" s="90">
        <v>19</v>
      </c>
      <c r="H319" s="90">
        <v>9</v>
      </c>
      <c r="I319" s="82" t="s">
        <v>3058</v>
      </c>
    </row>
    <row r="320" spans="1:9" hidden="1">
      <c r="A320" s="22">
        <v>1104</v>
      </c>
      <c r="B320" s="22" t="str">
        <f>VLOOKUP(A320,New_Tikina!$A$1:$B$88,2,FALSE)</f>
        <v>Saivou</v>
      </c>
      <c r="C320" s="22" t="s">
        <v>3125</v>
      </c>
      <c r="D320" s="22" t="s">
        <v>3125</v>
      </c>
      <c r="E320" s="56" t="s">
        <v>2472</v>
      </c>
      <c r="F320" s="22" t="s">
        <v>73</v>
      </c>
      <c r="G320" s="90">
        <v>20</v>
      </c>
      <c r="H320" s="90">
        <v>14</v>
      </c>
      <c r="I320" s="82" t="s">
        <v>3058</v>
      </c>
    </row>
    <row r="321" spans="1:9" hidden="1">
      <c r="A321" s="22">
        <v>1104</v>
      </c>
      <c r="B321" s="22" t="str">
        <f>VLOOKUP(A321,New_Tikina!$A$1:$B$88,2,FALSE)</f>
        <v>Saivou</v>
      </c>
      <c r="C321" s="22" t="s">
        <v>3124</v>
      </c>
      <c r="D321" s="22" t="s">
        <v>3124</v>
      </c>
      <c r="E321" s="56" t="s">
        <v>3121</v>
      </c>
      <c r="F321" s="22" t="s">
        <v>73</v>
      </c>
      <c r="G321" s="90">
        <v>36</v>
      </c>
      <c r="H321" s="90">
        <v>60</v>
      </c>
      <c r="I321" s="82" t="s">
        <v>3058</v>
      </c>
    </row>
    <row r="322" spans="1:9" hidden="1">
      <c r="A322" s="22">
        <v>1104</v>
      </c>
      <c r="B322" s="22" t="str">
        <f>VLOOKUP(A322,New_Tikina!$A$1:$B$88,2,FALSE)</f>
        <v>Saivou</v>
      </c>
      <c r="C322" s="22" t="s">
        <v>3123</v>
      </c>
      <c r="D322" s="22" t="s">
        <v>3123</v>
      </c>
      <c r="E322" s="56" t="s">
        <v>3121</v>
      </c>
      <c r="F322" s="22" t="s">
        <v>73</v>
      </c>
      <c r="G322" s="90">
        <v>15</v>
      </c>
      <c r="H322" s="90">
        <v>15</v>
      </c>
      <c r="I322" s="82" t="s">
        <v>3058</v>
      </c>
    </row>
    <row r="323" spans="1:9" hidden="1">
      <c r="A323" s="22">
        <v>1104</v>
      </c>
      <c r="B323" s="22" t="str">
        <f>VLOOKUP(A323,New_Tikina!$A$1:$B$88,2,FALSE)</f>
        <v>Saivou</v>
      </c>
      <c r="C323" s="22" t="s">
        <v>3122</v>
      </c>
      <c r="D323" s="22" t="s">
        <v>3122</v>
      </c>
      <c r="E323" s="56" t="s">
        <v>3121</v>
      </c>
      <c r="F323" s="22" t="s">
        <v>73</v>
      </c>
      <c r="G323" s="90">
        <v>78</v>
      </c>
      <c r="H323" s="90">
        <v>15</v>
      </c>
      <c r="I323" s="82" t="s">
        <v>3058</v>
      </c>
    </row>
    <row r="324" spans="1:9" hidden="1">
      <c r="A324" s="22">
        <v>1104</v>
      </c>
      <c r="B324" s="22" t="str">
        <f>VLOOKUP(A324,New_Tikina!$A$1:$B$88,2,FALSE)</f>
        <v>Saivou</v>
      </c>
      <c r="C324" s="22" t="s">
        <v>3120</v>
      </c>
      <c r="D324" s="22" t="s">
        <v>3120</v>
      </c>
      <c r="E324" s="56" t="s">
        <v>438</v>
      </c>
      <c r="F324" s="22" t="s">
        <v>73</v>
      </c>
      <c r="G324" s="90">
        <v>12</v>
      </c>
      <c r="H324" s="90">
        <v>26</v>
      </c>
      <c r="I324" s="82" t="s">
        <v>3058</v>
      </c>
    </row>
    <row r="325" spans="1:9" hidden="1">
      <c r="A325" s="22">
        <v>1104</v>
      </c>
      <c r="B325" s="22" t="str">
        <f>VLOOKUP(A325,New_Tikina!$A$1:$B$88,2,FALSE)</f>
        <v>Saivou</v>
      </c>
      <c r="C325" s="95" t="s">
        <v>3119</v>
      </c>
      <c r="D325" s="95" t="s">
        <v>3119</v>
      </c>
      <c r="E325" s="56" t="s">
        <v>438</v>
      </c>
      <c r="F325" s="22" t="s">
        <v>73</v>
      </c>
      <c r="G325" s="90">
        <v>14</v>
      </c>
      <c r="H325" s="90">
        <v>10</v>
      </c>
      <c r="I325" s="82" t="s">
        <v>3058</v>
      </c>
    </row>
    <row r="326" spans="1:9" hidden="1">
      <c r="A326" s="22">
        <v>1104</v>
      </c>
      <c r="B326" s="22" t="str">
        <f>VLOOKUP(A326,New_Tikina!$A$1:$B$88,2,FALSE)</f>
        <v>Saivou</v>
      </c>
      <c r="C326" s="22" t="s">
        <v>3118</v>
      </c>
      <c r="D326" s="22" t="s">
        <v>3118</v>
      </c>
      <c r="E326" s="56" t="s">
        <v>438</v>
      </c>
      <c r="F326" s="22" t="s">
        <v>73</v>
      </c>
      <c r="G326" s="90">
        <v>17</v>
      </c>
      <c r="H326" s="90">
        <v>0</v>
      </c>
      <c r="I326" s="82" t="s">
        <v>3058</v>
      </c>
    </row>
    <row r="327" spans="1:9" hidden="1">
      <c r="A327" s="22">
        <v>1104</v>
      </c>
      <c r="B327" s="22" t="str">
        <f>VLOOKUP(A327,New_Tikina!$A$1:$B$88,2,FALSE)</f>
        <v>Saivou</v>
      </c>
      <c r="C327" s="22" t="s">
        <v>3117</v>
      </c>
      <c r="D327" s="22" t="s">
        <v>3117</v>
      </c>
      <c r="E327" s="56" t="s">
        <v>438</v>
      </c>
      <c r="F327" s="22" t="s">
        <v>73</v>
      </c>
      <c r="G327" s="90">
        <v>41</v>
      </c>
      <c r="H327" s="90">
        <v>18</v>
      </c>
      <c r="I327" s="82" t="s">
        <v>3058</v>
      </c>
    </row>
    <row r="328" spans="1:9" hidden="1">
      <c r="A328" s="22">
        <v>1104</v>
      </c>
      <c r="B328" s="22" t="str">
        <f>VLOOKUP(A328,New_Tikina!$A$1:$B$88,2,FALSE)</f>
        <v>Saivou</v>
      </c>
      <c r="C328" s="22" t="s">
        <v>3116</v>
      </c>
      <c r="D328" s="22" t="s">
        <v>3116</v>
      </c>
      <c r="E328" s="56" t="s">
        <v>438</v>
      </c>
      <c r="F328" s="22" t="s">
        <v>73</v>
      </c>
      <c r="G328" s="90">
        <v>33</v>
      </c>
      <c r="H328" s="90">
        <v>9</v>
      </c>
      <c r="I328" s="82" t="s">
        <v>3058</v>
      </c>
    </row>
    <row r="329" spans="1:9" hidden="1">
      <c r="A329" s="22">
        <v>1104</v>
      </c>
      <c r="B329" s="22" t="str">
        <f>VLOOKUP(A329,New_Tikina!$A$1:$B$88,2,FALSE)</f>
        <v>Saivou</v>
      </c>
      <c r="C329" s="22" t="s">
        <v>3115</v>
      </c>
      <c r="D329" s="22" t="s">
        <v>3115</v>
      </c>
      <c r="E329" s="56" t="s">
        <v>438</v>
      </c>
      <c r="F329" s="22" t="s">
        <v>73</v>
      </c>
      <c r="G329" s="90">
        <v>15</v>
      </c>
      <c r="H329" s="90">
        <v>13</v>
      </c>
      <c r="I329" s="82" t="s">
        <v>3058</v>
      </c>
    </row>
    <row r="330" spans="1:9" hidden="1">
      <c r="A330" s="22">
        <v>1104</v>
      </c>
      <c r="B330" s="22" t="str">
        <f>VLOOKUP(A330,New_Tikina!$A$1:$B$88,2,FALSE)</f>
        <v>Saivou</v>
      </c>
      <c r="C330" s="22" t="s">
        <v>3114</v>
      </c>
      <c r="D330" s="22" t="s">
        <v>3114</v>
      </c>
      <c r="E330" s="56" t="s">
        <v>438</v>
      </c>
      <c r="F330" s="22" t="s">
        <v>73</v>
      </c>
      <c r="G330" s="90">
        <v>87</v>
      </c>
      <c r="H330" s="90">
        <v>62</v>
      </c>
      <c r="I330" s="82" t="s">
        <v>3058</v>
      </c>
    </row>
    <row r="331" spans="1:9" hidden="1">
      <c r="A331" s="22">
        <v>1104</v>
      </c>
      <c r="B331" s="22" t="str">
        <f>VLOOKUP(A331,New_Tikina!$A$1:$B$88,2,FALSE)</f>
        <v>Saivou</v>
      </c>
      <c r="C331" s="22" t="s">
        <v>3113</v>
      </c>
      <c r="D331" s="22" t="s">
        <v>3113</v>
      </c>
      <c r="E331" s="56" t="s">
        <v>219</v>
      </c>
      <c r="F331" s="22" t="s">
        <v>73</v>
      </c>
      <c r="G331" s="90">
        <v>18</v>
      </c>
      <c r="H331" s="90">
        <v>2</v>
      </c>
      <c r="I331" s="82" t="s">
        <v>3058</v>
      </c>
    </row>
    <row r="332" spans="1:9" hidden="1">
      <c r="A332" s="22">
        <v>1104</v>
      </c>
      <c r="B332" s="22" t="str">
        <f>VLOOKUP(A332,New_Tikina!$A$1:$B$88,2,FALSE)</f>
        <v>Saivou</v>
      </c>
      <c r="C332" s="22" t="s">
        <v>3112</v>
      </c>
      <c r="D332" s="22" t="s">
        <v>3112</v>
      </c>
      <c r="E332" s="56" t="s">
        <v>219</v>
      </c>
      <c r="F332" s="22" t="s">
        <v>73</v>
      </c>
      <c r="G332" s="90">
        <v>19</v>
      </c>
      <c r="H332" s="90">
        <v>21</v>
      </c>
      <c r="I332" s="82" t="s">
        <v>3058</v>
      </c>
    </row>
    <row r="333" spans="1:9" hidden="1">
      <c r="A333" s="22">
        <v>1104</v>
      </c>
      <c r="B333" s="22" t="str">
        <f>VLOOKUP(A333,New_Tikina!$A$1:$B$88,2,FALSE)</f>
        <v>Saivou</v>
      </c>
      <c r="C333" s="22" t="s">
        <v>3111</v>
      </c>
      <c r="D333" s="22" t="s">
        <v>3111</v>
      </c>
      <c r="E333" s="56" t="s">
        <v>219</v>
      </c>
      <c r="F333" s="22" t="s">
        <v>73</v>
      </c>
      <c r="G333" s="90">
        <v>46</v>
      </c>
      <c r="H333" s="90">
        <v>10</v>
      </c>
      <c r="I333" s="82" t="s">
        <v>3058</v>
      </c>
    </row>
    <row r="334" spans="1:9" hidden="1">
      <c r="A334" s="22">
        <v>1104</v>
      </c>
      <c r="B334" s="22" t="str">
        <f>VLOOKUP(A334,New_Tikina!$A$1:$B$88,2,FALSE)</f>
        <v>Saivou</v>
      </c>
      <c r="C334" s="22" t="s">
        <v>3110</v>
      </c>
      <c r="D334" s="22" t="s">
        <v>3110</v>
      </c>
      <c r="E334" s="56" t="s">
        <v>219</v>
      </c>
      <c r="F334" s="22" t="s">
        <v>73</v>
      </c>
      <c r="G334" s="90">
        <v>24</v>
      </c>
      <c r="H334" s="90">
        <v>21</v>
      </c>
      <c r="I334" s="82" t="s">
        <v>3058</v>
      </c>
    </row>
    <row r="335" spans="1:9" hidden="1">
      <c r="A335" s="22">
        <v>1104</v>
      </c>
      <c r="B335" s="22" t="str">
        <f>VLOOKUP(A335,New_Tikina!$A$1:$B$88,2,FALSE)</f>
        <v>Saivou</v>
      </c>
      <c r="C335" s="22" t="s">
        <v>3109</v>
      </c>
      <c r="D335" s="22" t="s">
        <v>3109</v>
      </c>
      <c r="E335" s="56" t="s">
        <v>219</v>
      </c>
      <c r="F335" s="22" t="s">
        <v>73</v>
      </c>
      <c r="G335" s="90">
        <v>35</v>
      </c>
      <c r="H335" s="90">
        <v>13</v>
      </c>
      <c r="I335" s="82" t="s">
        <v>3058</v>
      </c>
    </row>
    <row r="336" spans="1:9" hidden="1">
      <c r="A336" s="22">
        <v>1104</v>
      </c>
      <c r="B336" s="22" t="str">
        <f>VLOOKUP(A336,New_Tikina!$A$1:$B$88,2,FALSE)</f>
        <v>Saivou</v>
      </c>
      <c r="C336" s="22" t="s">
        <v>3108</v>
      </c>
      <c r="D336" s="22" t="s">
        <v>3108</v>
      </c>
      <c r="E336" s="56" t="s">
        <v>219</v>
      </c>
      <c r="F336" s="22" t="s">
        <v>73</v>
      </c>
      <c r="G336" s="90">
        <v>10</v>
      </c>
      <c r="H336" s="90">
        <v>18</v>
      </c>
      <c r="I336" s="82" t="s">
        <v>3058</v>
      </c>
    </row>
    <row r="337" spans="1:9" hidden="1">
      <c r="A337" s="22">
        <v>1104</v>
      </c>
      <c r="B337" s="22" t="str">
        <f>VLOOKUP(A337,New_Tikina!$A$1:$B$88,2,FALSE)</f>
        <v>Saivou</v>
      </c>
      <c r="C337" s="22" t="s">
        <v>3107</v>
      </c>
      <c r="D337" s="22" t="s">
        <v>3107</v>
      </c>
      <c r="E337" s="56" t="s">
        <v>219</v>
      </c>
      <c r="F337" s="22" t="s">
        <v>73</v>
      </c>
      <c r="G337" s="90">
        <v>53</v>
      </c>
      <c r="H337" s="90">
        <v>16</v>
      </c>
      <c r="I337" s="82" t="s">
        <v>3058</v>
      </c>
    </row>
    <row r="338" spans="1:9" hidden="1">
      <c r="A338" s="22">
        <v>1104</v>
      </c>
      <c r="B338" s="22" t="str">
        <f>VLOOKUP(A338,New_Tikina!$A$1:$B$88,2,FALSE)</f>
        <v>Saivou</v>
      </c>
      <c r="C338" s="22" t="s">
        <v>3106</v>
      </c>
      <c r="D338" s="22" t="s">
        <v>3106</v>
      </c>
      <c r="E338" s="56" t="s">
        <v>219</v>
      </c>
      <c r="F338" s="22" t="s">
        <v>73</v>
      </c>
      <c r="G338" s="90">
        <v>15</v>
      </c>
      <c r="H338" s="90">
        <v>1</v>
      </c>
      <c r="I338" s="82" t="s">
        <v>3058</v>
      </c>
    </row>
    <row r="339" spans="1:9" hidden="1">
      <c r="A339" s="22">
        <v>1104</v>
      </c>
      <c r="B339" s="22" t="str">
        <f>VLOOKUP(A339,New_Tikina!$A$1:$B$88,2,FALSE)</f>
        <v>Saivou</v>
      </c>
      <c r="C339" s="22" t="s">
        <v>3105</v>
      </c>
      <c r="D339" s="22" t="s">
        <v>3105</v>
      </c>
      <c r="E339" s="56" t="s">
        <v>3097</v>
      </c>
      <c r="F339" s="22" t="s">
        <v>73</v>
      </c>
      <c r="G339" s="90">
        <v>25</v>
      </c>
      <c r="H339" s="90">
        <v>1</v>
      </c>
      <c r="I339" s="82" t="s">
        <v>3058</v>
      </c>
    </row>
    <row r="340" spans="1:9" hidden="1">
      <c r="A340" s="22">
        <v>1104</v>
      </c>
      <c r="B340" s="22" t="str">
        <f>VLOOKUP(A340,New_Tikina!$A$1:$B$88,2,FALSE)</f>
        <v>Saivou</v>
      </c>
      <c r="C340" s="22" t="s">
        <v>3104</v>
      </c>
      <c r="D340" s="22" t="s">
        <v>3104</v>
      </c>
      <c r="E340" s="56" t="s">
        <v>3097</v>
      </c>
      <c r="F340" s="22" t="s">
        <v>73</v>
      </c>
      <c r="G340" s="90">
        <v>27</v>
      </c>
      <c r="H340" s="90">
        <v>4</v>
      </c>
      <c r="I340" s="82" t="s">
        <v>3058</v>
      </c>
    </row>
    <row r="341" spans="1:9" hidden="1">
      <c r="A341" s="22">
        <v>1104</v>
      </c>
      <c r="B341" s="22" t="str">
        <f>VLOOKUP(A341,New_Tikina!$A$1:$B$88,2,FALSE)</f>
        <v>Saivou</v>
      </c>
      <c r="C341" s="22" t="s">
        <v>3103</v>
      </c>
      <c r="D341" s="22" t="s">
        <v>3103</v>
      </c>
      <c r="E341" s="56" t="s">
        <v>3097</v>
      </c>
      <c r="F341" s="22" t="s">
        <v>73</v>
      </c>
      <c r="G341" s="90">
        <v>26</v>
      </c>
      <c r="H341" s="90">
        <v>21</v>
      </c>
      <c r="I341" s="82" t="s">
        <v>3058</v>
      </c>
    </row>
    <row r="342" spans="1:9" hidden="1">
      <c r="A342" s="22">
        <v>1104</v>
      </c>
      <c r="B342" s="22" t="str">
        <f>VLOOKUP(A342,New_Tikina!$A$1:$B$88,2,FALSE)</f>
        <v>Saivou</v>
      </c>
      <c r="C342" s="22" t="s">
        <v>3102</v>
      </c>
      <c r="D342" s="22" t="s">
        <v>3102</v>
      </c>
      <c r="E342" s="56" t="s">
        <v>3097</v>
      </c>
      <c r="F342" s="22" t="s">
        <v>73</v>
      </c>
      <c r="G342" s="90">
        <v>25</v>
      </c>
      <c r="H342" s="90">
        <v>14</v>
      </c>
      <c r="I342" s="82" t="s">
        <v>3058</v>
      </c>
    </row>
    <row r="343" spans="1:9" hidden="1">
      <c r="A343" s="22">
        <v>1104</v>
      </c>
      <c r="B343" s="22" t="str">
        <f>VLOOKUP(A343,New_Tikina!$A$1:$B$88,2,FALSE)</f>
        <v>Saivou</v>
      </c>
      <c r="C343" s="22" t="s">
        <v>3101</v>
      </c>
      <c r="D343" s="22" t="s">
        <v>3101</v>
      </c>
      <c r="E343" s="56" t="s">
        <v>3097</v>
      </c>
      <c r="F343" s="22" t="s">
        <v>73</v>
      </c>
      <c r="G343" s="90">
        <v>10</v>
      </c>
      <c r="H343" s="90">
        <v>0</v>
      </c>
      <c r="I343" s="82" t="s">
        <v>3058</v>
      </c>
    </row>
    <row r="344" spans="1:9" hidden="1">
      <c r="A344" s="22">
        <v>1104</v>
      </c>
      <c r="B344" s="22" t="str">
        <f>VLOOKUP(A344,New_Tikina!$A$1:$B$88,2,FALSE)</f>
        <v>Saivou</v>
      </c>
      <c r="C344" s="22" t="s">
        <v>3100</v>
      </c>
      <c r="D344" s="22" t="s">
        <v>3100</v>
      </c>
      <c r="E344" s="56" t="s">
        <v>3097</v>
      </c>
      <c r="F344" s="22" t="s">
        <v>73</v>
      </c>
      <c r="G344" s="90">
        <v>41</v>
      </c>
      <c r="H344" s="90">
        <v>11</v>
      </c>
      <c r="I344" s="82" t="s">
        <v>3058</v>
      </c>
    </row>
    <row r="345" spans="1:9" hidden="1">
      <c r="A345" s="22">
        <v>1104</v>
      </c>
      <c r="B345" s="22" t="str">
        <f>VLOOKUP(A345,New_Tikina!$A$1:$B$88,2,FALSE)</f>
        <v>Saivou</v>
      </c>
      <c r="C345" s="22" t="s">
        <v>3099</v>
      </c>
      <c r="D345" s="22" t="s">
        <v>3099</v>
      </c>
      <c r="E345" s="56" t="s">
        <v>3097</v>
      </c>
      <c r="F345" s="22" t="s">
        <v>73</v>
      </c>
      <c r="G345" s="90">
        <v>44</v>
      </c>
      <c r="H345" s="90">
        <v>7</v>
      </c>
      <c r="I345" s="82" t="s">
        <v>3058</v>
      </c>
    </row>
    <row r="346" spans="1:9" hidden="1">
      <c r="A346" s="22">
        <v>1104</v>
      </c>
      <c r="B346" s="22" t="str">
        <f>VLOOKUP(A346,New_Tikina!$A$1:$B$88,2,FALSE)</f>
        <v>Saivou</v>
      </c>
      <c r="C346" s="22" t="s">
        <v>3098</v>
      </c>
      <c r="D346" s="22" t="s">
        <v>3098</v>
      </c>
      <c r="E346" s="56" t="s">
        <v>3097</v>
      </c>
      <c r="F346" s="22" t="s">
        <v>73</v>
      </c>
      <c r="G346" s="90">
        <v>37</v>
      </c>
      <c r="H346" s="90">
        <v>4</v>
      </c>
      <c r="I346" s="82" t="s">
        <v>3058</v>
      </c>
    </row>
    <row r="347" spans="1:9" hidden="1">
      <c r="A347" s="22">
        <v>1405</v>
      </c>
      <c r="B347" s="22" t="str">
        <f>VLOOKUP(A347,New_Tikina!$A$1:$B$88,2,FALSE)</f>
        <v>Wainibuka</v>
      </c>
      <c r="C347" s="22" t="s">
        <v>3059</v>
      </c>
      <c r="D347" s="22" t="s">
        <v>3059</v>
      </c>
      <c r="E347" s="56" t="s">
        <v>2527</v>
      </c>
      <c r="F347" s="22" t="s">
        <v>73</v>
      </c>
      <c r="G347" s="90">
        <v>18</v>
      </c>
      <c r="H347" s="90">
        <v>3</v>
      </c>
      <c r="I347" s="82" t="s">
        <v>3058</v>
      </c>
    </row>
    <row r="348" spans="1:9">
      <c r="G348" s="89"/>
      <c r="H348" s="89"/>
      <c r="I348" s="100"/>
    </row>
    <row r="349" spans="1:9">
      <c r="I349" s="100"/>
    </row>
    <row r="350" spans="1:9">
      <c r="I350" s="100"/>
    </row>
    <row r="351" spans="1:9">
      <c r="C351" s="101"/>
      <c r="D351" s="101"/>
      <c r="E351" s="102"/>
      <c r="F351" s="101"/>
      <c r="I351" s="100"/>
    </row>
    <row r="352" spans="1:9">
      <c r="C352" s="101"/>
      <c r="D352" s="101"/>
      <c r="E352" s="102"/>
      <c r="F352" s="101"/>
      <c r="I352" s="100"/>
    </row>
    <row r="353" spans="3:9">
      <c r="C353" s="101"/>
      <c r="D353" s="101"/>
      <c r="E353" s="102"/>
      <c r="F353" s="101"/>
      <c r="I353" s="100"/>
    </row>
    <row r="354" spans="3:9">
      <c r="C354" s="101"/>
      <c r="D354" s="101"/>
      <c r="E354" s="102"/>
      <c r="F354" s="101"/>
      <c r="I354" s="100"/>
    </row>
    <row r="355" spans="3:9">
      <c r="C355" s="101"/>
      <c r="D355" s="101"/>
      <c r="E355" s="102"/>
      <c r="F355" s="101"/>
      <c r="I355" s="100"/>
    </row>
    <row r="356" spans="3:9">
      <c r="C356" s="101"/>
      <c r="D356" s="101"/>
      <c r="E356" s="102"/>
      <c r="F356" s="101"/>
      <c r="I356" s="100"/>
    </row>
    <row r="357" spans="3:9">
      <c r="C357" s="101"/>
      <c r="D357" s="101"/>
      <c r="E357" s="102"/>
      <c r="F357" s="101"/>
      <c r="I357" s="100"/>
    </row>
    <row r="358" spans="3:9">
      <c r="C358" s="101"/>
      <c r="D358" s="101"/>
      <c r="E358" s="102"/>
      <c r="F358" s="101"/>
      <c r="I358" s="100"/>
    </row>
    <row r="359" spans="3:9">
      <c r="C359" s="101"/>
      <c r="D359" s="101"/>
      <c r="E359" s="102"/>
      <c r="F359" s="101"/>
      <c r="I359" s="100"/>
    </row>
    <row r="360" spans="3:9">
      <c r="C360" s="101"/>
      <c r="D360" s="101"/>
      <c r="E360" s="102"/>
      <c r="F360" s="101"/>
      <c r="I360" s="100"/>
    </row>
    <row r="361" spans="3:9">
      <c r="C361" s="101"/>
      <c r="D361" s="101"/>
      <c r="E361" s="102"/>
      <c r="F361" s="101"/>
      <c r="I361" s="100"/>
    </row>
    <row r="362" spans="3:9">
      <c r="C362" s="101"/>
      <c r="D362" s="101"/>
      <c r="E362" s="102"/>
      <c r="F362" s="101"/>
      <c r="I362" s="100"/>
    </row>
    <row r="363" spans="3:9">
      <c r="C363" s="101"/>
      <c r="D363" s="101"/>
      <c r="E363" s="102"/>
      <c r="F363" s="101"/>
      <c r="I363" s="100"/>
    </row>
    <row r="364" spans="3:9">
      <c r="C364" s="101"/>
      <c r="D364" s="101"/>
      <c r="E364" s="102"/>
      <c r="F364" s="101"/>
      <c r="I364" s="100"/>
    </row>
    <row r="365" spans="3:9">
      <c r="C365" s="101"/>
      <c r="D365" s="101"/>
      <c r="E365" s="102"/>
      <c r="F365" s="101"/>
      <c r="I365" s="100"/>
    </row>
    <row r="366" spans="3:9">
      <c r="C366" s="101"/>
      <c r="D366" s="101"/>
      <c r="E366" s="102"/>
      <c r="F366" s="101"/>
      <c r="I366" s="100"/>
    </row>
  </sheetData>
  <pageMargins left="0.7" right="0.7" top="0.75" bottom="0.75" header="0.3" footer="0.3"/>
  <pageSetup paperSize="9"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30</vt:i4>
      </vt:variant>
    </vt:vector>
  </HeadingPairs>
  <TitlesOfParts>
    <vt:vector size="53" baseType="lpstr">
      <vt:lpstr>adm1</vt:lpstr>
      <vt:lpstr>adm2</vt:lpstr>
      <vt:lpstr>adm3</vt:lpstr>
      <vt:lpstr>stle</vt:lpstr>
      <vt:lpstr>NEW TIKINA PCODE Hierarchical</vt:lpstr>
      <vt:lpstr>shelter impact summary</vt:lpstr>
      <vt:lpstr>tikina level dataset</vt:lpstr>
      <vt:lpstr>Comm Housing Damage 15 Mar</vt:lpstr>
      <vt:lpstr>Housing Damage Data 7 March</vt:lpstr>
      <vt:lpstr>Local Gov HousingDamage Revised</vt:lpstr>
      <vt:lpstr>provincial dataset</vt:lpstr>
      <vt:lpstr>tikina dataset</vt:lpstr>
      <vt:lpstr>priority area summary</vt:lpstr>
      <vt:lpstr>Enumneration Priority Areas</vt:lpstr>
      <vt:lpstr>Sheet2</vt:lpstr>
      <vt:lpstr>SADD est for priority areas</vt:lpstr>
      <vt:lpstr>Local Government Assessment</vt:lpstr>
      <vt:lpstr>Tikina</vt:lpstr>
      <vt:lpstr>New_Tikina</vt:lpstr>
      <vt:lpstr>Sheet3</vt:lpstr>
      <vt:lpstr>Sheet5</vt:lpstr>
      <vt:lpstr>Sheet1</vt:lpstr>
      <vt:lpstr>Sheet6</vt:lpstr>
      <vt:lpstr>'tikina dataset'!adm1_codenmrange</vt:lpstr>
      <vt:lpstr>adm1_codenmrange</vt:lpstr>
      <vt:lpstr>'tikina dataset'!adm2_codenmrange</vt:lpstr>
      <vt:lpstr>adm2_codenmrange</vt:lpstr>
      <vt:lpstr>'tikina dataset'!adm3_codenmrange</vt:lpstr>
      <vt:lpstr>adm3_codenmrange</vt:lpstr>
      <vt:lpstr>'tikina dataset'!ListAdm1</vt:lpstr>
      <vt:lpstr>ListAdm1</vt:lpstr>
      <vt:lpstr>'tikina dataset'!MatchAdm1</vt:lpstr>
      <vt:lpstr>MatchAdm1</vt:lpstr>
      <vt:lpstr>'tikina dataset'!MatchAdm1_Code</vt:lpstr>
      <vt:lpstr>MatchAdm1_Code</vt:lpstr>
      <vt:lpstr>'tikina dataset'!MatchAdm2</vt:lpstr>
      <vt:lpstr>MatchAdm2</vt:lpstr>
      <vt:lpstr>'tikina dataset'!MatchAdm2_Code</vt:lpstr>
      <vt:lpstr>MatchAdm2_Code</vt:lpstr>
      <vt:lpstr>'tikina dataset'!MatchAdm3</vt:lpstr>
      <vt:lpstr>MatchAdm3</vt:lpstr>
      <vt:lpstr>'tikina dataset'!MatchAdm3_Code</vt:lpstr>
      <vt:lpstr>MatchAdm3_Code</vt:lpstr>
      <vt:lpstr>'tikina dataset'!OffSetRefAdm1</vt:lpstr>
      <vt:lpstr>OffSetRefAdm1</vt:lpstr>
      <vt:lpstr>'tikina dataset'!OffsetRefAdm2</vt:lpstr>
      <vt:lpstr>OffsetRefAdm2</vt:lpstr>
      <vt:lpstr>'tikina dataset'!OffsetRefAdm3</vt:lpstr>
      <vt:lpstr>OffsetRefAdm3</vt:lpstr>
      <vt:lpstr>'tikina dataset'!OffsetRefStle</vt:lpstr>
      <vt:lpstr>OffsetRefStle</vt:lpstr>
      <vt:lpstr>'tikina dataset'!Stle_CodeNmRange</vt:lpstr>
      <vt:lpstr>Stle_CodeNmRange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Williams</dc:creator>
  <cp:lastModifiedBy>Smitty</cp:lastModifiedBy>
  <cp:lastPrinted>2015-07-05T02:42:36Z</cp:lastPrinted>
  <dcterms:created xsi:type="dcterms:W3CDTF">2011-10-15T06:54:22Z</dcterms:created>
  <dcterms:modified xsi:type="dcterms:W3CDTF">2016-03-19T03:43:56Z</dcterms:modified>
</cp:coreProperties>
</file>