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hcr365-my.sharepoint.com/personal/lubranod_unhcr_org/Documents/Desktop/"/>
    </mc:Choice>
  </mc:AlternateContent>
  <xr:revisionPtr revIDLastSave="23" documentId="8_{0AB2EAF6-F51B-4AC0-A478-B28806E99397}" xr6:coauthVersionLast="47" xr6:coauthVersionMax="47" xr10:uidLastSave="{26679ABD-696B-4C18-822F-CDC60C3C3F30}"/>
  <bookViews>
    <workbookView xWindow="-110" yWindow="-110" windowWidth="19420" windowHeight="10300" xr2:uid="{C0D9F6B4-9C4F-4B7C-9849-C6878F85878E}"/>
  </bookViews>
  <sheets>
    <sheet name="Classement des indicateur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1" l="1"/>
  <c r="C108" i="1"/>
  <c r="C112" i="1"/>
  <c r="C111" i="1"/>
  <c r="C110" i="1"/>
  <c r="C104" i="1"/>
  <c r="C103" i="1"/>
  <c r="C102" i="1"/>
  <c r="C93" i="1"/>
  <c r="C92" i="1"/>
  <c r="C91" i="1"/>
  <c r="C77" i="1"/>
  <c r="C76" i="1"/>
  <c r="C75" i="1"/>
  <c r="C73" i="1"/>
  <c r="C72" i="1"/>
  <c r="C71" i="1"/>
  <c r="C69" i="1"/>
  <c r="C68" i="1"/>
  <c r="C67" i="1"/>
  <c r="C66" i="1"/>
  <c r="C64" i="1"/>
  <c r="C63" i="1"/>
  <c r="C62" i="1"/>
  <c r="C61" i="1"/>
  <c r="C181" i="1"/>
  <c r="C180" i="1"/>
  <c r="C179" i="1"/>
  <c r="C178" i="1"/>
  <c r="C177" i="1"/>
  <c r="C176" i="1"/>
  <c r="C138" i="1"/>
  <c r="C83" i="1"/>
  <c r="C82" i="1"/>
  <c r="C81" i="1"/>
  <c r="C80" i="1"/>
  <c r="C79" i="1"/>
  <c r="C59" i="1"/>
  <c r="C58" i="1"/>
  <c r="C57" i="1"/>
  <c r="C56" i="1"/>
  <c r="C54" i="1"/>
  <c r="C53" i="1"/>
  <c r="C51" i="1"/>
  <c r="C50" i="1"/>
  <c r="C42" i="1"/>
  <c r="C39" i="1"/>
  <c r="C41" i="1"/>
  <c r="C44" i="1"/>
  <c r="C43" i="1"/>
  <c r="C40" i="1"/>
  <c r="C19" i="1"/>
  <c r="C21" i="1"/>
  <c r="C22" i="1"/>
  <c r="C33" i="1"/>
  <c r="C32" i="1"/>
  <c r="C31" i="1"/>
  <c r="C30" i="1"/>
  <c r="C29" i="1"/>
  <c r="C28" i="1"/>
  <c r="C20" i="1"/>
  <c r="C17" i="1"/>
  <c r="C24" i="1"/>
  <c r="C18" i="1"/>
  <c r="C25" i="1"/>
  <c r="C23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<sst xmlns="http://schemas.openxmlformats.org/spreadsheetml/2006/main" count="221" uniqueCount="159">
  <si>
    <t>Abri de fortune</t>
  </si>
  <si>
    <t xml:space="preserve">Maison </t>
  </si>
  <si>
    <t>Centre collectif (Bâtiment public ou privé)</t>
  </si>
  <si>
    <t>Pas d'abri/plein air</t>
  </si>
  <si>
    <t>Appartement (multi-pièces, chambre simple, studio)</t>
  </si>
  <si>
    <t>Abri fourni par une organisation/agence humanitaire</t>
  </si>
  <si>
    <t>Manque d'entretien</t>
  </si>
  <si>
    <t>Bois</t>
  </si>
  <si>
    <t>Charbon</t>
  </si>
  <si>
    <t>Ciment</t>
  </si>
  <si>
    <t>Tôle ondulée galvanisée</t>
  </si>
  <si>
    <t>Paille/tige</t>
  </si>
  <si>
    <t>Béton</t>
  </si>
  <si>
    <t>Pierres</t>
  </si>
  <si>
    <t>Contreplaqué</t>
  </si>
  <si>
    <t>Bâche</t>
  </si>
  <si>
    <t>Briques en boue</t>
  </si>
  <si>
    <t>Autre (Si autre matériel veuillez préciser)</t>
  </si>
  <si>
    <t>Contre-plaqué</t>
  </si>
  <si>
    <t>S'il s'agit d'une maison ou d'un appartement, de quoi est faite la structure principale ?</t>
  </si>
  <si>
    <t>Pierre</t>
  </si>
  <si>
    <t>Votre abri actuel est -il endommagé ?</t>
  </si>
  <si>
    <t xml:space="preserve">Oui </t>
  </si>
  <si>
    <t>Non</t>
  </si>
  <si>
    <t>Si votre abri est endommagé, où sont les occupants de l'abri maintenant ? Pas de ranking car ne influence pas la qualite de l'abris</t>
  </si>
  <si>
    <t>Quelle était la cause du dommage ?</t>
  </si>
  <si>
    <t>Endommagé accidentellement pendant le conflit</t>
  </si>
  <si>
    <t>Brûlé intentionnellement</t>
  </si>
  <si>
    <t>Catastrophe naturelle (Tempête : inondation, vent, etc.)</t>
  </si>
  <si>
    <t>Dégradation</t>
  </si>
  <si>
    <t>Portes</t>
  </si>
  <si>
    <t>Toitures</t>
  </si>
  <si>
    <t>Murs</t>
  </si>
  <si>
    <t>Fenêtres</t>
  </si>
  <si>
    <t>Quels sont les principaux défis auxquels vous faites face pour effectuer des réparations sur votre abri ? si vous avez des dommages</t>
  </si>
  <si>
    <t>Manque d'argent pour les réparations / reconstruction</t>
  </si>
  <si>
    <t>Incapacité d'accéder aux marchés car trop dangereux</t>
  </si>
  <si>
    <t>Manque de savoir-faire technique pour réparer les dommages</t>
  </si>
  <si>
    <t>Personne dans mon ménage ou ma communauté qui peut fournir un soutien pour les réparations / reconstruction</t>
  </si>
  <si>
    <t>NA, aucun problème de réparation/reconstruction</t>
  </si>
  <si>
    <t>Autres défis</t>
  </si>
  <si>
    <t>Incapacité d'accéder aux marchés pour se procurer du matériel de réparation/reconstruction parce que trop loin</t>
  </si>
  <si>
    <t>Question calculée pour le nombre d'articles ménagers que possède la famille</t>
  </si>
  <si>
    <t>Nombre d'articles (par type) dont dispose le ménage/Nombre d'articles requis dans le kit = 1</t>
  </si>
  <si>
    <t>Le nombre d'articles (par type) dont dispose le ménage/le nombre d'articles requis dans le kit est inférieur à 1 supérieur à 0</t>
  </si>
  <si>
    <t>Nombre d'articles (par type) que le ménage possède = 0</t>
  </si>
  <si>
    <t>Quelle est votre principale source d'éclairage ?</t>
  </si>
  <si>
    <t>Autre (veuillez préciser)</t>
  </si>
  <si>
    <t>Lumières de source électrique (réseau)</t>
  </si>
  <si>
    <t>Lumières de source électrique (générateur)</t>
  </si>
  <si>
    <t>Bougies</t>
  </si>
  <si>
    <t>Cheminée</t>
  </si>
  <si>
    <t>Lampes solaires</t>
  </si>
  <si>
    <t>Lampes de poche</t>
  </si>
  <si>
    <t>Où votre ménage prépare-t-il votre nourriture ?</t>
  </si>
  <si>
    <t>A l'intérieur de notre maison</t>
  </si>
  <si>
    <t>Chez les voisins/parents/amis</t>
  </si>
  <si>
    <t>Dehors dans des espaces partagés / dans la rue</t>
  </si>
  <si>
    <t>En dehors de l’abri pas dans un espace partagé</t>
  </si>
  <si>
    <t>L'espace de cuisson est-il ventilé ou non ?</t>
  </si>
  <si>
    <t>Quel combustible de cuisson utilisez-vous principalement ?</t>
  </si>
  <si>
    <t>Gaz</t>
  </si>
  <si>
    <t>Aucun, je n'ai pas les moyens d'acheter du carburant</t>
  </si>
  <si>
    <t>Kérosène</t>
  </si>
  <si>
    <t>Votre ménage a-t-il accès à un marché fonctionnel à distance de marche ?</t>
  </si>
  <si>
    <t>Oui, à moins de 30 minutes de distance</t>
  </si>
  <si>
    <t>Oui, à plus d'une heure de distance</t>
  </si>
  <si>
    <t>Quelle est la situation foncière du ménage ?</t>
  </si>
  <si>
    <t>Sans aucun type d'accord (profession)</t>
  </si>
  <si>
    <t>Hébergement (notamment au domicile d'une famille d'accueil) gratuit</t>
  </si>
  <si>
    <t>Hébergé (spécifiquement dans un autre refuge dans un refuge ou un terrain séparé de la famille) gratuitement</t>
  </si>
  <si>
    <t>Location avec accord formel</t>
  </si>
  <si>
    <t>Location avec accord informel</t>
  </si>
  <si>
    <t>Propriétaire De l'abri sur le terrain (ou dans la cour) qui appartient à un tiers avec accord formel</t>
  </si>
  <si>
    <t>Propriétaire de l'abri sur le terrain (ou dans la cour) qui appartient à un tiers avec accord informel</t>
  </si>
  <si>
    <t>Propriétaire de l'ensemble du logement, y compris la parcelle avec accord formel</t>
  </si>
  <si>
    <t>Propriétaire de l'ensemble du logement, y compris la parcelle avec un accord informel</t>
  </si>
  <si>
    <t>Sous-indicateur</t>
  </si>
  <si>
    <t>Électricité</t>
  </si>
  <si>
    <t>Hébergement en échange d'un service en nature (tâches domestiques ne contribuant pas aux risques de protection)</t>
  </si>
  <si>
    <t>Hébergement (notamment en famille d'accueil) payant</t>
  </si>
  <si>
    <t>Oui, à plus de 30 minutes de distance</t>
  </si>
  <si>
    <t>Aucun, J’achète tous mes repas</t>
  </si>
  <si>
    <t xml:space="preserve">Je ne sais pas </t>
  </si>
  <si>
    <t>Paille / Tige</t>
  </si>
  <si>
    <t xml:space="preserve">40-49% </t>
  </si>
  <si>
    <t>Plus que 50%</t>
  </si>
  <si>
    <t>11- 19%</t>
  </si>
  <si>
    <t>30-39%</t>
  </si>
  <si>
    <t>20-29%</t>
  </si>
  <si>
    <t xml:space="preserve">Moins de 10% </t>
  </si>
  <si>
    <t xml:space="preserve">Sous-indicateur </t>
  </si>
  <si>
    <t>S'il s'agit d'un Abri de fortune , quel est le type de matériau utilisé (reponse multiple)</t>
  </si>
  <si>
    <t>S'il s'agit d'une maison ou appartment , quel est le type de matériau utilisé (reponse multiple)</t>
  </si>
  <si>
    <t>S'il s'agit d'un abris fournie par une organization/agence humanitarie, quel est le type de matériau utilisé (reponse multiple)</t>
  </si>
  <si>
    <t>Type de Abris ( choisir une reponse)</t>
  </si>
  <si>
    <t>m2 par personne vivant dans l'abris</t>
  </si>
  <si>
    <t xml:space="preserve">Mois de  3.5 m2 </t>
  </si>
  <si>
    <t xml:space="preserve">3.5 m2 </t>
  </si>
  <si>
    <t>Plus de 3.5 m2</t>
  </si>
  <si>
    <t>Si oui, quelles parties des abris sont endommagées ? (reponse multiple)</t>
  </si>
  <si>
    <t>Si les murs sont endommagés, veuillez décrire les dommages causés aux murs</t>
  </si>
  <si>
    <t>Dommages mineurs (quelques fissures dans les murs et/ou impacts de balles)</t>
  </si>
  <si>
    <t>Dommages modérés (trous dans de nombreuses parties des murs que l'on peut voir à travers et/ou fissures sur les colonnes)</t>
  </si>
  <si>
    <t>Dommages graves (trous importants dans de nombreux murs, au travers desquels on peut voir, fissures importantes dans certaines colonnes)</t>
  </si>
  <si>
    <t>Murs complètement détruits</t>
  </si>
  <si>
    <t>La moitié des fenêtres sont endommagées</t>
  </si>
  <si>
    <t>Plus que la moitie des fenêtres sont endommagées ou complètement détruites (laissant de nombreuses parties de l'abri avec des ouvertures)</t>
  </si>
  <si>
    <t>Les fenêtres (en bois ou en verre) sont pour la plupart intactes, avec quelques trous</t>
  </si>
  <si>
    <t>Si les fenêtres sont endommagées, veuillez décrire les dommages subis par les fenêtres.</t>
  </si>
  <si>
    <t>Si le toit est endommagé, veuillez décrire les dommages subis par le toit.</t>
  </si>
  <si>
    <t>Dommages mineurs (jusqu'à 30 % de la toiture est touchée, il y a un espace ouvert où l'eau peut s'écouler et l'air peut passer)</t>
  </si>
  <si>
    <t>Dommages modérés (jusqu'à 50 % de la toiture est touchée ou il y a de nombreux trous par lesquels la pluie, les fuites ou l'air peuvent passer)</t>
  </si>
  <si>
    <t>Dommages graves (nombreux trous dans le toit (jusqu'à 95 %) ou effondrement du toit)</t>
  </si>
  <si>
    <t>Détruit (le toit a complètement disparu)</t>
  </si>
  <si>
    <t>Si les portes sont endommagées, veuillez décrire les dommages subis par les portes.</t>
  </si>
  <si>
    <t>Dommages mineurs (quelques impacts de balles, possibilité de fermer la porte à clé la nuit).</t>
  </si>
  <si>
    <t>Dommages modérés (trous importants dans lesquels on peut passer la main et par lesquels l'eau et l'air peuvent pénétrer)</t>
  </si>
  <si>
    <t>Dommages graves (la porte est complètement détruite et la capacité de verrouiller et de fermer la porte est compromise)</t>
  </si>
  <si>
    <t>Yes</t>
  </si>
  <si>
    <t>No</t>
  </si>
  <si>
    <t>Les membres des ménages ont-ils accès à une installation sanitaire fonctionnelle (latrines/toilettes) ?</t>
  </si>
  <si>
    <t xml:space="preserve">Oui, dans l'abris </t>
  </si>
  <si>
    <t>Oui, en dehors e l'abris I latrines communes ou partagees)</t>
  </si>
  <si>
    <t xml:space="preserve">No, a l'air libre </t>
  </si>
  <si>
    <t>Nombre de personne par latrine fonctionelle</t>
  </si>
  <si>
    <t>Les membres des ménages ont-ils accès à une installation de lavage (douche, bain ou lessive) en état de marche ?</t>
  </si>
  <si>
    <t xml:space="preserve">Nombre de personne par installation de lavage </t>
  </si>
  <si>
    <t>21 personnes ou plus par latrine</t>
  </si>
  <si>
    <t>20 personnes par latrine</t>
  </si>
  <si>
    <t>10 à 19 personnes ou plus par latrine</t>
  </si>
  <si>
    <t>1 à 9 personnes ou plus par latrine</t>
  </si>
  <si>
    <t xml:space="preserve">21 personnes ou plus par installation de lavage </t>
  </si>
  <si>
    <t>20 personnes par intallation de lavage</t>
  </si>
  <si>
    <t>10 à 19 personnes ou plus par installation de lavage</t>
  </si>
  <si>
    <t>1 à 9 personnes ou plus par installation de lavage</t>
  </si>
  <si>
    <t xml:space="preserve">Quel est l'etat des installations de lavage </t>
  </si>
  <si>
    <t xml:space="preserve">Bon </t>
  </si>
  <si>
    <t xml:space="preserve">Mouvais </t>
  </si>
  <si>
    <t>Quel est l'etat des latrines</t>
  </si>
  <si>
    <t>21 personnes ou plus par installation de lavage des mains</t>
  </si>
  <si>
    <t>20 personnes ou plus par installation de lavage des mains</t>
  </si>
  <si>
    <t>10 à 19 personnes ou plus par installation de lavage des mains</t>
  </si>
  <si>
    <t>1 à 9 personnes ou plus par installation de lavage des mains</t>
  </si>
  <si>
    <t>Nombre de personne par installation de lavage de mains</t>
  </si>
  <si>
    <t>Combien de litres d'eau potable y a-t-il par jour pour les personnes hébergées dans cet abri ?</t>
  </si>
  <si>
    <t>Moins de 20 litres par jour</t>
  </si>
  <si>
    <t xml:space="preserve">0 litres par jour </t>
  </si>
  <si>
    <t>20 litres par jour</t>
  </si>
  <si>
    <t xml:space="preserve">Plus de 20 litres par jours </t>
  </si>
  <si>
    <t>Distance by foot to the nearest functional school or education facility</t>
  </si>
  <si>
    <t>Distance by foot to the nearest functional health center</t>
  </si>
  <si>
    <t>% du revenu consacré au loyer en cas de location (</t>
  </si>
  <si>
    <t xml:space="preserve">Je prefer ne pas dire </t>
  </si>
  <si>
    <t xml:space="preserve">* (Indicateur principal * Sous-indicateur * Sous-indicateur ) +  (Indicateur principal * Sous-indicateur * Sous-indicateur ) +  (Indicateur principal * Sous-indicateur * Sous-indicateur )…= Plus le resultat est eleve moins importante est la vulnerabilite </t>
  </si>
  <si>
    <t>* Seulement les questions qui représentent des indicateurs de vulnérabilité sont rapportées ici. Le classement de chaque menage permets la prioritization de l'aide en Abris/AME</t>
  </si>
  <si>
    <t>* il est recommandé de se référer aux règles globales de sévérité et de diviser le classement en 5 niveaux de sévérité pour une lecture optimale du contexte</t>
  </si>
  <si>
    <t>Risque d'expulsion</t>
  </si>
  <si>
    <t xml:space="preserve">Indicateur principal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</si>
</sst>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404040"/>
      <name val="Calibri"/>
      <family val="2"/>
      <scheme val="minor"/>
    </font>
    <font>
      <sz val="10"/>
      <color rgb="FF404040"/>
      <name val="Calibri"/>
      <family val="1"/>
      <scheme val="minor"/>
    </font>
    <font>
      <i/>
      <sz val="10"/>
      <color rgb="FF40404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7F14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5B630"/>
        <bgColor indexed="64"/>
      </patternFill>
    </fill>
    <fill>
      <patternFill patternType="solid">
        <fgColor rgb="FFE5D0D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0" applyFont="1" applyFill="1"/>
    <xf numFmtId="0" fontId="4" fillId="4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0" fontId="5" fillId="4" borderId="0" xfId="0" applyFont="1" applyFill="1" applyBorder="1" applyAlignment="1">
      <alignment vertical="center"/>
    </xf>
    <xf numFmtId="0" fontId="3" fillId="0" borderId="0" xfId="0" applyFont="1" applyFill="1" applyAlignment="1"/>
    <xf numFmtId="0" fontId="4" fillId="4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164" fontId="1" fillId="0" borderId="0" xfId="1" applyNumberFormat="1"/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7" fillId="6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wrapText="1"/>
    </xf>
  </cellXfs>
  <cellStyles count="2">
    <cellStyle name="Normal" xfId="0" builtinId="0"/>
    <cellStyle name="Normal 2" xfId="1" xr:uid="{5ECA5CAE-6D71-4015-B46F-2C2EE4CA66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1</xdr:col>
          <xdr:colOff>209550</xdr:colOff>
          <xdr:row>61</xdr:row>
          <xdr:rowOff>50800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CB70697-68DD-1CAD-35EF-0E065D1CE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11004550</xdr:colOff>
          <xdr:row>60</xdr:row>
          <xdr:rowOff>0</xdr:rowOff>
        </xdr:from>
        <xdr:to>
          <xdr:col>1</xdr:col>
          <xdr:colOff>11214100</xdr:colOff>
          <xdr:row>61</xdr:row>
          <xdr:rowOff>50800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BB5FA90-4A2F-1C41-FDC3-0E0F3A5025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2</xdr:col>
          <xdr:colOff>209550</xdr:colOff>
          <xdr:row>61</xdr:row>
          <xdr:rowOff>50800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A9D8E30-FAC5-FA7E-F865-BC25E353DB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209550</xdr:colOff>
          <xdr:row>71</xdr:row>
          <xdr:rowOff>50800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69E0290-FC4D-7485-7378-EAF7E0AEC0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11004550</xdr:colOff>
          <xdr:row>70</xdr:row>
          <xdr:rowOff>0</xdr:rowOff>
        </xdr:from>
        <xdr:to>
          <xdr:col>1</xdr:col>
          <xdr:colOff>11214100</xdr:colOff>
          <xdr:row>71</xdr:row>
          <xdr:rowOff>50800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77F2CFA-FF94-C559-C8F9-13F9C9EAD5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209550</xdr:colOff>
          <xdr:row>66</xdr:row>
          <xdr:rowOff>50800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5E3CC325-F4B3-4CED-39FF-AE7ED5CFA0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11004550</xdr:colOff>
          <xdr:row>65</xdr:row>
          <xdr:rowOff>0</xdr:rowOff>
        </xdr:from>
        <xdr:to>
          <xdr:col>1</xdr:col>
          <xdr:colOff>11214100</xdr:colOff>
          <xdr:row>66</xdr:row>
          <xdr:rowOff>50800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D0FF9D2-7EAB-3F9A-AD95-E416B5A3C4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2</xdr:col>
          <xdr:colOff>209550</xdr:colOff>
          <xdr:row>66</xdr:row>
          <xdr:rowOff>50800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C4F20D3-F313-F273-D810-B8753440C5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control" Target="../activeX/activeX1.xml"/><Relationship Id="rId7" Type="http://schemas.openxmlformats.org/officeDocument/2006/relationships/image" Target="../media/image2.emf"/><Relationship Id="rId12" Type="http://schemas.openxmlformats.org/officeDocument/2006/relationships/control" Target="../activeX/activeX8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7.xml"/><Relationship Id="rId5" Type="http://schemas.openxmlformats.org/officeDocument/2006/relationships/control" Target="../activeX/activeX2.xml"/><Relationship Id="rId10" Type="http://schemas.openxmlformats.org/officeDocument/2006/relationships/control" Target="../activeX/activeX6.xml"/><Relationship Id="rId4" Type="http://schemas.openxmlformats.org/officeDocument/2006/relationships/image" Target="../media/image1.emf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0F3A-7FA2-427B-B40A-477DE38B34CE}">
  <sheetPr codeName="Sheet1"/>
  <dimension ref="A1:C191"/>
  <sheetViews>
    <sheetView tabSelected="1" topLeftCell="A176" zoomScale="80" zoomScaleNormal="53" workbookViewId="0">
      <selection activeCell="A183" sqref="A183:A186"/>
    </sheetView>
  </sheetViews>
  <sheetFormatPr defaultRowHeight="14.5" x14ac:dyDescent="0.35"/>
  <cols>
    <col min="1" max="1" width="27.08984375" customWidth="1"/>
    <col min="2" max="2" width="180.90625" customWidth="1"/>
    <col min="3" max="3" width="16" customWidth="1"/>
  </cols>
  <sheetData>
    <row r="1" spans="1:3" x14ac:dyDescent="0.35">
      <c r="A1" s="1"/>
      <c r="B1" s="1"/>
    </row>
    <row r="2" spans="1:3" x14ac:dyDescent="0.35">
      <c r="A2" s="14" t="s">
        <v>95</v>
      </c>
      <c r="B2" s="14"/>
    </row>
    <row r="3" spans="1:3" x14ac:dyDescent="0.35">
      <c r="A3" s="12" t="s">
        <v>158</v>
      </c>
      <c r="B3" s="2" t="s">
        <v>0</v>
      </c>
      <c r="C3" s="10">
        <v>2</v>
      </c>
    </row>
    <row r="4" spans="1:3" x14ac:dyDescent="0.35">
      <c r="A4" s="12"/>
      <c r="B4" s="2" t="s">
        <v>1</v>
      </c>
      <c r="C4" s="10">
        <v>6</v>
      </c>
    </row>
    <row r="5" spans="1:3" x14ac:dyDescent="0.35">
      <c r="A5" s="12"/>
      <c r="B5" s="2" t="s">
        <v>2</v>
      </c>
      <c r="C5" s="10">
        <v>4</v>
      </c>
    </row>
    <row r="6" spans="1:3" x14ac:dyDescent="0.35">
      <c r="A6" s="12"/>
      <c r="B6" s="2" t="s">
        <v>3</v>
      </c>
      <c r="C6" s="10">
        <v>1</v>
      </c>
    </row>
    <row r="7" spans="1:3" x14ac:dyDescent="0.35">
      <c r="A7" s="12"/>
      <c r="B7" s="2" t="s">
        <v>4</v>
      </c>
      <c r="C7" s="10">
        <v>5</v>
      </c>
    </row>
    <row r="8" spans="1:3" x14ac:dyDescent="0.35">
      <c r="A8" s="12"/>
      <c r="B8" s="2" t="s">
        <v>5</v>
      </c>
      <c r="C8" s="10">
        <v>3</v>
      </c>
    </row>
    <row r="9" spans="1:3" x14ac:dyDescent="0.35">
      <c r="A9" s="14" t="s">
        <v>92</v>
      </c>
      <c r="B9" s="14"/>
    </row>
    <row r="10" spans="1:3" x14ac:dyDescent="0.35">
      <c r="A10" s="13" t="s">
        <v>77</v>
      </c>
      <c r="B10" s="2" t="s">
        <v>7</v>
      </c>
      <c r="C10">
        <f>4/5</f>
        <v>0.8</v>
      </c>
    </row>
    <row r="11" spans="1:3" x14ac:dyDescent="0.35">
      <c r="A11" s="13"/>
      <c r="B11" s="2" t="s">
        <v>15</v>
      </c>
      <c r="C11">
        <f>2/5</f>
        <v>0.4</v>
      </c>
    </row>
    <row r="12" spans="1:3" x14ac:dyDescent="0.35">
      <c r="A12" s="13"/>
      <c r="B12" s="2" t="s">
        <v>10</v>
      </c>
      <c r="C12">
        <f>6/5</f>
        <v>1.2</v>
      </c>
    </row>
    <row r="13" spans="1:3" x14ac:dyDescent="0.35">
      <c r="A13" s="13"/>
      <c r="B13" s="2" t="s">
        <v>11</v>
      </c>
      <c r="C13">
        <f>4/5</f>
        <v>0.8</v>
      </c>
    </row>
    <row r="14" spans="1:3" x14ac:dyDescent="0.35">
      <c r="A14" s="13"/>
      <c r="B14" s="2" t="s">
        <v>14</v>
      </c>
      <c r="C14">
        <f>1/5</f>
        <v>0.2</v>
      </c>
    </row>
    <row r="15" spans="1:3" x14ac:dyDescent="0.35">
      <c r="A15" s="13"/>
      <c r="B15" s="2" t="s">
        <v>17</v>
      </c>
      <c r="C15">
        <f>5/5</f>
        <v>1</v>
      </c>
    </row>
    <row r="16" spans="1:3" x14ac:dyDescent="0.35">
      <c r="A16" s="14" t="s">
        <v>93</v>
      </c>
      <c r="B16" s="14"/>
    </row>
    <row r="17" spans="1:3" x14ac:dyDescent="0.35">
      <c r="A17" s="13" t="s">
        <v>77</v>
      </c>
      <c r="B17" s="2" t="s">
        <v>10</v>
      </c>
      <c r="C17">
        <f>10/9</f>
        <v>1.1111111111111112</v>
      </c>
    </row>
    <row r="18" spans="1:3" x14ac:dyDescent="0.35">
      <c r="A18" s="13"/>
      <c r="B18" s="2" t="s">
        <v>11</v>
      </c>
      <c r="C18">
        <f>4/9</f>
        <v>0.44444444444444442</v>
      </c>
    </row>
    <row r="19" spans="1:3" x14ac:dyDescent="0.35">
      <c r="A19" s="13"/>
      <c r="B19" s="2" t="s">
        <v>9</v>
      </c>
      <c r="C19">
        <f>8/9</f>
        <v>0.88888888888888884</v>
      </c>
    </row>
    <row r="20" spans="1:3" x14ac:dyDescent="0.35">
      <c r="A20" s="13"/>
      <c r="B20" s="2" t="s">
        <v>12</v>
      </c>
      <c r="C20">
        <f>11/9</f>
        <v>1.2222222222222223</v>
      </c>
    </row>
    <row r="21" spans="1:3" x14ac:dyDescent="0.35">
      <c r="A21" s="13"/>
      <c r="B21" s="2" t="s">
        <v>13</v>
      </c>
      <c r="C21">
        <f>7/9</f>
        <v>0.77777777777777779</v>
      </c>
    </row>
    <row r="22" spans="1:3" x14ac:dyDescent="0.35">
      <c r="A22" s="13"/>
      <c r="B22" s="2" t="s">
        <v>16</v>
      </c>
      <c r="C22">
        <f>6/9</f>
        <v>0.66666666666666663</v>
      </c>
    </row>
    <row r="23" spans="1:3" x14ac:dyDescent="0.35">
      <c r="A23" s="13"/>
      <c r="B23" s="2" t="s">
        <v>14</v>
      </c>
      <c r="C23">
        <f>2/9</f>
        <v>0.22222222222222221</v>
      </c>
    </row>
    <row r="24" spans="1:3" x14ac:dyDescent="0.35">
      <c r="A24" s="13"/>
      <c r="B24" s="2" t="s">
        <v>7</v>
      </c>
      <c r="C24">
        <f>5/9</f>
        <v>0.55555555555555558</v>
      </c>
    </row>
    <row r="25" spans="1:3" x14ac:dyDescent="0.35">
      <c r="A25" s="13"/>
      <c r="B25" s="2" t="s">
        <v>15</v>
      </c>
      <c r="C25">
        <f>3/9</f>
        <v>0.33333333333333331</v>
      </c>
    </row>
    <row r="26" spans="1:3" x14ac:dyDescent="0.35">
      <c r="A26" s="13"/>
      <c r="B26" s="2" t="s">
        <v>17</v>
      </c>
      <c r="C26">
        <v>1</v>
      </c>
    </row>
    <row r="27" spans="1:3" x14ac:dyDescent="0.35">
      <c r="A27" s="14" t="s">
        <v>94</v>
      </c>
      <c r="B27" s="14"/>
    </row>
    <row r="28" spans="1:3" x14ac:dyDescent="0.35">
      <c r="A28" s="13" t="s">
        <v>77</v>
      </c>
      <c r="B28" s="2" t="s">
        <v>7</v>
      </c>
      <c r="C28">
        <f>4/5</f>
        <v>0.8</v>
      </c>
    </row>
    <row r="29" spans="1:3" x14ac:dyDescent="0.35">
      <c r="A29" s="13"/>
      <c r="B29" s="2" t="s">
        <v>15</v>
      </c>
      <c r="C29">
        <f>2/5</f>
        <v>0.4</v>
      </c>
    </row>
    <row r="30" spans="1:3" x14ac:dyDescent="0.35">
      <c r="A30" s="13"/>
      <c r="B30" s="2" t="s">
        <v>10</v>
      </c>
      <c r="C30">
        <f>6/5</f>
        <v>1.2</v>
      </c>
    </row>
    <row r="31" spans="1:3" x14ac:dyDescent="0.35">
      <c r="A31" s="13"/>
      <c r="B31" s="2" t="s">
        <v>84</v>
      </c>
      <c r="C31">
        <f>4/5</f>
        <v>0.8</v>
      </c>
    </row>
    <row r="32" spans="1:3" x14ac:dyDescent="0.35">
      <c r="A32" s="13"/>
      <c r="B32" s="2" t="s">
        <v>18</v>
      </c>
      <c r="C32">
        <f>1/5</f>
        <v>0.2</v>
      </c>
    </row>
    <row r="33" spans="1:3" x14ac:dyDescent="0.35">
      <c r="A33" s="13"/>
      <c r="B33" s="2" t="s">
        <v>17</v>
      </c>
      <c r="C33">
        <f>5/5</f>
        <v>1</v>
      </c>
    </row>
    <row r="34" spans="1:3" x14ac:dyDescent="0.35">
      <c r="A34" s="14" t="s">
        <v>96</v>
      </c>
      <c r="B34" s="14"/>
    </row>
    <row r="35" spans="1:3" x14ac:dyDescent="0.35">
      <c r="A35" s="12" t="s">
        <v>158</v>
      </c>
      <c r="B35" s="2" t="s">
        <v>97</v>
      </c>
      <c r="C35" s="10">
        <v>1</v>
      </c>
    </row>
    <row r="36" spans="1:3" x14ac:dyDescent="0.35">
      <c r="A36" s="12"/>
      <c r="B36" s="2" t="s">
        <v>98</v>
      </c>
      <c r="C36" s="10">
        <v>2</v>
      </c>
    </row>
    <row r="37" spans="1:3" x14ac:dyDescent="0.35">
      <c r="A37" s="12"/>
      <c r="B37" s="2" t="s">
        <v>99</v>
      </c>
      <c r="C37" s="10">
        <v>3</v>
      </c>
    </row>
    <row r="38" spans="1:3" x14ac:dyDescent="0.35">
      <c r="A38" s="14" t="s">
        <v>19</v>
      </c>
      <c r="B38" s="14"/>
    </row>
    <row r="39" spans="1:3" x14ac:dyDescent="0.35">
      <c r="A39" s="13" t="s">
        <v>77</v>
      </c>
      <c r="B39" s="2" t="s">
        <v>7</v>
      </c>
      <c r="C39">
        <f>2/6</f>
        <v>0.33333333333333331</v>
      </c>
    </row>
    <row r="40" spans="1:3" x14ac:dyDescent="0.35">
      <c r="A40" s="13"/>
      <c r="B40" s="2" t="s">
        <v>12</v>
      </c>
      <c r="C40">
        <f>7/6</f>
        <v>1.1666666666666667</v>
      </c>
    </row>
    <row r="41" spans="1:3" x14ac:dyDescent="0.35">
      <c r="A41" s="13"/>
      <c r="B41" s="2" t="s">
        <v>16</v>
      </c>
      <c r="C41">
        <f>3/6</f>
        <v>0.5</v>
      </c>
    </row>
    <row r="42" spans="1:3" x14ac:dyDescent="0.35">
      <c r="A42" s="13"/>
      <c r="B42" s="2" t="s">
        <v>14</v>
      </c>
      <c r="C42">
        <f>1/6</f>
        <v>0.16666666666666666</v>
      </c>
    </row>
    <row r="43" spans="1:3" x14ac:dyDescent="0.35">
      <c r="A43" s="13"/>
      <c r="B43" s="2" t="s">
        <v>9</v>
      </c>
      <c r="C43">
        <f>5/6</f>
        <v>0.83333333333333337</v>
      </c>
    </row>
    <row r="44" spans="1:3" x14ac:dyDescent="0.35">
      <c r="A44" s="13"/>
      <c r="B44" s="2" t="s">
        <v>20</v>
      </c>
      <c r="C44">
        <f>4/6</f>
        <v>0.66666666666666663</v>
      </c>
    </row>
    <row r="45" spans="1:3" x14ac:dyDescent="0.35">
      <c r="A45" s="14" t="s">
        <v>21</v>
      </c>
      <c r="B45" s="14"/>
    </row>
    <row r="46" spans="1:3" x14ac:dyDescent="0.35">
      <c r="A46" s="12" t="s">
        <v>158</v>
      </c>
      <c r="B46" s="5" t="s">
        <v>22</v>
      </c>
      <c r="C46">
        <v>2</v>
      </c>
    </row>
    <row r="47" spans="1:3" x14ac:dyDescent="0.35">
      <c r="A47" s="12"/>
      <c r="B47" s="5" t="s">
        <v>23</v>
      </c>
      <c r="C47">
        <v>1</v>
      </c>
    </row>
    <row r="48" spans="1:3" x14ac:dyDescent="0.35">
      <c r="A48" s="14" t="s">
        <v>24</v>
      </c>
      <c r="B48" s="14"/>
      <c r="C48" s="6"/>
    </row>
    <row r="49" spans="1:3" x14ac:dyDescent="0.35">
      <c r="A49" s="4"/>
      <c r="B49" s="3" t="s">
        <v>25</v>
      </c>
      <c r="C49" s="6"/>
    </row>
    <row r="50" spans="1:3" x14ac:dyDescent="0.35">
      <c r="A50" s="13" t="s">
        <v>77</v>
      </c>
      <c r="B50" s="5" t="s">
        <v>26</v>
      </c>
      <c r="C50">
        <f>2/5</f>
        <v>0.4</v>
      </c>
    </row>
    <row r="51" spans="1:3" x14ac:dyDescent="0.35">
      <c r="A51" s="13"/>
      <c r="B51" s="5" t="s">
        <v>27</v>
      </c>
      <c r="C51">
        <f>1/5</f>
        <v>0.2</v>
      </c>
    </row>
    <row r="52" spans="1:3" x14ac:dyDescent="0.35">
      <c r="A52" s="13"/>
      <c r="B52" s="5" t="s">
        <v>28</v>
      </c>
      <c r="C52">
        <v>1</v>
      </c>
    </row>
    <row r="53" spans="1:3" x14ac:dyDescent="0.35">
      <c r="A53" s="13"/>
      <c r="B53" s="5" t="s">
        <v>29</v>
      </c>
      <c r="C53">
        <f>3/5</f>
        <v>0.6</v>
      </c>
    </row>
    <row r="54" spans="1:3" x14ac:dyDescent="0.35">
      <c r="A54" s="13"/>
      <c r="B54" s="5" t="s">
        <v>6</v>
      </c>
      <c r="C54">
        <f>4/5</f>
        <v>0.8</v>
      </c>
    </row>
    <row r="55" spans="1:3" x14ac:dyDescent="0.35">
      <c r="A55" s="3"/>
      <c r="B55" s="3" t="s">
        <v>100</v>
      </c>
    </row>
    <row r="56" spans="1:3" x14ac:dyDescent="0.35">
      <c r="A56" s="13" t="s">
        <v>77</v>
      </c>
      <c r="B56" s="5" t="s">
        <v>31</v>
      </c>
      <c r="C56">
        <f>1/5</f>
        <v>0.2</v>
      </c>
    </row>
    <row r="57" spans="1:3" x14ac:dyDescent="0.35">
      <c r="A57" s="13"/>
      <c r="B57" s="5" t="s">
        <v>32</v>
      </c>
      <c r="C57">
        <f>2/5</f>
        <v>0.4</v>
      </c>
    </row>
    <row r="58" spans="1:3" x14ac:dyDescent="0.35">
      <c r="A58" s="13"/>
      <c r="B58" s="5" t="s">
        <v>33</v>
      </c>
      <c r="C58">
        <f>4/5</f>
        <v>0.8</v>
      </c>
    </row>
    <row r="59" spans="1:3" x14ac:dyDescent="0.35">
      <c r="A59" s="13"/>
      <c r="B59" s="5" t="s">
        <v>30</v>
      </c>
      <c r="C59">
        <f>3/5</f>
        <v>0.6</v>
      </c>
    </row>
    <row r="60" spans="1:3" x14ac:dyDescent="0.35">
      <c r="A60" s="15" t="s">
        <v>101</v>
      </c>
      <c r="B60" s="15"/>
    </row>
    <row r="61" spans="1:3" x14ac:dyDescent="0.35">
      <c r="A61" s="13" t="s">
        <v>77</v>
      </c>
      <c r="B61" s="5" t="s">
        <v>102</v>
      </c>
      <c r="C61">
        <f>4/5</f>
        <v>0.8</v>
      </c>
    </row>
    <row r="62" spans="1:3" x14ac:dyDescent="0.35">
      <c r="A62" s="13"/>
      <c r="B62" s="5" t="s">
        <v>103</v>
      </c>
      <c r="C62">
        <f>3/5</f>
        <v>0.6</v>
      </c>
    </row>
    <row r="63" spans="1:3" x14ac:dyDescent="0.35">
      <c r="A63" s="13"/>
      <c r="B63" s="5" t="s">
        <v>104</v>
      </c>
      <c r="C63">
        <f>2/5</f>
        <v>0.4</v>
      </c>
    </row>
    <row r="64" spans="1:3" x14ac:dyDescent="0.35">
      <c r="A64" s="13"/>
      <c r="B64" s="5" t="s">
        <v>105</v>
      </c>
      <c r="C64">
        <f>1/5</f>
        <v>0.2</v>
      </c>
    </row>
    <row r="65" spans="1:3" x14ac:dyDescent="0.35">
      <c r="A65" s="15" t="s">
        <v>110</v>
      </c>
      <c r="B65" s="15"/>
    </row>
    <row r="66" spans="1:3" x14ac:dyDescent="0.35">
      <c r="A66" s="13" t="s">
        <v>77</v>
      </c>
      <c r="B66" s="5" t="s">
        <v>111</v>
      </c>
      <c r="C66">
        <f>4/5</f>
        <v>0.8</v>
      </c>
    </row>
    <row r="67" spans="1:3" x14ac:dyDescent="0.35">
      <c r="A67" s="13"/>
      <c r="B67" s="5" t="s">
        <v>112</v>
      </c>
      <c r="C67">
        <f>3/5</f>
        <v>0.6</v>
      </c>
    </row>
    <row r="68" spans="1:3" x14ac:dyDescent="0.35">
      <c r="A68" s="13"/>
      <c r="B68" s="5" t="s">
        <v>113</v>
      </c>
      <c r="C68">
        <f>2/5</f>
        <v>0.4</v>
      </c>
    </row>
    <row r="69" spans="1:3" x14ac:dyDescent="0.35">
      <c r="A69" s="13"/>
      <c r="B69" s="5" t="s">
        <v>114</v>
      </c>
      <c r="C69">
        <f>1/5</f>
        <v>0.2</v>
      </c>
    </row>
    <row r="70" spans="1:3" x14ac:dyDescent="0.35">
      <c r="A70" s="14" t="s">
        <v>109</v>
      </c>
      <c r="B70" s="14"/>
    </row>
    <row r="71" spans="1:3" x14ac:dyDescent="0.35">
      <c r="A71" s="13" t="s">
        <v>77</v>
      </c>
      <c r="B71" s="5" t="s">
        <v>108</v>
      </c>
      <c r="C71">
        <f>3/4</f>
        <v>0.75</v>
      </c>
    </row>
    <row r="72" spans="1:3" x14ac:dyDescent="0.35">
      <c r="A72" s="13"/>
      <c r="B72" s="5" t="s">
        <v>106</v>
      </c>
      <c r="C72">
        <f>2/4</f>
        <v>0.5</v>
      </c>
    </row>
    <row r="73" spans="1:3" x14ac:dyDescent="0.35">
      <c r="A73" s="13"/>
      <c r="B73" s="5" t="s">
        <v>107</v>
      </c>
      <c r="C73">
        <f>1/4</f>
        <v>0.25</v>
      </c>
    </row>
    <row r="74" spans="1:3" x14ac:dyDescent="0.35">
      <c r="A74" s="15" t="s">
        <v>115</v>
      </c>
      <c r="B74" s="15"/>
    </row>
    <row r="75" spans="1:3" x14ac:dyDescent="0.35">
      <c r="A75" s="13" t="s">
        <v>77</v>
      </c>
      <c r="B75" s="5" t="s">
        <v>116</v>
      </c>
      <c r="C75">
        <f>3/4</f>
        <v>0.75</v>
      </c>
    </row>
    <row r="76" spans="1:3" x14ac:dyDescent="0.35">
      <c r="A76" s="13"/>
      <c r="B76" s="5" t="s">
        <v>117</v>
      </c>
      <c r="C76">
        <f>2/4</f>
        <v>0.5</v>
      </c>
    </row>
    <row r="77" spans="1:3" x14ac:dyDescent="0.35">
      <c r="A77" s="13"/>
      <c r="B77" s="5" t="s">
        <v>118</v>
      </c>
      <c r="C77">
        <f>1/4</f>
        <v>0.25</v>
      </c>
    </row>
    <row r="78" spans="1:3" x14ac:dyDescent="0.35">
      <c r="A78" s="3"/>
      <c r="B78" s="3" t="s">
        <v>34</v>
      </c>
    </row>
    <row r="79" spans="1:3" x14ac:dyDescent="0.35">
      <c r="A79" s="13" t="s">
        <v>77</v>
      </c>
      <c r="B79" s="5" t="s">
        <v>35</v>
      </c>
      <c r="C79">
        <f>3/6</f>
        <v>0.5</v>
      </c>
    </row>
    <row r="80" spans="1:3" x14ac:dyDescent="0.35">
      <c r="A80" s="13"/>
      <c r="B80" s="5" t="s">
        <v>41</v>
      </c>
      <c r="C80">
        <f>5/6</f>
        <v>0.83333333333333337</v>
      </c>
    </row>
    <row r="81" spans="1:3" x14ac:dyDescent="0.35">
      <c r="A81" s="13"/>
      <c r="B81" s="5" t="s">
        <v>36</v>
      </c>
      <c r="C81">
        <f>4/6</f>
        <v>0.66666666666666663</v>
      </c>
    </row>
    <row r="82" spans="1:3" x14ac:dyDescent="0.35">
      <c r="A82" s="13"/>
      <c r="B82" s="5" t="s">
        <v>37</v>
      </c>
      <c r="C82">
        <f>2/6</f>
        <v>0.33333333333333331</v>
      </c>
    </row>
    <row r="83" spans="1:3" x14ac:dyDescent="0.35">
      <c r="A83" s="13"/>
      <c r="B83" s="5" t="s">
        <v>38</v>
      </c>
      <c r="C83">
        <f>1/6</f>
        <v>0.16666666666666666</v>
      </c>
    </row>
    <row r="84" spans="1:3" x14ac:dyDescent="0.35">
      <c r="A84" s="13"/>
      <c r="B84" s="5" t="s">
        <v>39</v>
      </c>
      <c r="C84">
        <v>1</v>
      </c>
    </row>
    <row r="85" spans="1:3" x14ac:dyDescent="0.35">
      <c r="A85" s="13"/>
      <c r="B85" s="5" t="s">
        <v>40</v>
      </c>
      <c r="C85">
        <v>1</v>
      </c>
    </row>
    <row r="86" spans="1:3" x14ac:dyDescent="0.35">
      <c r="A86" s="14" t="s">
        <v>121</v>
      </c>
      <c r="B86" s="14"/>
    </row>
    <row r="87" spans="1:3" x14ac:dyDescent="0.35">
      <c r="A87" s="16" t="s">
        <v>158</v>
      </c>
      <c r="B87" s="5" t="s">
        <v>122</v>
      </c>
      <c r="C87">
        <v>3</v>
      </c>
    </row>
    <row r="88" spans="1:3" x14ac:dyDescent="0.35">
      <c r="A88" s="16"/>
      <c r="B88" s="5" t="s">
        <v>123</v>
      </c>
      <c r="C88">
        <v>2</v>
      </c>
    </row>
    <row r="89" spans="1:3" x14ac:dyDescent="0.35">
      <c r="A89" s="16"/>
      <c r="B89" s="5" t="s">
        <v>124</v>
      </c>
      <c r="C89">
        <v>1</v>
      </c>
    </row>
    <row r="90" spans="1:3" x14ac:dyDescent="0.35">
      <c r="A90" s="15" t="s">
        <v>125</v>
      </c>
      <c r="B90" s="15"/>
    </row>
    <row r="91" spans="1:3" x14ac:dyDescent="0.35">
      <c r="A91" s="13" t="s">
        <v>77</v>
      </c>
      <c r="B91" s="5" t="s">
        <v>128</v>
      </c>
      <c r="C91">
        <f>1/4</f>
        <v>0.25</v>
      </c>
    </row>
    <row r="92" spans="1:3" x14ac:dyDescent="0.35">
      <c r="A92" s="13"/>
      <c r="B92" s="5" t="s">
        <v>129</v>
      </c>
      <c r="C92">
        <f>2/4</f>
        <v>0.5</v>
      </c>
    </row>
    <row r="93" spans="1:3" x14ac:dyDescent="0.35">
      <c r="A93" s="13"/>
      <c r="B93" s="5" t="s">
        <v>130</v>
      </c>
      <c r="C93">
        <f>3/4</f>
        <v>0.75</v>
      </c>
    </row>
    <row r="94" spans="1:3" x14ac:dyDescent="0.35">
      <c r="A94" s="13"/>
      <c r="B94" s="5" t="s">
        <v>131</v>
      </c>
      <c r="C94">
        <v>1</v>
      </c>
    </row>
    <row r="95" spans="1:3" x14ac:dyDescent="0.35">
      <c r="A95" s="15" t="s">
        <v>139</v>
      </c>
      <c r="B95" s="15"/>
    </row>
    <row r="96" spans="1:3" x14ac:dyDescent="0.35">
      <c r="A96" s="17" t="s">
        <v>77</v>
      </c>
      <c r="B96" s="5" t="s">
        <v>137</v>
      </c>
      <c r="C96">
        <v>1</v>
      </c>
    </row>
    <row r="97" spans="1:3" x14ac:dyDescent="0.35">
      <c r="A97" s="17"/>
      <c r="B97" s="5" t="s">
        <v>138</v>
      </c>
      <c r="C97">
        <f>1/2</f>
        <v>0.5</v>
      </c>
    </row>
    <row r="98" spans="1:3" x14ac:dyDescent="0.35">
      <c r="A98" s="15" t="s">
        <v>126</v>
      </c>
      <c r="B98" s="15"/>
    </row>
    <row r="99" spans="1:3" x14ac:dyDescent="0.35">
      <c r="A99" s="16" t="s">
        <v>158</v>
      </c>
      <c r="B99" s="5" t="s">
        <v>119</v>
      </c>
      <c r="C99">
        <v>2</v>
      </c>
    </row>
    <row r="100" spans="1:3" x14ac:dyDescent="0.35">
      <c r="A100" s="16"/>
      <c r="B100" s="5" t="s">
        <v>120</v>
      </c>
      <c r="C100">
        <v>1</v>
      </c>
    </row>
    <row r="101" spans="1:3" x14ac:dyDescent="0.35">
      <c r="A101" s="15" t="s">
        <v>127</v>
      </c>
      <c r="B101" s="15"/>
    </row>
    <row r="102" spans="1:3" x14ac:dyDescent="0.35">
      <c r="A102" s="17" t="s">
        <v>77</v>
      </c>
      <c r="B102" s="5" t="s">
        <v>132</v>
      </c>
      <c r="C102">
        <f>1/4</f>
        <v>0.25</v>
      </c>
    </row>
    <row r="103" spans="1:3" x14ac:dyDescent="0.35">
      <c r="A103" s="17"/>
      <c r="B103" s="5" t="s">
        <v>133</v>
      </c>
      <c r="C103">
        <f>2/4</f>
        <v>0.5</v>
      </c>
    </row>
    <row r="104" spans="1:3" x14ac:dyDescent="0.35">
      <c r="A104" s="17"/>
      <c r="B104" s="5" t="s">
        <v>134</v>
      </c>
      <c r="C104">
        <f>3/4</f>
        <v>0.75</v>
      </c>
    </row>
    <row r="105" spans="1:3" x14ac:dyDescent="0.35">
      <c r="A105" s="17"/>
      <c r="B105" s="5" t="s">
        <v>135</v>
      </c>
      <c r="C105">
        <v>1</v>
      </c>
    </row>
    <row r="106" spans="1:3" x14ac:dyDescent="0.35">
      <c r="A106" s="15" t="s">
        <v>136</v>
      </c>
      <c r="B106" s="15"/>
    </row>
    <row r="107" spans="1:3" x14ac:dyDescent="0.35">
      <c r="A107" s="17" t="s">
        <v>77</v>
      </c>
      <c r="B107" s="5" t="s">
        <v>137</v>
      </c>
      <c r="C107">
        <v>1</v>
      </c>
    </row>
    <row r="108" spans="1:3" x14ac:dyDescent="0.35">
      <c r="A108" s="17"/>
      <c r="B108" s="5" t="s">
        <v>138</v>
      </c>
      <c r="C108">
        <f>1/2</f>
        <v>0.5</v>
      </c>
    </row>
    <row r="109" spans="1:3" x14ac:dyDescent="0.35">
      <c r="A109" s="15" t="s">
        <v>144</v>
      </c>
      <c r="B109" s="15"/>
    </row>
    <row r="110" spans="1:3" x14ac:dyDescent="0.35">
      <c r="A110" s="17" t="s">
        <v>77</v>
      </c>
      <c r="B110" s="5" t="s">
        <v>140</v>
      </c>
      <c r="C110">
        <f>1/4</f>
        <v>0.25</v>
      </c>
    </row>
    <row r="111" spans="1:3" x14ac:dyDescent="0.35">
      <c r="A111" s="17"/>
      <c r="B111" s="5" t="s">
        <v>141</v>
      </c>
      <c r="C111">
        <f>2/4</f>
        <v>0.5</v>
      </c>
    </row>
    <row r="112" spans="1:3" x14ac:dyDescent="0.35">
      <c r="A112" s="17"/>
      <c r="B112" s="5" t="s">
        <v>142</v>
      </c>
      <c r="C112">
        <f>3/4</f>
        <v>0.75</v>
      </c>
    </row>
    <row r="113" spans="1:3" x14ac:dyDescent="0.35">
      <c r="A113" s="17"/>
      <c r="B113" s="5" t="s">
        <v>143</v>
      </c>
      <c r="C113">
        <v>1</v>
      </c>
    </row>
    <row r="114" spans="1:3" x14ac:dyDescent="0.35">
      <c r="A114" s="9"/>
      <c r="B114" s="9" t="s">
        <v>145</v>
      </c>
    </row>
    <row r="115" spans="1:3" x14ac:dyDescent="0.35">
      <c r="A115" s="17" t="s">
        <v>147</v>
      </c>
      <c r="B115" s="5" t="s">
        <v>146</v>
      </c>
      <c r="C115">
        <v>1</v>
      </c>
    </row>
    <row r="116" spans="1:3" x14ac:dyDescent="0.35">
      <c r="A116" s="17"/>
      <c r="B116" s="5" t="s">
        <v>148</v>
      </c>
      <c r="C116">
        <v>2</v>
      </c>
    </row>
    <row r="117" spans="1:3" x14ac:dyDescent="0.35">
      <c r="A117" s="17"/>
      <c r="B117" s="5" t="s">
        <v>149</v>
      </c>
      <c r="C117">
        <v>3</v>
      </c>
    </row>
    <row r="118" spans="1:3" x14ac:dyDescent="0.35">
      <c r="A118" s="3"/>
      <c r="B118" s="3" t="s">
        <v>42</v>
      </c>
    </row>
    <row r="119" spans="1:3" x14ac:dyDescent="0.35">
      <c r="A119" s="12" t="s">
        <v>158</v>
      </c>
      <c r="B119" s="5" t="s">
        <v>43</v>
      </c>
      <c r="C119">
        <v>3</v>
      </c>
    </row>
    <row r="120" spans="1:3" x14ac:dyDescent="0.35">
      <c r="A120" s="12"/>
      <c r="B120" s="5" t="s">
        <v>44</v>
      </c>
      <c r="C120">
        <v>2</v>
      </c>
    </row>
    <row r="121" spans="1:3" x14ac:dyDescent="0.35">
      <c r="A121" s="12"/>
      <c r="B121" s="5" t="s">
        <v>45</v>
      </c>
      <c r="C121">
        <v>1</v>
      </c>
    </row>
    <row r="122" spans="1:3" x14ac:dyDescent="0.35">
      <c r="A122" s="3"/>
      <c r="B122" s="3" t="s">
        <v>46</v>
      </c>
    </row>
    <row r="123" spans="1:3" x14ac:dyDescent="0.35">
      <c r="A123" s="12" t="s">
        <v>158</v>
      </c>
      <c r="B123" s="5" t="s">
        <v>48</v>
      </c>
      <c r="C123" s="10">
        <v>5</v>
      </c>
    </row>
    <row r="124" spans="1:3" x14ac:dyDescent="0.35">
      <c r="A124" s="12"/>
      <c r="B124" s="5" t="s">
        <v>49</v>
      </c>
      <c r="C124" s="10">
        <v>6</v>
      </c>
    </row>
    <row r="125" spans="1:3" x14ac:dyDescent="0.35">
      <c r="A125" s="12"/>
      <c r="B125" s="5" t="s">
        <v>50</v>
      </c>
      <c r="C125" s="10">
        <v>2</v>
      </c>
    </row>
    <row r="126" spans="1:3" x14ac:dyDescent="0.35">
      <c r="A126" s="12"/>
      <c r="B126" s="5" t="s">
        <v>51</v>
      </c>
      <c r="C126" s="10">
        <v>1</v>
      </c>
    </row>
    <row r="127" spans="1:3" x14ac:dyDescent="0.35">
      <c r="A127" s="12"/>
      <c r="B127" s="5" t="s">
        <v>52</v>
      </c>
      <c r="C127" s="10">
        <v>4</v>
      </c>
    </row>
    <row r="128" spans="1:3" x14ac:dyDescent="0.35">
      <c r="A128" s="12"/>
      <c r="B128" s="5" t="s">
        <v>53</v>
      </c>
      <c r="C128" s="10">
        <v>3</v>
      </c>
    </row>
    <row r="129" spans="1:3" x14ac:dyDescent="0.35">
      <c r="A129" s="12"/>
      <c r="B129" s="5" t="s">
        <v>47</v>
      </c>
      <c r="C129" s="10">
        <v>0</v>
      </c>
    </row>
    <row r="130" spans="1:3" x14ac:dyDescent="0.35">
      <c r="A130" s="3"/>
      <c r="B130" s="3" t="s">
        <v>54</v>
      </c>
    </row>
    <row r="131" spans="1:3" x14ac:dyDescent="0.35">
      <c r="A131" s="12" t="s">
        <v>158</v>
      </c>
      <c r="B131" s="5" t="s">
        <v>55</v>
      </c>
      <c r="C131" s="10">
        <v>4</v>
      </c>
    </row>
    <row r="132" spans="1:3" x14ac:dyDescent="0.35">
      <c r="A132" s="12"/>
      <c r="B132" s="5" t="s">
        <v>56</v>
      </c>
      <c r="C132" s="10">
        <v>3</v>
      </c>
    </row>
    <row r="133" spans="1:3" x14ac:dyDescent="0.35">
      <c r="A133" s="12"/>
      <c r="B133" s="5" t="s">
        <v>57</v>
      </c>
      <c r="C133" s="10">
        <v>1</v>
      </c>
    </row>
    <row r="134" spans="1:3" x14ac:dyDescent="0.35">
      <c r="A134" s="12"/>
      <c r="B134" s="5" t="s">
        <v>58</v>
      </c>
      <c r="C134" s="10">
        <v>2</v>
      </c>
    </row>
    <row r="135" spans="1:3" x14ac:dyDescent="0.35">
      <c r="A135" s="12"/>
      <c r="B135" s="5" t="s">
        <v>47</v>
      </c>
      <c r="C135" s="10">
        <v>0</v>
      </c>
    </row>
    <row r="136" spans="1:3" x14ac:dyDescent="0.35">
      <c r="A136" s="3"/>
      <c r="B136" s="3" t="s">
        <v>59</v>
      </c>
    </row>
    <row r="137" spans="1:3" x14ac:dyDescent="0.35">
      <c r="A137" s="13" t="s">
        <v>77</v>
      </c>
      <c r="B137" s="5" t="s">
        <v>22</v>
      </c>
      <c r="C137" s="10">
        <v>1</v>
      </c>
    </row>
    <row r="138" spans="1:3" x14ac:dyDescent="0.35">
      <c r="A138" s="13"/>
      <c r="B138" s="5" t="s">
        <v>23</v>
      </c>
      <c r="C138">
        <f>1/2</f>
        <v>0.5</v>
      </c>
    </row>
    <row r="139" spans="1:3" x14ac:dyDescent="0.35">
      <c r="A139" s="3"/>
      <c r="B139" s="3" t="s">
        <v>60</v>
      </c>
    </row>
    <row r="140" spans="1:3" x14ac:dyDescent="0.35">
      <c r="A140" s="12" t="s">
        <v>158</v>
      </c>
      <c r="B140" s="5" t="s">
        <v>61</v>
      </c>
      <c r="C140" s="10">
        <v>6</v>
      </c>
    </row>
    <row r="141" spans="1:3" x14ac:dyDescent="0.35">
      <c r="A141" s="12"/>
      <c r="B141" s="5" t="s">
        <v>7</v>
      </c>
      <c r="C141" s="10">
        <v>3</v>
      </c>
    </row>
    <row r="142" spans="1:3" x14ac:dyDescent="0.35">
      <c r="A142" s="12"/>
      <c r="B142" s="7" t="s">
        <v>8</v>
      </c>
      <c r="C142" s="10">
        <v>4</v>
      </c>
    </row>
    <row r="143" spans="1:3" x14ac:dyDescent="0.35">
      <c r="A143" s="12"/>
      <c r="B143" s="7" t="s">
        <v>78</v>
      </c>
      <c r="C143" s="10">
        <v>7</v>
      </c>
    </row>
    <row r="144" spans="1:3" x14ac:dyDescent="0.35">
      <c r="A144" s="12"/>
      <c r="B144" s="5" t="s">
        <v>62</v>
      </c>
      <c r="C144" s="10">
        <v>2</v>
      </c>
    </row>
    <row r="145" spans="1:3" x14ac:dyDescent="0.35">
      <c r="A145" s="12"/>
      <c r="B145" s="7" t="s">
        <v>82</v>
      </c>
      <c r="C145" s="10">
        <v>1</v>
      </c>
    </row>
    <row r="146" spans="1:3" x14ac:dyDescent="0.35">
      <c r="A146" s="12"/>
      <c r="B146" s="5" t="s">
        <v>63</v>
      </c>
      <c r="C146" s="10">
        <v>5</v>
      </c>
    </row>
    <row r="147" spans="1:3" x14ac:dyDescent="0.35">
      <c r="A147" s="12"/>
      <c r="B147" s="5" t="s">
        <v>47</v>
      </c>
      <c r="C147" s="10">
        <v>0</v>
      </c>
    </row>
    <row r="148" spans="1:3" x14ac:dyDescent="0.35">
      <c r="A148" s="9"/>
      <c r="B148" s="9" t="s">
        <v>64</v>
      </c>
    </row>
    <row r="149" spans="1:3" x14ac:dyDescent="0.35">
      <c r="A149" s="12" t="s">
        <v>158</v>
      </c>
      <c r="B149" s="5" t="s">
        <v>65</v>
      </c>
      <c r="C149" s="10">
        <v>4</v>
      </c>
    </row>
    <row r="150" spans="1:3" x14ac:dyDescent="0.35">
      <c r="A150" s="12"/>
      <c r="B150" s="7" t="s">
        <v>81</v>
      </c>
      <c r="C150" s="10">
        <v>3</v>
      </c>
    </row>
    <row r="151" spans="1:3" x14ac:dyDescent="0.35">
      <c r="A151" s="12"/>
      <c r="B151" s="5" t="s">
        <v>66</v>
      </c>
      <c r="C151" s="10">
        <v>2</v>
      </c>
    </row>
    <row r="152" spans="1:3" x14ac:dyDescent="0.35">
      <c r="A152" s="12"/>
      <c r="B152" s="5" t="s">
        <v>23</v>
      </c>
      <c r="C152" s="10">
        <v>1</v>
      </c>
    </row>
    <row r="153" spans="1:3" x14ac:dyDescent="0.35">
      <c r="A153" s="15" t="s">
        <v>150</v>
      </c>
      <c r="B153" s="15"/>
      <c r="C153" s="10"/>
    </row>
    <row r="154" spans="1:3" x14ac:dyDescent="0.35">
      <c r="A154" s="12" t="s">
        <v>158</v>
      </c>
      <c r="B154" s="5" t="s">
        <v>65</v>
      </c>
      <c r="C154" s="10">
        <v>4</v>
      </c>
    </row>
    <row r="155" spans="1:3" x14ac:dyDescent="0.35">
      <c r="A155" s="12"/>
      <c r="B155" s="7" t="s">
        <v>81</v>
      </c>
      <c r="C155" s="10">
        <v>3</v>
      </c>
    </row>
    <row r="156" spans="1:3" x14ac:dyDescent="0.35">
      <c r="A156" s="12"/>
      <c r="B156" s="5" t="s">
        <v>66</v>
      </c>
      <c r="C156" s="10">
        <v>2</v>
      </c>
    </row>
    <row r="157" spans="1:3" x14ac:dyDescent="0.35">
      <c r="A157" s="12"/>
      <c r="B157" s="5" t="s">
        <v>23</v>
      </c>
      <c r="C157" s="10">
        <v>1</v>
      </c>
    </row>
    <row r="158" spans="1:3" x14ac:dyDescent="0.35">
      <c r="A158" s="14" t="s">
        <v>151</v>
      </c>
      <c r="B158" s="14"/>
    </row>
    <row r="159" spans="1:3" x14ac:dyDescent="0.35">
      <c r="A159" s="12" t="s">
        <v>158</v>
      </c>
      <c r="B159" s="5" t="s">
        <v>65</v>
      </c>
      <c r="C159" s="10">
        <v>4</v>
      </c>
    </row>
    <row r="160" spans="1:3" x14ac:dyDescent="0.35">
      <c r="A160" s="12"/>
      <c r="B160" s="7" t="s">
        <v>81</v>
      </c>
      <c r="C160" s="10">
        <v>3</v>
      </c>
    </row>
    <row r="161" spans="1:3" x14ac:dyDescent="0.35">
      <c r="A161" s="12"/>
      <c r="B161" s="5" t="s">
        <v>66</v>
      </c>
      <c r="C161" s="10">
        <v>2</v>
      </c>
    </row>
    <row r="162" spans="1:3" x14ac:dyDescent="0.35">
      <c r="A162" s="12"/>
      <c r="B162" s="5" t="s">
        <v>23</v>
      </c>
      <c r="C162" s="10">
        <v>1</v>
      </c>
    </row>
    <row r="163" spans="1:3" x14ac:dyDescent="0.35">
      <c r="A163" s="4"/>
      <c r="B163" s="3" t="s">
        <v>67</v>
      </c>
      <c r="C163" s="6"/>
    </row>
    <row r="164" spans="1:3" x14ac:dyDescent="0.35">
      <c r="A164" s="12" t="s">
        <v>158</v>
      </c>
      <c r="B164" s="5" t="s">
        <v>68</v>
      </c>
      <c r="C164" s="10">
        <v>1</v>
      </c>
    </row>
    <row r="165" spans="1:3" x14ac:dyDescent="0.35">
      <c r="A165" s="12"/>
      <c r="B165" s="5" t="s">
        <v>69</v>
      </c>
      <c r="C165" s="10">
        <v>2</v>
      </c>
    </row>
    <row r="166" spans="1:3" x14ac:dyDescent="0.35">
      <c r="A166" s="12"/>
      <c r="B166" s="7" t="s">
        <v>80</v>
      </c>
      <c r="C166" s="10">
        <v>5</v>
      </c>
    </row>
    <row r="167" spans="1:3" x14ac:dyDescent="0.35">
      <c r="A167" s="12"/>
      <c r="B167" s="7" t="s">
        <v>79</v>
      </c>
      <c r="C167" s="10">
        <v>4</v>
      </c>
    </row>
    <row r="168" spans="1:3" x14ac:dyDescent="0.35">
      <c r="A168" s="12"/>
      <c r="B168" s="5" t="s">
        <v>70</v>
      </c>
      <c r="C168" s="10">
        <v>3</v>
      </c>
    </row>
    <row r="169" spans="1:3" x14ac:dyDescent="0.35">
      <c r="A169" s="12"/>
      <c r="B169" s="5" t="s">
        <v>71</v>
      </c>
      <c r="C169" s="10">
        <v>7</v>
      </c>
    </row>
    <row r="170" spans="1:3" x14ac:dyDescent="0.35">
      <c r="A170" s="12"/>
      <c r="B170" s="5" t="s">
        <v>72</v>
      </c>
      <c r="C170" s="10">
        <v>6</v>
      </c>
    </row>
    <row r="171" spans="1:3" x14ac:dyDescent="0.35">
      <c r="A171" s="12"/>
      <c r="B171" s="5" t="s">
        <v>73</v>
      </c>
      <c r="C171" s="10">
        <v>9</v>
      </c>
    </row>
    <row r="172" spans="1:3" x14ac:dyDescent="0.35">
      <c r="A172" s="12"/>
      <c r="B172" s="5" t="s">
        <v>74</v>
      </c>
      <c r="C172" s="10">
        <v>8</v>
      </c>
    </row>
    <row r="173" spans="1:3" x14ac:dyDescent="0.35">
      <c r="A173" s="12"/>
      <c r="B173" s="5" t="s">
        <v>75</v>
      </c>
      <c r="C173" s="10">
        <v>11</v>
      </c>
    </row>
    <row r="174" spans="1:3" x14ac:dyDescent="0.35">
      <c r="A174" s="12"/>
      <c r="B174" s="5" t="s">
        <v>76</v>
      </c>
      <c r="C174" s="10">
        <v>10</v>
      </c>
    </row>
    <row r="175" spans="1:3" ht="17" customHeight="1" x14ac:dyDescent="0.35">
      <c r="A175" s="3"/>
      <c r="B175" s="19" t="s">
        <v>152</v>
      </c>
      <c r="C175" s="10"/>
    </row>
    <row r="176" spans="1:3" x14ac:dyDescent="0.35">
      <c r="A176" s="11" t="s">
        <v>91</v>
      </c>
      <c r="B176" s="5" t="s">
        <v>86</v>
      </c>
      <c r="C176" s="10">
        <f>1/6</f>
        <v>0.16666666666666666</v>
      </c>
    </row>
    <row r="177" spans="1:3" x14ac:dyDescent="0.35">
      <c r="A177" s="11"/>
      <c r="B177" s="5" t="s">
        <v>85</v>
      </c>
      <c r="C177" s="10">
        <f>2/6</f>
        <v>0.33333333333333331</v>
      </c>
    </row>
    <row r="178" spans="1:3" x14ac:dyDescent="0.35">
      <c r="A178" s="11"/>
      <c r="B178" s="5" t="s">
        <v>88</v>
      </c>
      <c r="C178" s="10">
        <f>3/6</f>
        <v>0.5</v>
      </c>
    </row>
    <row r="179" spans="1:3" x14ac:dyDescent="0.35">
      <c r="A179" s="11"/>
      <c r="B179" s="5" t="s">
        <v>89</v>
      </c>
      <c r="C179" s="10">
        <f>4/6</f>
        <v>0.66666666666666663</v>
      </c>
    </row>
    <row r="180" spans="1:3" x14ac:dyDescent="0.35">
      <c r="A180" s="11"/>
      <c r="B180" s="5" t="s">
        <v>87</v>
      </c>
      <c r="C180" s="10">
        <f>5/6</f>
        <v>0.83333333333333337</v>
      </c>
    </row>
    <row r="181" spans="1:3" x14ac:dyDescent="0.35">
      <c r="A181" s="11"/>
      <c r="B181" s="5" t="s">
        <v>90</v>
      </c>
      <c r="C181" s="10">
        <f>6/6</f>
        <v>1</v>
      </c>
    </row>
    <row r="182" spans="1:3" x14ac:dyDescent="0.35">
      <c r="A182" s="9"/>
      <c r="B182" s="18" t="s">
        <v>157</v>
      </c>
      <c r="C182" s="10"/>
    </row>
    <row r="183" spans="1:3" x14ac:dyDescent="0.35">
      <c r="A183" s="12" t="s">
        <v>158</v>
      </c>
      <c r="B183" s="5" t="s">
        <v>22</v>
      </c>
      <c r="C183">
        <v>1</v>
      </c>
    </row>
    <row r="184" spans="1:3" x14ac:dyDescent="0.35">
      <c r="A184" s="12"/>
      <c r="B184" s="5" t="s">
        <v>23</v>
      </c>
      <c r="C184">
        <v>2</v>
      </c>
    </row>
    <row r="185" spans="1:3" x14ac:dyDescent="0.35">
      <c r="A185" s="12"/>
      <c r="B185" s="5" t="s">
        <v>153</v>
      </c>
      <c r="C185">
        <v>0</v>
      </c>
    </row>
    <row r="186" spans="1:3" x14ac:dyDescent="0.35">
      <c r="A186" s="12"/>
      <c r="B186" s="5" t="s">
        <v>83</v>
      </c>
      <c r="C186">
        <v>0</v>
      </c>
    </row>
    <row r="189" spans="1:3" x14ac:dyDescent="0.35">
      <c r="B189" s="8" t="s">
        <v>155</v>
      </c>
    </row>
    <row r="190" spans="1:3" x14ac:dyDescent="0.35">
      <c r="B190" s="8" t="s">
        <v>154</v>
      </c>
    </row>
    <row r="191" spans="1:3" x14ac:dyDescent="0.35">
      <c r="B191" s="8" t="s">
        <v>156</v>
      </c>
    </row>
  </sheetData>
  <mergeCells count="53">
    <mergeCell ref="A183:A186"/>
    <mergeCell ref="A115:A117"/>
    <mergeCell ref="A153:B153"/>
    <mergeCell ref="A154:A157"/>
    <mergeCell ref="A158:B158"/>
    <mergeCell ref="A159:A162"/>
    <mergeCell ref="A107:A108"/>
    <mergeCell ref="A109:B109"/>
    <mergeCell ref="A110:A113"/>
    <mergeCell ref="A106:B106"/>
    <mergeCell ref="A95:B95"/>
    <mergeCell ref="A96:A97"/>
    <mergeCell ref="A98:B98"/>
    <mergeCell ref="A99:A100"/>
    <mergeCell ref="A101:B101"/>
    <mergeCell ref="A102:A105"/>
    <mergeCell ref="A87:A89"/>
    <mergeCell ref="A90:B90"/>
    <mergeCell ref="A91:A94"/>
    <mergeCell ref="A16:B16"/>
    <mergeCell ref="A27:B27"/>
    <mergeCell ref="A9:B9"/>
    <mergeCell ref="A10:A15"/>
    <mergeCell ref="A2:B2"/>
    <mergeCell ref="A3:A8"/>
    <mergeCell ref="A34:B34"/>
    <mergeCell ref="A39:A44"/>
    <mergeCell ref="A17:A26"/>
    <mergeCell ref="A28:A33"/>
    <mergeCell ref="A35:A37"/>
    <mergeCell ref="A38:B38"/>
    <mergeCell ref="A45:B45"/>
    <mergeCell ref="A46:A47"/>
    <mergeCell ref="A48:B48"/>
    <mergeCell ref="A119:A121"/>
    <mergeCell ref="A123:A129"/>
    <mergeCell ref="A131:A135"/>
    <mergeCell ref="A50:A54"/>
    <mergeCell ref="A56:A59"/>
    <mergeCell ref="A79:A85"/>
    <mergeCell ref="A60:B60"/>
    <mergeCell ref="A61:A64"/>
    <mergeCell ref="A65:B65"/>
    <mergeCell ref="A66:A69"/>
    <mergeCell ref="A70:B70"/>
    <mergeCell ref="A71:A73"/>
    <mergeCell ref="A74:B74"/>
    <mergeCell ref="A75:A77"/>
    <mergeCell ref="A86:B86"/>
    <mergeCell ref="A164:A174"/>
    <mergeCell ref="A149:A152"/>
    <mergeCell ref="A137:A138"/>
    <mergeCell ref="A140:A147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32" r:id="rId3" name="Control 8">
          <controlPr defaultSize="0" r:id="rId4">
            <anchor moveWithCells="1">
              <from>
                <xdr:col>2</xdr:col>
                <xdr:colOff>0</xdr:colOff>
                <xdr:row>65</xdr:row>
                <xdr:rowOff>0</xdr:rowOff>
              </from>
              <to>
                <xdr:col>2</xdr:col>
                <xdr:colOff>209550</xdr:colOff>
                <xdr:row>66</xdr:row>
                <xdr:rowOff>50800</xdr:rowOff>
              </to>
            </anchor>
          </controlPr>
        </control>
      </mc:Choice>
      <mc:Fallback>
        <control shapeId="1032" r:id="rId3" name="Control 8"/>
      </mc:Fallback>
    </mc:AlternateContent>
    <mc:AlternateContent xmlns:mc="http://schemas.openxmlformats.org/markup-compatibility/2006">
      <mc:Choice Requires="x14">
        <control shapeId="1031" r:id="rId5" name="Control 7">
          <controlPr defaultSize="0" r:id="rId4">
            <anchor moveWithCells="1">
              <from>
                <xdr:col>1</xdr:col>
                <xdr:colOff>11004550</xdr:colOff>
                <xdr:row>65</xdr:row>
                <xdr:rowOff>0</xdr:rowOff>
              </from>
              <to>
                <xdr:col>1</xdr:col>
                <xdr:colOff>11214100</xdr:colOff>
                <xdr:row>66</xdr:row>
                <xdr:rowOff>50800</xdr:rowOff>
              </to>
            </anchor>
          </controlPr>
        </control>
      </mc:Choice>
      <mc:Fallback>
        <control shapeId="1031" r:id="rId5" name="Control 7"/>
      </mc:Fallback>
    </mc:AlternateContent>
    <mc:AlternateContent xmlns:mc="http://schemas.openxmlformats.org/markup-compatibility/2006">
      <mc:Choice Requires="x14">
        <control shapeId="1030" r:id="rId6" name="Control 6">
          <controlPr defaultSize="0" r:id="rId7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209550</xdr:colOff>
                <xdr:row>66</xdr:row>
                <xdr:rowOff>50800</xdr:rowOff>
              </to>
            </anchor>
          </controlPr>
        </control>
      </mc:Choice>
      <mc:Fallback>
        <control shapeId="1030" r:id="rId6" name="Control 6"/>
      </mc:Fallback>
    </mc:AlternateContent>
    <mc:AlternateContent xmlns:mc="http://schemas.openxmlformats.org/markup-compatibility/2006">
      <mc:Choice Requires="x14">
        <control shapeId="1029" r:id="rId8" name="Control 5">
          <controlPr defaultSize="0" r:id="rId7">
            <anchor moveWithCells="1">
              <from>
                <xdr:col>1</xdr:col>
                <xdr:colOff>11004550</xdr:colOff>
                <xdr:row>70</xdr:row>
                <xdr:rowOff>0</xdr:rowOff>
              </from>
              <to>
                <xdr:col>1</xdr:col>
                <xdr:colOff>11214100</xdr:colOff>
                <xdr:row>71</xdr:row>
                <xdr:rowOff>50800</xdr:rowOff>
              </to>
            </anchor>
          </controlPr>
        </control>
      </mc:Choice>
      <mc:Fallback>
        <control shapeId="1029" r:id="rId8" name="Control 5"/>
      </mc:Fallback>
    </mc:AlternateContent>
    <mc:AlternateContent xmlns:mc="http://schemas.openxmlformats.org/markup-compatibility/2006">
      <mc:Choice Requires="x14">
        <control shapeId="1028" r:id="rId9" name="Control 4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209550</xdr:colOff>
                <xdr:row>71</xdr:row>
                <xdr:rowOff>50800</xdr:rowOff>
              </to>
            </anchor>
          </controlPr>
        </control>
      </mc:Choice>
      <mc:Fallback>
        <control shapeId="1028" r:id="rId9" name="Control 4"/>
      </mc:Fallback>
    </mc:AlternateContent>
    <mc:AlternateContent xmlns:mc="http://schemas.openxmlformats.org/markup-compatibility/2006">
      <mc:Choice Requires="x14">
        <control shapeId="1027" r:id="rId10" name="Control 3">
          <controlPr defaultSize="0" r:id="rId4">
            <anchor moveWithCells="1">
              <from>
                <xdr:col>2</xdr:col>
                <xdr:colOff>0</xdr:colOff>
                <xdr:row>60</xdr:row>
                <xdr:rowOff>0</xdr:rowOff>
              </from>
              <to>
                <xdr:col>2</xdr:col>
                <xdr:colOff>209550</xdr:colOff>
                <xdr:row>61</xdr:row>
                <xdr:rowOff>50800</xdr:rowOff>
              </to>
            </anchor>
          </controlPr>
        </control>
      </mc:Choice>
      <mc:Fallback>
        <control shapeId="1027" r:id="rId10" name="Control 3"/>
      </mc:Fallback>
    </mc:AlternateContent>
    <mc:AlternateContent xmlns:mc="http://schemas.openxmlformats.org/markup-compatibility/2006">
      <mc:Choice Requires="x14">
        <control shapeId="1026" r:id="rId11" name="Control 2">
          <controlPr defaultSize="0" r:id="rId4">
            <anchor moveWithCells="1">
              <from>
                <xdr:col>1</xdr:col>
                <xdr:colOff>11004550</xdr:colOff>
                <xdr:row>60</xdr:row>
                <xdr:rowOff>0</xdr:rowOff>
              </from>
              <to>
                <xdr:col>1</xdr:col>
                <xdr:colOff>11214100</xdr:colOff>
                <xdr:row>61</xdr:row>
                <xdr:rowOff>50800</xdr:rowOff>
              </to>
            </anchor>
          </controlPr>
        </control>
      </mc:Choice>
      <mc:Fallback>
        <control shapeId="1026" r:id="rId11" name="Control 2"/>
      </mc:Fallback>
    </mc:AlternateContent>
    <mc:AlternateContent xmlns:mc="http://schemas.openxmlformats.org/markup-compatibility/2006">
      <mc:Choice Requires="x14">
        <control shapeId="1025" r:id="rId12" name="Control 1">
          <controlPr defaultSize="0" r:id="rId7">
            <anchor mov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209550</xdr:colOff>
                <xdr:row>61</xdr:row>
                <xdr:rowOff>50800</xdr:rowOff>
              </to>
            </anchor>
          </controlPr>
        </control>
      </mc:Choice>
      <mc:Fallback>
        <control shapeId="1025" r:id="rId12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Classement des indicateurs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Lubrano Di Giunno</dc:creator>
  <cp:lastModifiedBy>Francesca Lubrano Di Giunno</cp:lastModifiedBy>
  <dcterms:created xsi:type="dcterms:W3CDTF">2023-08-23T13:24:06Z</dcterms:created>
  <dcterms:modified xsi:type="dcterms:W3CDTF">2023-09-13T16:29:33Z</dcterms:modified>
</cp:coreProperties>
</file>