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klouk\Desktop\NRC_SHelter\"/>
    </mc:Choice>
  </mc:AlternateContent>
  <bookViews>
    <workbookView xWindow="0" yWindow="0" windowWidth="20490" windowHeight="7155" tabRatio="508"/>
  </bookViews>
  <sheets>
    <sheet name="4Ws" sheetId="23" r:id="rId1"/>
    <sheet name="GAPS" sheetId="25" r:id="rId2"/>
    <sheet name="WHO " sheetId="17" state="hidden" r:id="rId3"/>
    <sheet name="WHAT " sheetId="18" state="hidden" r:id="rId4"/>
    <sheet name="Sheet4" sheetId="20" state="hidden" r:id="rId5"/>
    <sheet name="WHEN " sheetId="21" state="hidden" r:id="rId6"/>
    <sheet name="WHERE " sheetId="22" state="hidden" r:id="rId7"/>
    <sheet name="TYPE OF AFFECTED POPOULATION " sheetId="24" state="hidden" r:id="rId8"/>
  </sheets>
  <externalReferences>
    <externalReference r:id="rId9"/>
  </externalReferences>
  <definedNames>
    <definedName name="_xlnm._FilterDatabase" localSheetId="0" hidden="1">'4Ws'!$A$3:$N$51</definedName>
    <definedName name="ACRO" localSheetId="0">OFFSET(#REF!,,,COUNTA(#REF!)-1,1)</definedName>
    <definedName name="ACRO">OFFSET(#REF!,,,COUNTA(#REF!)-1,1)</definedName>
    <definedName name="ACTIVITIES" localSheetId="0">OFFSET(#REF!,,,COUNTA(#REF!)-1,1)</definedName>
    <definedName name="ACTIVITIES">OFFSET(#REF!,,,COUNTA(#REF!)-1,1)</definedName>
    <definedName name="ADMIN1_COL" localSheetId="0">OFFSET(#REF!,,,COUNTA(#REF!)-1,1)</definedName>
    <definedName name="ADMIN1_COL">OFFSET(#REF!,,,COUNTA(#REF!)-1,1)</definedName>
    <definedName name="ADMIN1_LIST" localSheetId="0">OFFSET(#REF!,,,COUNTA(#REF!)-1,1)</definedName>
    <definedName name="ADMIN1_LIST">OFFSET(#REF!,,,COUNTA(#REF!)-1,1)</definedName>
    <definedName name="ADMIN1_START" localSheetId="0">#REF!</definedName>
    <definedName name="ADMIN1_START">#REF!</definedName>
    <definedName name="ADMIN2_COL" localSheetId="0">OFFSET(#REF!,,,COUNTA(#REF!)-1,1)</definedName>
    <definedName name="ADMIN2_COL">OFFSET(#REF!,,,COUNTA(#REF!)-1,1)</definedName>
    <definedName name="ADMIN2_LIST" localSheetId="0">OFFSET(#REF!,,,COUNTA(#REF!)-1,1)</definedName>
    <definedName name="ADMIN2_LIST">OFFSET(#REF!,,,COUNTA(#REF!)-1,1)</definedName>
    <definedName name="ADMIN2_START" localSheetId="0">#REF!</definedName>
    <definedName name="ADMIN2_START">#REF!</definedName>
    <definedName name="ADMIN3_COL" localSheetId="0">OFFSET(#REF!,,,COUNTA(#REF!)-1,1)</definedName>
    <definedName name="ADMIN3_COL">OFFSET(#REF!,,,COUNTA(#REF!)-1,1)</definedName>
    <definedName name="ADMIN3_LIST" localSheetId="0">OFFSET(#REF!,,,COUNTA(#REF!)-1,1)</definedName>
    <definedName name="ADMIN3_LIST">OFFSET(#REF!,,,COUNTA(#REF!)-1,1)</definedName>
    <definedName name="ADMIN3_START" localSheetId="0">#REF!</definedName>
    <definedName name="ADMIN3_START">#REF!</definedName>
    <definedName name="ADMIN4_LIST" localSheetId="0">OFFSET(#REF!,,,COUNTA(#REF!)-1,1)</definedName>
    <definedName name="ADMIN4_LIST">OFFSET(#REF!,,,COUNTA(#REF!)-1,1)</definedName>
    <definedName name="Directorates" localSheetId="0">OFFSET(#REF!,,,COUNTA(#REF!)-1,1)</definedName>
    <definedName name="Directorates">OFFSET(#REF!,,,COUNTA(#REF!)-1,1)</definedName>
    <definedName name="Needs" localSheetId="0">OFFSET(#REF!,,,COUNTA(#REF!)-1,1)</definedName>
    <definedName name="Needs">OFFSET(#REF!,,,COUNTA(#REF!)-1,1)</definedName>
    <definedName name="NIV_ECL" localSheetId="0">OFFSET(#REF!,,,COUNTA(#REF!)-1,1)</definedName>
    <definedName name="NIV_ECL">OFFSET(#REF!,,,COUNTA(#REF!)-1,1)</definedName>
    <definedName name="ORG" localSheetId="0">OFFSET(#REF!,,,COUNTA(#REF!)-1,1)</definedName>
    <definedName name="ORG">OFFSET(#REF!,,,COUNTA(#REF!)-1,1)</definedName>
    <definedName name="ORG_LIST" localSheetId="0">OFFSET(#REF!,,,COUNTA(#REF!)-1,1)</definedName>
    <definedName name="ORG_LIST">OFFSET(#REF!,,,COUNTA(#REF!)-1,1)</definedName>
    <definedName name="PCODE1" localSheetId="0">OFFSET(#REF!,,,COUNTA(#REF!)-1,1)</definedName>
    <definedName name="PCODE1">OFFSET(#REF!,,,COUNTA(#REF!)-1,1)</definedName>
    <definedName name="PCODE2" localSheetId="0">OFFSET(#REF!,,,COUNTA(#REF!)-1,1)</definedName>
    <definedName name="PCODE2">OFFSET(#REF!,,,COUNTA(#REF!)-1,1)</definedName>
    <definedName name="PCODE3" localSheetId="0">OFFSET(#REF!,,,COUNTA(#REF!)-1,1)</definedName>
    <definedName name="PCODE3">OFFSET(#REF!,,,COUNTA(#REF!)-1,1)</definedName>
    <definedName name="PCODE4" localSheetId="0">OFFSET(#REF!,,,COUNTA(#REF!)-1,1)</definedName>
    <definedName name="PCODE4">OFFSET(#REF!,,,COUNTA(#REF!)-1,1)</definedName>
    <definedName name="Providers" localSheetId="0">OFFSET(#REF!,,,COUNTA(#REF!)-1,1)</definedName>
    <definedName name="Providers">OFFSET(#REF!,,,COUNTA(#REF!)-1,1)</definedName>
    <definedName name="REL_NEED" localSheetId="0">OFFSET(#REF!,,,COUNTA(#REF!)-1,1)</definedName>
    <definedName name="REL_NEED">OFFSET(#REF!,,,COUNTA(#REF!)-1,1)</definedName>
    <definedName name="REL_NEED_START" localSheetId="0">#REF!</definedName>
    <definedName name="REL_NEED_START">#REF!</definedName>
    <definedName name="REL_STRAT" localSheetId="0">OFFSET(#REF!,,,COUNTA(#REF!)-1,1)</definedName>
    <definedName name="REL_STRAT">OFFSET(#REF!,,,COUNTA(#REF!)-1,1)</definedName>
    <definedName name="SchoolsNames" localSheetId="0">OFFSET(#REF!,,,COUNTA(#REF!)-1,1)</definedName>
    <definedName name="SchoolsNames">OFFSET(#REF!,,,COUNTA(#REF!)-1,1)</definedName>
    <definedName name="STATUS" localSheetId="0">OFFSET(#REF!,,,COUNTA(#REF!)-1,1)</definedName>
    <definedName name="STATUS">OFFSET(#REF!,,,COUNTA(#REF!)-1,1)</definedName>
    <definedName name="STRATEGY" localSheetId="0">OFFSET(#REF!,,,COUNTA(#REF!)-1,1)</definedName>
    <definedName name="STRATEGY">OFFSET(#REF!,,,COUNTA(#REF!)-1,1)</definedName>
    <definedName name="TYPEORG" localSheetId="0">OFFSET(#REF!,,,COUNTA(#REF!)-1,1)</definedName>
    <definedName name="TYPEORG">OFFSET(#REF!,,,COUNTA(#REF!)-1,1)</definedName>
    <definedName name="TYPEORG_LIST" localSheetId="0">OFFSET(#REF!,,,COUNTA(#REF!)-1,1)</definedName>
    <definedName name="TYPEORG_LIST">OFFSET(#REF!,,,COUNTA(#REF!)-1,1)</definedName>
  </definedNames>
  <calcPr calcId="152511"/>
</workbook>
</file>

<file path=xl/calcChain.xml><?xml version="1.0" encoding="utf-8"?>
<calcChain xmlns="http://schemas.openxmlformats.org/spreadsheetml/2006/main">
  <c r="M19" i="23" l="1"/>
  <c r="L19" i="23"/>
  <c r="N19" i="23" s="1"/>
  <c r="N18" i="23"/>
  <c r="M18" i="23"/>
  <c r="M17" i="23"/>
  <c r="L17" i="23"/>
  <c r="N17" i="23" s="1"/>
  <c r="N16" i="23"/>
  <c r="M16" i="23"/>
  <c r="N15" i="23"/>
  <c r="M15" i="23"/>
  <c r="M14" i="23"/>
  <c r="L14" i="23"/>
  <c r="N14" i="23" s="1"/>
  <c r="N13" i="23"/>
  <c r="N12" i="23"/>
  <c r="K12" i="23"/>
  <c r="M12" i="23" s="1"/>
  <c r="M10" i="23"/>
  <c r="K10" i="23"/>
  <c r="N9" i="23"/>
  <c r="N8" i="23"/>
  <c r="N7" i="23"/>
</calcChain>
</file>

<file path=xl/sharedStrings.xml><?xml version="1.0" encoding="utf-8"?>
<sst xmlns="http://schemas.openxmlformats.org/spreadsheetml/2006/main" count="551" uniqueCount="193">
  <si>
    <t xml:space="preserve">Ongoing </t>
  </si>
  <si>
    <t xml:space="preserve">Completed </t>
  </si>
  <si>
    <t xml:space="preserve">Funding </t>
  </si>
  <si>
    <t xml:space="preserve">Type </t>
  </si>
  <si>
    <t xml:space="preserve">Activity </t>
  </si>
  <si>
    <t xml:space="preserve">Governorate </t>
  </si>
  <si>
    <t xml:space="preserve">Status </t>
  </si>
  <si>
    <t xml:space="preserve">Activity Start Date </t>
  </si>
  <si>
    <t xml:space="preserve">WHO </t>
  </si>
  <si>
    <t xml:space="preserve">WHAT </t>
  </si>
  <si>
    <t xml:space="preserve">WHERE </t>
  </si>
  <si>
    <t xml:space="preserve">WHEN </t>
  </si>
  <si>
    <t xml:space="preserve">List of Types of Organizations </t>
  </si>
  <si>
    <t>GOVERNMENT</t>
  </si>
  <si>
    <t>INGOs</t>
  </si>
  <si>
    <t>National NGOs/ CBOs</t>
  </si>
  <si>
    <t>UN AGENCIES</t>
  </si>
  <si>
    <t xml:space="preserve">Submitted / Unfunded </t>
  </si>
  <si>
    <t>Suspended</t>
  </si>
  <si>
    <t xml:space="preserve">Activity Completion Date </t>
  </si>
  <si>
    <t xml:space="preserve">Status of Activity </t>
  </si>
  <si>
    <t xml:space="preserve">List of Activities </t>
  </si>
  <si>
    <t xml:space="preserve">TARGET </t>
  </si>
  <si>
    <t xml:space="preserve">Funded </t>
  </si>
  <si>
    <t xml:space="preserve">Gaza </t>
  </si>
  <si>
    <t xml:space="preserve">Ash Shati Camp </t>
  </si>
  <si>
    <t xml:space="preserve">Madinat Az Zahra </t>
  </si>
  <si>
    <t xml:space="preserve">Al Mugraqa (Juher ad Dik)  </t>
  </si>
  <si>
    <t xml:space="preserve">Gaza Governorate </t>
  </si>
  <si>
    <t xml:space="preserve">Khan Younis Governorate </t>
  </si>
  <si>
    <t xml:space="preserve">Khan Younis Camp </t>
  </si>
  <si>
    <t xml:space="preserve">Khan Younis </t>
  </si>
  <si>
    <t xml:space="preserve">Bani Suhaila </t>
  </si>
  <si>
    <t xml:space="preserve">Abasan al Jadida (as Saghira) </t>
  </si>
  <si>
    <t xml:space="preserve">Abasan al Kabira </t>
  </si>
  <si>
    <t xml:space="preserve">Khuza'a </t>
  </si>
  <si>
    <t xml:space="preserve">Al Fukhari </t>
  </si>
  <si>
    <t xml:space="preserve">An Nuseriat Camp </t>
  </si>
  <si>
    <t xml:space="preserve">An Nuseriat </t>
  </si>
  <si>
    <t xml:space="preserve">Al Bureji </t>
  </si>
  <si>
    <t xml:space="preserve">Az Zawayda </t>
  </si>
  <si>
    <t xml:space="preserve">Dier Al Balah Camp </t>
  </si>
  <si>
    <t xml:space="preserve">Al Maghazi </t>
  </si>
  <si>
    <t xml:space="preserve">Dier Al Balah </t>
  </si>
  <si>
    <t xml:space="preserve">Al Musaddar </t>
  </si>
  <si>
    <t xml:space="preserve">Wadi as Salqa </t>
  </si>
  <si>
    <t xml:space="preserve">North Gaza </t>
  </si>
  <si>
    <t xml:space="preserve">Al Qaraya al Badawiya (Umm An-Naser) </t>
  </si>
  <si>
    <t xml:space="preserve">Beit Lahiya </t>
  </si>
  <si>
    <t xml:space="preserve">Beit Hanoun </t>
  </si>
  <si>
    <t xml:space="preserve">Jabalia Camp </t>
  </si>
  <si>
    <t xml:space="preserve">Jabalia </t>
  </si>
  <si>
    <t xml:space="preserve">Rafah </t>
  </si>
  <si>
    <t xml:space="preserve">Rafah Camp </t>
  </si>
  <si>
    <t xml:space="preserve">Shuka </t>
  </si>
  <si>
    <t xml:space="preserve">Tal Sultan </t>
  </si>
  <si>
    <t xml:space="preserve">Al -Naser (Al Bayuk) </t>
  </si>
  <si>
    <t xml:space="preserve">Area/ Locality </t>
  </si>
  <si>
    <t>Khan Younis</t>
  </si>
  <si>
    <t>Dier Al Balah</t>
  </si>
  <si>
    <t>Gaza</t>
  </si>
  <si>
    <t xml:space="preserve">Dier Al Balah Governorate </t>
  </si>
  <si>
    <t>Rafah Governorate</t>
  </si>
  <si>
    <t xml:space="preserve">Areas Name </t>
  </si>
  <si>
    <t xml:space="preserve">Governorates </t>
  </si>
  <si>
    <t xml:space="preserve">Number of Beneficaries </t>
  </si>
  <si>
    <t xml:space="preserve">TYPE </t>
  </si>
  <si>
    <t>Type of benficiaries</t>
  </si>
  <si>
    <t>North</t>
  </si>
  <si>
    <t>Shelters Names</t>
  </si>
  <si>
    <t>Planned</t>
  </si>
  <si>
    <t xml:space="preserve">Suggested Start Date </t>
  </si>
  <si>
    <t xml:space="preserve">End of coverarge Date </t>
  </si>
  <si>
    <t>NOTES</t>
  </si>
  <si>
    <t>Focal points, coordination…</t>
  </si>
  <si>
    <t>IDPs UNRWA Shelter</t>
  </si>
  <si>
    <t>IDPs MoE Shelter</t>
  </si>
  <si>
    <t xml:space="preserve">Patients and Hospital Staff </t>
  </si>
  <si>
    <t>Type of beneficiaries</t>
  </si>
  <si>
    <t>IDPs Hosted Families</t>
  </si>
  <si>
    <t>IDPs Private Shelter</t>
  </si>
  <si>
    <t xml:space="preserve">Number of Planned HH </t>
  </si>
  <si>
    <t xml:space="preserve">Number of Individulas  Reached </t>
  </si>
  <si>
    <t xml:space="preserve">Number of HH Reached </t>
  </si>
  <si>
    <t xml:space="preserve">IDPS in Hosted Families and Informal shelters </t>
  </si>
  <si>
    <t xml:space="preserve">Poor Families </t>
  </si>
  <si>
    <t xml:space="preserve">Number of Planned Indivdulas </t>
  </si>
  <si>
    <t>Shelter/NFI 4 Ws - COMPLEMENTARY SHELTER INTERVENTIONS</t>
  </si>
  <si>
    <t>blankets</t>
  </si>
  <si>
    <t>Mattresses</t>
  </si>
  <si>
    <t>Kitchen set</t>
  </si>
  <si>
    <t>hygiene Kit (baby)</t>
  </si>
  <si>
    <t>hygiene Kit (Family)</t>
  </si>
  <si>
    <t>Mats</t>
  </si>
  <si>
    <t>Gas Stoves</t>
  </si>
  <si>
    <t>Plastic Sheets (Nylon)</t>
  </si>
  <si>
    <t>Tarpaulin Sheets</t>
  </si>
  <si>
    <t>heaters</t>
  </si>
  <si>
    <t>Searchlight</t>
  </si>
  <si>
    <t>Tents</t>
  </si>
  <si>
    <t>Sleeping Bags</t>
  </si>
  <si>
    <t>Clothes</t>
  </si>
  <si>
    <t>School bags</t>
  </si>
  <si>
    <t>Middle</t>
  </si>
  <si>
    <t>Rafah</t>
  </si>
  <si>
    <t>Organization Name</t>
  </si>
  <si>
    <t>Full NFI Family kit (Standard)</t>
  </si>
  <si>
    <t>Médecins du Monde</t>
  </si>
  <si>
    <t>October 9th</t>
  </si>
  <si>
    <t>September 10th</t>
  </si>
  <si>
    <t>November 20th</t>
  </si>
  <si>
    <t>Mercy Corps</t>
  </si>
  <si>
    <t>None</t>
  </si>
  <si>
    <t>Jabalia Prep Girls  A, B, and C Schools and Jabalia Elementary Coed</t>
  </si>
  <si>
    <t>4 Public Schools in Al Rimal Area</t>
  </si>
  <si>
    <t>4 public schools in Sheik Redwan and Al Daraj Area</t>
  </si>
  <si>
    <t>DanChurchAid</t>
  </si>
  <si>
    <t>Hygiene kits</t>
  </si>
  <si>
    <t>North  Gaza</t>
  </si>
  <si>
    <t>Private/ informal shelters/ hosted families</t>
  </si>
  <si>
    <t>Gaza City (Sheikh Redwan, Al Sabra and Sheja'eya)</t>
  </si>
  <si>
    <t>Diapers for PWD's</t>
  </si>
  <si>
    <t>North Gaza</t>
  </si>
  <si>
    <t>Bet Hanoun, Jabalia and Bet Lahya</t>
  </si>
  <si>
    <t>PWD's</t>
  </si>
  <si>
    <t>Khanyounis</t>
  </si>
  <si>
    <t>Khanyounis Camp</t>
  </si>
  <si>
    <t xml:space="preserve">Der Al Balah </t>
  </si>
  <si>
    <t>Der Al Balah</t>
  </si>
  <si>
    <t>Gaza City</t>
  </si>
  <si>
    <t>School uniform, bags and stationary</t>
  </si>
  <si>
    <t>Bet Hanoun</t>
  </si>
  <si>
    <t>Private/ informal shelters/ hosted families/UNRWA shelters</t>
  </si>
  <si>
    <t>Displaced students in primary schools</t>
  </si>
  <si>
    <t>15/9/2014</t>
  </si>
  <si>
    <t>14/10/2014</t>
  </si>
  <si>
    <t>Unconditional cash (200USD)</t>
  </si>
  <si>
    <t>Gaza Strip</t>
  </si>
  <si>
    <t>Displaced people who have lost their homes  with recognized need to the project identified aid.</t>
  </si>
  <si>
    <t>31/12/2014</t>
  </si>
  <si>
    <t>Hygiene promotion and  kits</t>
  </si>
  <si>
    <t>Families of malnurished children</t>
  </si>
  <si>
    <t>Economic &amp; Social Development Center of Palestine</t>
  </si>
  <si>
    <t>1- Ibn Khaldun Primary School 2- Al Amal Primary School 3- Al Horany Preparatory School 4- Al Hinawi Primary School 5- Haeeat Primary and Preparatory School 6- Shikh Jamil Primary School</t>
  </si>
  <si>
    <t>15-08-2014</t>
  </si>
  <si>
    <t>29-09-2014</t>
  </si>
  <si>
    <t>Ongoing</t>
  </si>
  <si>
    <t>IDPs UNRWA Shelter are went to rented houses</t>
  </si>
  <si>
    <t>Save The Children</t>
  </si>
  <si>
    <t>INGO</t>
  </si>
  <si>
    <t>Distribution of 750 HHs kits include (250 Mattresses, 250 Pillows and 250 Blankets)</t>
  </si>
  <si>
    <t>Holy Family shelter School</t>
  </si>
  <si>
    <t>IDPs</t>
  </si>
  <si>
    <t>Done</t>
  </si>
  <si>
    <t>NA</t>
  </si>
  <si>
    <t>900 person include 120 child under 2 years.</t>
  </si>
  <si>
    <r>
      <t xml:space="preserve">Distribution of 500 Baby Hygiene Kits - By </t>
    </r>
    <r>
      <rPr>
        <sz val="10"/>
        <color indexed="10"/>
        <rFont val="Calibri"/>
        <family val="2"/>
      </rPr>
      <t>Beit Lahia Development Association</t>
    </r>
  </si>
  <si>
    <t>Beit Hanoun, Beit Lahia and Jabalia</t>
  </si>
  <si>
    <t>Families outside shelters</t>
  </si>
  <si>
    <t>Complete list of Beneficiaries have been forwarded to Shelter Cluster</t>
  </si>
  <si>
    <r>
      <t xml:space="preserve">Distribution of 750 Baby Hygiene Kits - By </t>
    </r>
    <r>
      <rPr>
        <sz val="10"/>
        <color indexed="10"/>
        <rFont val="Calibri"/>
        <family val="2"/>
      </rPr>
      <t>Save Youth Future Society</t>
    </r>
  </si>
  <si>
    <t>We need complete list of Beneficiaries</t>
  </si>
  <si>
    <r>
      <t xml:space="preserve">Distribution of 400 Baby Hygiene Kits - By </t>
    </r>
    <r>
      <rPr>
        <sz val="10"/>
        <color indexed="10"/>
        <rFont val="Calibri"/>
        <family val="2"/>
      </rPr>
      <t>Al Karmel Association</t>
    </r>
  </si>
  <si>
    <t>Middle Area</t>
  </si>
  <si>
    <r>
      <t xml:space="preserve">Distribution of 500 Baby Hygiene Kits - By </t>
    </r>
    <r>
      <rPr>
        <sz val="10"/>
        <color indexed="10"/>
        <rFont val="Calibri"/>
        <family val="2"/>
      </rPr>
      <t>Bayader</t>
    </r>
  </si>
  <si>
    <t>South</t>
  </si>
  <si>
    <r>
      <t xml:space="preserve">Distribution of 350 Baby Hygiene Kits - By </t>
    </r>
    <r>
      <rPr>
        <sz val="10"/>
        <color indexed="10"/>
        <rFont val="Calibri"/>
        <family val="2"/>
      </rPr>
      <t>Yaboos Charity</t>
    </r>
  </si>
  <si>
    <r>
      <t xml:space="preserve">Distribution of 115 </t>
    </r>
    <r>
      <rPr>
        <b/>
        <sz val="10"/>
        <color indexed="8"/>
        <rFont val="Calibri"/>
        <family val="2"/>
      </rPr>
      <t>Family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Hygiene Kits</t>
    </r>
    <r>
      <rPr>
        <sz val="10"/>
        <color indexed="8"/>
        <rFont val="Calibri"/>
        <family val="2"/>
      </rPr>
      <t xml:space="preserve"> - By </t>
    </r>
    <r>
      <rPr>
        <sz val="10"/>
        <color indexed="10"/>
        <rFont val="Calibri"/>
        <family val="2"/>
      </rPr>
      <t>Beit Lahia Development Association</t>
    </r>
  </si>
  <si>
    <t>Most affected areas (access restricted areas)</t>
  </si>
  <si>
    <r>
      <t xml:space="preserve">Distribution of 300 </t>
    </r>
    <r>
      <rPr>
        <b/>
        <sz val="10"/>
        <color indexed="8"/>
        <rFont val="Calibri"/>
        <family val="2"/>
      </rPr>
      <t xml:space="preserve">Family </t>
    </r>
    <r>
      <rPr>
        <b/>
        <sz val="10"/>
        <color indexed="8"/>
        <rFont val="Calibri"/>
        <family val="2"/>
      </rPr>
      <t>Hygiene Kits</t>
    </r>
    <r>
      <rPr>
        <sz val="10"/>
        <color indexed="8"/>
        <rFont val="Calibri"/>
        <family val="2"/>
      </rPr>
      <t xml:space="preserve"> - By </t>
    </r>
    <r>
      <rPr>
        <sz val="10"/>
        <color indexed="10"/>
        <rFont val="Calibri"/>
        <family val="2"/>
      </rPr>
      <t>Save Youth Future</t>
    </r>
  </si>
  <si>
    <t xml:space="preserve"> IDPs at school shelters ( Hamamah, Al Huda, Al Rafedyn and Shuhadaa Al Redwan Schools)</t>
  </si>
  <si>
    <r>
      <t>Distribution of 100</t>
    </r>
    <r>
      <rPr>
        <b/>
        <sz val="10"/>
        <color indexed="8"/>
        <rFont val="Calibri"/>
        <family val="2"/>
      </rPr>
      <t xml:space="preserve"> Family </t>
    </r>
    <r>
      <rPr>
        <b/>
        <sz val="10"/>
        <color indexed="8"/>
        <rFont val="Calibri"/>
        <family val="2"/>
      </rPr>
      <t>Hygiene Kits</t>
    </r>
    <r>
      <rPr>
        <sz val="10"/>
        <color indexed="8"/>
        <rFont val="Calibri"/>
        <family val="2"/>
      </rPr>
      <t xml:space="preserve"> - By </t>
    </r>
    <r>
      <rPr>
        <sz val="10"/>
        <color indexed="10"/>
        <rFont val="Calibri"/>
        <family val="2"/>
      </rPr>
      <t>Al Karmel Association</t>
    </r>
  </si>
  <si>
    <r>
      <t xml:space="preserve">Distribution of 100 </t>
    </r>
    <r>
      <rPr>
        <b/>
        <sz val="10"/>
        <color indexed="8"/>
        <rFont val="Calibri"/>
        <family val="2"/>
      </rPr>
      <t xml:space="preserve">Family </t>
    </r>
    <r>
      <rPr>
        <b/>
        <sz val="10"/>
        <color indexed="8"/>
        <rFont val="Calibri"/>
        <family val="2"/>
      </rPr>
      <t>Hygiene Kits</t>
    </r>
    <r>
      <rPr>
        <sz val="10"/>
        <color indexed="8"/>
        <rFont val="Calibri"/>
        <family val="2"/>
      </rPr>
      <t xml:space="preserve"> - By </t>
    </r>
    <r>
      <rPr>
        <sz val="10"/>
        <color indexed="10"/>
        <rFont val="Calibri"/>
        <family val="2"/>
      </rPr>
      <t>Bayader</t>
    </r>
  </si>
  <si>
    <r>
      <t xml:space="preserve">Distribution of 100 </t>
    </r>
    <r>
      <rPr>
        <b/>
        <sz val="10"/>
        <color indexed="8"/>
        <rFont val="Calibri"/>
        <family val="2"/>
      </rPr>
      <t xml:space="preserve">Family </t>
    </r>
    <r>
      <rPr>
        <b/>
        <sz val="10"/>
        <color indexed="8"/>
        <rFont val="Calibri"/>
        <family val="2"/>
      </rPr>
      <t>Hygiene Kits</t>
    </r>
    <r>
      <rPr>
        <sz val="10"/>
        <color indexed="8"/>
        <rFont val="Calibri"/>
        <family val="2"/>
      </rPr>
      <t xml:space="preserve"> - By </t>
    </r>
    <r>
      <rPr>
        <sz val="10"/>
        <color indexed="10"/>
        <rFont val="Calibri"/>
        <family val="2"/>
      </rPr>
      <t>Yaboos Charity</t>
    </r>
  </si>
  <si>
    <r>
      <rPr>
        <b/>
        <sz val="10"/>
        <color indexed="8"/>
        <rFont val="Calibri"/>
        <family val="2"/>
      </rPr>
      <t>MEF</t>
    </r>
    <r>
      <rPr>
        <sz val="10"/>
        <color indexed="8"/>
        <rFont val="Calibri"/>
        <family val="2"/>
      </rPr>
      <t xml:space="preserve"> for  </t>
    </r>
    <r>
      <rPr>
        <sz val="10"/>
        <color indexed="10"/>
        <rFont val="Calibri"/>
        <family val="2"/>
      </rPr>
      <t>Bayader</t>
    </r>
    <r>
      <rPr>
        <sz val="10"/>
        <color indexed="8"/>
        <rFont val="Calibri"/>
        <family val="2"/>
      </rPr>
      <t xml:space="preserve"> - Distribution Of 20 HHs NFI Packages (Blankets, Mattresses and kitchen set).</t>
    </r>
  </si>
  <si>
    <r>
      <rPr>
        <b/>
        <sz val="10"/>
        <color indexed="8"/>
        <rFont val="Calibri"/>
        <family val="2"/>
      </rPr>
      <t>MEF</t>
    </r>
    <r>
      <rPr>
        <sz val="10"/>
        <color indexed="8"/>
        <rFont val="Calibri"/>
        <family val="2"/>
      </rPr>
      <t xml:space="preserve"> for </t>
    </r>
    <r>
      <rPr>
        <sz val="10"/>
        <color indexed="10"/>
        <rFont val="Calibri"/>
        <family val="2"/>
      </rPr>
      <t>Yaboos Charity</t>
    </r>
    <r>
      <rPr>
        <sz val="10"/>
        <color indexed="8"/>
        <rFont val="Calibri"/>
        <family val="2"/>
      </rPr>
      <t xml:space="preserve"> - Distribution Of 30 NFI Packages (Kitchen Kits, First Aid Kits and Electric Flash light).</t>
    </r>
  </si>
  <si>
    <t>Families outside shelters / Totally destroyed homes</t>
  </si>
  <si>
    <r>
      <rPr>
        <b/>
        <sz val="10"/>
        <color indexed="8"/>
        <rFont val="Calibri"/>
        <family val="2"/>
      </rPr>
      <t>MEF</t>
    </r>
    <r>
      <rPr>
        <sz val="10"/>
        <color indexed="8"/>
        <rFont val="Calibri"/>
        <family val="2"/>
      </rPr>
      <t xml:space="preserve"> for </t>
    </r>
    <r>
      <rPr>
        <sz val="10"/>
        <color indexed="10"/>
        <rFont val="Calibri"/>
        <family val="2"/>
      </rPr>
      <t>Yaboos Charity</t>
    </r>
    <r>
      <rPr>
        <sz val="10"/>
        <color indexed="8"/>
        <rFont val="Calibri"/>
        <family val="2"/>
      </rPr>
      <t xml:space="preserve"> - Distribution Of 80 NFI Packages (Kitchen Kits).</t>
    </r>
  </si>
  <si>
    <t>Shelters &amp; Hosted families for the IDPs</t>
  </si>
  <si>
    <r>
      <rPr>
        <b/>
        <sz val="10"/>
        <color indexed="8"/>
        <rFont val="Calibri"/>
        <family val="2"/>
      </rPr>
      <t>MEF</t>
    </r>
    <r>
      <rPr>
        <sz val="10"/>
        <color indexed="8"/>
        <rFont val="Calibri"/>
        <family val="2"/>
      </rPr>
      <t xml:space="preserve"> for  </t>
    </r>
    <r>
      <rPr>
        <sz val="10"/>
        <color indexed="10"/>
        <rFont val="Calibri"/>
        <family val="2"/>
      </rPr>
      <t xml:space="preserve">Al Karmel Association </t>
    </r>
    <r>
      <rPr>
        <sz val="10"/>
        <color indexed="8"/>
        <rFont val="Calibri"/>
        <family val="2"/>
      </rPr>
      <t>- Distribution Of 250 Toys &amp; 250 Flashlight</t>
    </r>
  </si>
  <si>
    <r>
      <t xml:space="preserve">Distribution of 600 </t>
    </r>
    <r>
      <rPr>
        <b/>
        <sz val="10"/>
        <color indexed="8"/>
        <rFont val="Calibri"/>
        <family val="2"/>
      </rPr>
      <t xml:space="preserve">Family </t>
    </r>
    <r>
      <rPr>
        <b/>
        <sz val="10"/>
        <color indexed="8"/>
        <rFont val="Calibri"/>
        <family val="2"/>
      </rPr>
      <t>Hygiene Kits</t>
    </r>
    <r>
      <rPr>
        <sz val="10"/>
        <color indexed="8"/>
        <rFont val="Calibri"/>
        <family val="2"/>
      </rPr>
      <t xml:space="preserve"> - By </t>
    </r>
    <r>
      <rPr>
        <sz val="10"/>
        <color indexed="10"/>
        <rFont val="Calibri"/>
        <family val="2"/>
      </rPr>
      <t>Yaboos Charity</t>
    </r>
  </si>
  <si>
    <t>Will be provided to shelter</t>
  </si>
  <si>
    <r>
      <t xml:space="preserve">Distribution of 900 </t>
    </r>
    <r>
      <rPr>
        <b/>
        <sz val="10"/>
        <color indexed="8"/>
        <rFont val="Calibri"/>
        <family val="2"/>
      </rPr>
      <t xml:space="preserve">Family </t>
    </r>
    <r>
      <rPr>
        <b/>
        <sz val="10"/>
        <color indexed="8"/>
        <rFont val="Calibri"/>
        <family val="2"/>
      </rPr>
      <t>Hygiene Kits</t>
    </r>
    <r>
      <rPr>
        <sz val="10"/>
        <color indexed="8"/>
        <rFont val="Calibri"/>
        <family val="2"/>
      </rPr>
      <t xml:space="preserve"> - By </t>
    </r>
    <r>
      <rPr>
        <sz val="10"/>
        <color indexed="10"/>
        <rFont val="Calibri"/>
        <family val="2"/>
      </rPr>
      <t>Save Youth Future</t>
    </r>
  </si>
  <si>
    <r>
      <t xml:space="preserve">Distribution of 600 </t>
    </r>
    <r>
      <rPr>
        <b/>
        <sz val="10"/>
        <color indexed="8"/>
        <rFont val="Calibri"/>
        <family val="2"/>
      </rPr>
      <t>Family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Hygiene Kits</t>
    </r>
    <r>
      <rPr>
        <sz val="10"/>
        <color indexed="8"/>
        <rFont val="Calibri"/>
        <family val="2"/>
      </rPr>
      <t xml:space="preserve"> - By </t>
    </r>
    <r>
      <rPr>
        <sz val="10"/>
        <color indexed="10"/>
        <rFont val="Calibri"/>
        <family val="2"/>
      </rPr>
      <t>Beit Lahia Development Association</t>
    </r>
  </si>
  <si>
    <r>
      <t>Distribution of 400</t>
    </r>
    <r>
      <rPr>
        <b/>
        <sz val="10"/>
        <color indexed="8"/>
        <rFont val="Calibri"/>
        <family val="2"/>
      </rPr>
      <t xml:space="preserve"> Family </t>
    </r>
    <r>
      <rPr>
        <b/>
        <sz val="10"/>
        <color indexed="8"/>
        <rFont val="Calibri"/>
        <family val="2"/>
      </rPr>
      <t>Hygiene Kits</t>
    </r>
    <r>
      <rPr>
        <sz val="10"/>
        <color indexed="8"/>
        <rFont val="Calibri"/>
        <family val="2"/>
      </rPr>
      <t xml:space="preserve"> - By </t>
    </r>
    <r>
      <rPr>
        <sz val="10"/>
        <color indexed="10"/>
        <rFont val="Calibri"/>
        <family val="2"/>
      </rPr>
      <t>Al Karmel Association</t>
    </r>
  </si>
  <si>
    <t>Global Communities/CHF</t>
  </si>
  <si>
    <t>31/10/2014</t>
  </si>
  <si>
    <t xml:space="preserve">PRCS-ICRC </t>
  </si>
  <si>
    <t>East Salah -Al-Din Road</t>
  </si>
  <si>
    <r>
      <rPr>
        <sz val="8"/>
        <color rgb="FFFF0000"/>
        <rFont val="Calibri"/>
        <family val="2"/>
        <scheme val="minor"/>
      </rPr>
      <t>Targeted locations</t>
    </r>
    <r>
      <rPr>
        <sz val="8"/>
        <color theme="1"/>
        <rFont val="Calibri"/>
        <family val="2"/>
        <scheme val="minor"/>
      </rPr>
      <t xml:space="preserve">:  Whole area East of Salah-al-Din road (most heavily affected area) Areas included: </t>
    </r>
    <r>
      <rPr>
        <sz val="8"/>
        <color rgb="FFFF0000"/>
        <rFont val="Calibri"/>
        <family val="2"/>
        <scheme val="minor"/>
      </rPr>
      <t>North Gaza</t>
    </r>
    <r>
      <rPr>
        <sz val="8"/>
        <color theme="1"/>
        <rFont val="Calibri"/>
        <family val="2"/>
        <scheme val="minor"/>
      </rPr>
      <t xml:space="preserve"> governorate   - Beit Hanoun  </t>
    </r>
    <r>
      <rPr>
        <sz val="8"/>
        <color rgb="FFFF0000"/>
        <rFont val="Calibri"/>
        <family val="2"/>
        <scheme val="minor"/>
      </rPr>
      <t>Gaza governorate</t>
    </r>
    <r>
      <rPr>
        <sz val="8"/>
        <color theme="1"/>
        <rFont val="Calibri"/>
        <family val="2"/>
        <scheme val="minor"/>
      </rPr>
      <t xml:space="preserve">   - Shijai'ya / Shijai'ya Toffah / Shijai'ya Zaitoun   </t>
    </r>
    <r>
      <rPr>
        <sz val="8"/>
        <color rgb="FFFF0000"/>
        <rFont val="Calibri"/>
        <family val="2"/>
        <scheme val="minor"/>
      </rPr>
      <t>Deir-al-Balah governorate</t>
    </r>
    <r>
      <rPr>
        <sz val="8"/>
        <color theme="1"/>
        <rFont val="Calibri"/>
        <family val="2"/>
        <scheme val="minor"/>
      </rPr>
      <t xml:space="preserve">   - Joher al Deek / Wadi Salqa (Abo Ajeen) / East of Burage / East of Maghazi / Al Mossader  </t>
    </r>
    <r>
      <rPr>
        <sz val="8"/>
        <color rgb="FFFF0000"/>
        <rFont val="Calibri"/>
        <family val="2"/>
        <scheme val="minor"/>
      </rPr>
      <t>Khan Younis governorate</t>
    </r>
    <r>
      <rPr>
        <sz val="8"/>
        <color theme="1"/>
        <rFont val="Calibri"/>
        <family val="2"/>
        <scheme val="minor"/>
      </rPr>
      <t xml:space="preserve">        - Khosa'a / Zana / Qarara / Abasan al Kabira / Abasan al Jadida / Fokhari / Bani Sohayla 
</t>
    </r>
    <r>
      <rPr>
        <sz val="8"/>
        <color rgb="FFFF0000"/>
        <rFont val="Calibri"/>
        <family val="2"/>
        <scheme val="minor"/>
      </rPr>
      <t>Rafah governorat</t>
    </r>
    <r>
      <rPr>
        <sz val="8"/>
        <color theme="1"/>
        <rFont val="Calibri"/>
        <family val="2"/>
        <scheme val="minor"/>
      </rPr>
      <t xml:space="preserve">e  - Shoka 
</t>
    </r>
  </si>
  <si>
    <t>20/10/2014</t>
  </si>
  <si>
    <t>28/10/2014</t>
  </si>
  <si>
    <t xml:space="preserve">PRCS-ICRChouse destruction relief kits;
PRCS-ICRC Hygiene Kit Content
PRCS-ICRC Food Parcel - Gaza 2014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</si>
</sst>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[$-809]dd\ mmmm\ yyyy;@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color theme="11"/>
      <name val="Calibri"/>
      <family val="2"/>
      <scheme val="minor"/>
    </font>
    <font>
      <sz val="12"/>
      <name val="Tms Rmn"/>
    </font>
    <font>
      <sz val="12"/>
      <color theme="1"/>
      <name val="Times New Roman"/>
      <family val="2"/>
    </font>
    <font>
      <b/>
      <sz val="14"/>
      <color theme="1" tint="0.249977111117893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 tint="0.249977111117893"/>
      <name val="Arial"/>
      <family val="2"/>
    </font>
    <font>
      <b/>
      <sz val="13"/>
      <color theme="1" tint="0.249977111117893"/>
      <name val="Arial"/>
      <family val="2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9" fillId="5" borderId="0" xfId="0" applyFont="1" applyFill="1" applyBorder="1" applyAlignment="1">
      <alignment horizontal="center" vertical="center" wrapText="1"/>
    </xf>
    <xf numFmtId="0" fontId="5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2" fillId="5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7" fillId="0" borderId="0" xfId="0" applyFont="1"/>
    <xf numFmtId="3" fontId="10" fillId="11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Alignment="1">
      <alignment wrapText="1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vertical="top" wrapText="1"/>
    </xf>
    <xf numFmtId="0" fontId="18" fillId="0" borderId="6" xfId="0" applyFont="1" applyFill="1" applyBorder="1" applyAlignment="1" applyProtection="1">
      <alignment vertical="top" wrapText="1"/>
      <protection locked="0"/>
    </xf>
    <xf numFmtId="3" fontId="18" fillId="0" borderId="6" xfId="0" applyNumberFormat="1" applyFont="1" applyFill="1" applyBorder="1" applyAlignment="1" applyProtection="1">
      <alignment vertical="top" wrapText="1"/>
    </xf>
    <xf numFmtId="0" fontId="18" fillId="0" borderId="6" xfId="0" applyFont="1" applyFill="1" applyBorder="1" applyAlignment="1" applyProtection="1">
      <alignment vertical="top" wrapText="1"/>
    </xf>
    <xf numFmtId="3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/>
    </xf>
    <xf numFmtId="0" fontId="3" fillId="0" borderId="6" xfId="0" applyFont="1" applyBorder="1" applyAlignment="1">
      <alignment vertical="top" wrapText="1"/>
    </xf>
    <xf numFmtId="0" fontId="15" fillId="0" borderId="6" xfId="0" applyFont="1" applyFill="1" applyBorder="1" applyAlignment="1">
      <alignment horizontal="left" vertical="center" wrapText="1"/>
    </xf>
    <xf numFmtId="3" fontId="15" fillId="0" borderId="6" xfId="0" applyNumberFormat="1" applyFont="1" applyFill="1" applyBorder="1" applyAlignment="1">
      <alignment horizontal="center" vertical="center" wrapText="1"/>
    </xf>
    <xf numFmtId="14" fontId="15" fillId="0" borderId="6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3" fontId="14" fillId="13" borderId="8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4" fillId="12" borderId="4" xfId="0" applyNumberFormat="1" applyFont="1" applyFill="1" applyBorder="1" applyAlignment="1">
      <alignment horizontal="center" wrapText="1"/>
    </xf>
    <xf numFmtId="0" fontId="0" fillId="0" borderId="6" xfId="0" applyBorder="1"/>
    <xf numFmtId="0" fontId="0" fillId="0" borderId="9" xfId="0" applyFill="1" applyBorder="1"/>
    <xf numFmtId="0" fontId="1" fillId="0" borderId="0" xfId="0" applyFont="1" applyAlignment="1">
      <alignment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 wrapText="1"/>
    </xf>
    <xf numFmtId="3" fontId="0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 applyProtection="1">
      <alignment horizontal="left" vertical="center" wrapText="1" shrinkToFit="1"/>
    </xf>
    <xf numFmtId="0" fontId="15" fillId="0" borderId="6" xfId="0" applyFont="1" applyFill="1" applyBorder="1" applyAlignment="1">
      <alignment horizontal="left" vertical="center" wrapText="1" shrinkToFit="1"/>
    </xf>
    <xf numFmtId="14" fontId="15" fillId="0" borderId="6" xfId="0" applyNumberFormat="1" applyFont="1" applyFill="1" applyBorder="1" applyAlignment="1">
      <alignment horizontal="left" vertical="center" wrapText="1" shrinkToFit="1"/>
    </xf>
    <xf numFmtId="0" fontId="15" fillId="0" borderId="0" xfId="0" applyFont="1" applyFill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 shrinkToFit="1"/>
    </xf>
    <xf numFmtId="0" fontId="18" fillId="0" borderId="10" xfId="0" applyFont="1" applyFill="1" applyBorder="1" applyAlignment="1" applyProtection="1">
      <alignment horizontal="left" vertical="center" wrapText="1" shrinkToFit="1"/>
    </xf>
    <xf numFmtId="0" fontId="18" fillId="0" borderId="6" xfId="0" applyFont="1" applyFill="1" applyBorder="1" applyAlignment="1" applyProtection="1">
      <alignment vertical="top" wrapText="1" shrinkToFit="1"/>
      <protection locked="0"/>
    </xf>
    <xf numFmtId="0" fontId="18" fillId="0" borderId="6" xfId="0" applyFont="1" applyFill="1" applyBorder="1" applyAlignment="1" applyProtection="1">
      <alignment horizontal="center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14" fontId="15" fillId="0" borderId="2" xfId="0" applyNumberFormat="1" applyFont="1" applyFill="1" applyBorder="1" applyAlignment="1">
      <alignment horizontal="left" vertical="center" wrapText="1" shrinkToFit="1"/>
    </xf>
    <xf numFmtId="14" fontId="15" fillId="0" borderId="2" xfId="0" applyNumberFormat="1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 shrinkToFit="1"/>
    </xf>
    <xf numFmtId="14" fontId="15" fillId="0" borderId="10" xfId="0" applyNumberFormat="1" applyFont="1" applyFill="1" applyBorder="1" applyAlignment="1">
      <alignment horizontal="left" vertical="center" wrapText="1" shrinkToFit="1"/>
    </xf>
    <xf numFmtId="14" fontId="15" fillId="0" borderId="10" xfId="0" applyNumberFormat="1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 shrinkToFit="1"/>
    </xf>
    <xf numFmtId="14" fontId="15" fillId="0" borderId="6" xfId="0" applyNumberFormat="1" applyFont="1" applyFill="1" applyBorder="1" applyAlignment="1">
      <alignment horizontal="center" vertical="center" wrapText="1" shrinkToFit="1"/>
    </xf>
    <xf numFmtId="14" fontId="15" fillId="0" borderId="6" xfId="0" applyNumberFormat="1" applyFont="1" applyFill="1" applyBorder="1" applyAlignment="1">
      <alignment horizontal="center" vertical="center" wrapText="1"/>
    </xf>
    <xf numFmtId="165" fontId="15" fillId="0" borderId="6" xfId="0" applyNumberFormat="1" applyFont="1" applyFill="1" applyBorder="1" applyAlignment="1">
      <alignment horizontal="center" vertical="center" wrapText="1" shrinkToFit="1"/>
    </xf>
    <xf numFmtId="165" fontId="15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wrapText="1"/>
    </xf>
    <xf numFmtId="3" fontId="24" fillId="0" borderId="6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 shrinkToFit="1"/>
    </xf>
    <xf numFmtId="0" fontId="25" fillId="0" borderId="2" xfId="0" applyFont="1" applyFill="1" applyBorder="1" applyAlignment="1">
      <alignment horizontal="center" vertical="center" wrapText="1" shrinkToFit="1"/>
    </xf>
    <xf numFmtId="0" fontId="25" fillId="0" borderId="10" xfId="0" applyFont="1" applyFill="1" applyBorder="1" applyAlignment="1">
      <alignment horizontal="center" vertical="center" wrapText="1" shrinkToFit="1"/>
    </xf>
    <xf numFmtId="0" fontId="26" fillId="0" borderId="0" xfId="0" applyFont="1" applyAlignment="1">
      <alignment wrapText="1"/>
    </xf>
    <xf numFmtId="0" fontId="17" fillId="0" borderId="7" xfId="0" applyFont="1" applyBorder="1" applyAlignment="1">
      <alignment vertical="center" wrapText="1"/>
    </xf>
    <xf numFmtId="0" fontId="14" fillId="9" borderId="3" xfId="0" applyFont="1" applyFill="1" applyBorder="1" applyAlignment="1" applyProtection="1">
      <alignment horizontal="center" vertical="center" wrapText="1"/>
      <protection locked="0"/>
    </xf>
    <xf numFmtId="0" fontId="14" fillId="9" borderId="4" xfId="0" applyFont="1" applyFill="1" applyBorder="1" applyAlignment="1" applyProtection="1">
      <alignment horizontal="center" vertical="center" wrapText="1"/>
      <protection locked="0"/>
    </xf>
    <xf numFmtId="0" fontId="14" fillId="6" borderId="3" xfId="0" applyFont="1" applyFill="1" applyBorder="1" applyAlignment="1" applyProtection="1">
      <alignment horizontal="center" vertical="center" wrapText="1"/>
      <protection locked="0"/>
    </xf>
    <xf numFmtId="0" fontId="14" fillId="6" borderId="5" xfId="0" applyFont="1" applyFill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14" fillId="12" borderId="3" xfId="0" applyNumberFormat="1" applyFont="1" applyFill="1" applyBorder="1" applyAlignment="1">
      <alignment horizontal="center" wrapText="1"/>
    </xf>
    <xf numFmtId="3" fontId="14" fillId="12" borderId="5" xfId="0" applyNumberFormat="1" applyFont="1" applyFill="1" applyBorder="1" applyAlignment="1">
      <alignment horizontal="center" wrapText="1"/>
    </xf>
    <xf numFmtId="0" fontId="28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3" fontId="14" fillId="12" borderId="4" xfId="0" applyNumberFormat="1" applyFont="1" applyFill="1" applyBorder="1" applyAlignment="1">
      <alignment horizontal="center" wrapText="1"/>
    </xf>
  </cellXfs>
  <cellStyles count="10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Milliers 2" xfId="8"/>
    <cellStyle name="Normal" xfId="0" builtinId="0"/>
    <cellStyle name="Normal 2" xfId="1"/>
    <cellStyle name="Normal 2 2" xfId="7"/>
    <cellStyle name="Normal 2 3" xfId="9"/>
  </cellStyles>
  <dxfs count="19">
    <dxf>
      <font>
        <b/>
        <i val="0"/>
        <color theme="0"/>
      </font>
      <fill>
        <patternFill>
          <bgColor rgb="FF749DC3"/>
        </patternFill>
      </fill>
    </dxf>
    <dxf>
      <fill>
        <patternFill>
          <bgColor rgb="FFECECEC"/>
        </patternFill>
      </fill>
    </dxf>
    <dxf>
      <font>
        <b/>
        <i val="0"/>
      </font>
    </dxf>
    <dxf>
      <font>
        <b/>
        <i val="0"/>
      </font>
      <border>
        <top style="double">
          <color rgb="FF749DC3"/>
        </top>
      </border>
    </dxf>
    <dxf>
      <font>
        <b/>
        <i val="0"/>
        <color theme="0"/>
      </font>
      <fill>
        <patternFill>
          <fgColor theme="0"/>
          <bgColor rgb="FF749DC3"/>
        </patternFill>
      </fill>
      <border diagonalUp="0" diagonalDown="0">
        <left/>
        <right/>
        <top/>
        <bottom style="thin">
          <color rgb="FF749DC3"/>
        </bottom>
        <vertical/>
        <horizontal/>
      </border>
    </dxf>
    <dxf>
      <border>
        <horizontal style="medium">
          <color theme="4" tint="0.79998168889431442"/>
        </horizontal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color theme="0"/>
      </font>
      <fill>
        <patternFill>
          <bgColor rgb="FF749DC3"/>
        </patternFill>
      </fill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b/>
        <i val="0"/>
        <color theme="0"/>
      </font>
      <fill>
        <patternFill>
          <bgColor rgb="FF749DC3"/>
        </patternFill>
      </fill>
    </dxf>
    <dxf>
      <font>
        <color theme="1"/>
      </font>
      <border>
        <horizontal style="thin">
          <color theme="4" tint="0.79998168889431442"/>
        </horizontal>
      </border>
    </dxf>
  </dxfs>
  <tableStyles count="2" defaultTableStyle="TableStyleMedium9" defaultPivotStyle="EC Pivot Style_v2">
    <tableStyle name="EC Pivot Style" table="0" count="13">
      <tableStyleElement type="wholeTable" dxfId="18"/>
      <tableStyleElement type="headerRow" dxfId="17"/>
      <tableStyleElement type="totalRow" dxfId="16"/>
      <tableStyleElement type="firstRowStripe" dxfId="15"/>
      <tableStyleElement type="firstColumnStripe" dxfId="14"/>
      <tableStyleElement type="firstHeaderCell" dxfId="13"/>
      <tableStyleElement type="firstSubtotalRow" dxfId="12"/>
      <tableStyleElement type="secondSubtotalRow" dxfId="11"/>
      <tableStyleElement type="firstColumnSubheading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  <tableStyle name="EC Pivot Style_v2" table="0" count="6">
      <tableStyleElement type="wholeTable" dxfId="5"/>
      <tableStyleElement type="headerRow" dxfId="4"/>
      <tableStyleElement type="totalRow" dxfId="3"/>
      <tableStyleElement type="lastColumn" dxfId="2"/>
      <tableStyleElement type="firstRowSubheading" dxfId="1"/>
      <tableStyleElement type="pageFieldLabels" dxfId="0"/>
    </tableStyle>
  </tableStyles>
  <colors>
    <mruColors>
      <color rgb="FFFAFAFA"/>
      <color rgb="FF749DC3"/>
      <color rgb="FFECECEC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IDAL%20HAMDOUNA%20FILES%20_%20August%202013\Nidal%20Files\DCA\WAR%20JULY%202014\FSS\Update%20to%20FSS\FSS_DCA%20update_1008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WHO "/>
      <sheetName val="WHAT "/>
      <sheetName val="Sheet4"/>
      <sheetName val="WHEN "/>
      <sheetName val="WHERE "/>
      <sheetName val="TYPE OF AFFECTED POPOULATION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52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RowHeight="15.75"/>
  <cols>
    <col min="1" max="1" width="21.625" style="17" customWidth="1"/>
    <col min="2" max="2" width="14.25" style="17" customWidth="1"/>
    <col min="3" max="3" width="28.375" style="17" customWidth="1"/>
    <col min="4" max="4" width="18.625" style="17" customWidth="1"/>
    <col min="5" max="5" width="24.875" style="17" customWidth="1"/>
    <col min="6" max="6" width="22.625" style="17" customWidth="1"/>
    <col min="7" max="7" width="14.875" style="17" customWidth="1"/>
    <col min="8" max="9" width="14.25" style="17" customWidth="1"/>
    <col min="10" max="12" width="14.25" style="23" customWidth="1"/>
    <col min="13" max="13" width="18.125" style="23" customWidth="1"/>
    <col min="14" max="14" width="24.5" style="24" customWidth="1"/>
    <col min="15" max="16384" width="9" style="16"/>
  </cols>
  <sheetData>
    <row r="1" spans="1:14" ht="40.5" customHeight="1" thickBot="1">
      <c r="A1" s="68" t="s">
        <v>191</v>
      </c>
      <c r="B1" s="79" t="s">
        <v>87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.75" thickBot="1">
      <c r="A2" s="69" t="s">
        <v>8</v>
      </c>
      <c r="B2" s="70"/>
      <c r="C2" s="18" t="s">
        <v>9</v>
      </c>
      <c r="D2" s="71" t="s">
        <v>10</v>
      </c>
      <c r="E2" s="72"/>
      <c r="F2" s="73"/>
      <c r="G2" s="34"/>
      <c r="H2" s="74" t="s">
        <v>11</v>
      </c>
      <c r="I2" s="75"/>
      <c r="J2" s="76"/>
      <c r="K2" s="77" t="s">
        <v>22</v>
      </c>
      <c r="L2" s="78"/>
      <c r="M2" s="78"/>
      <c r="N2" s="78"/>
    </row>
    <row r="3" spans="1:14" s="5" customFormat="1" ht="51.75" customHeight="1">
      <c r="A3" s="12" t="s">
        <v>105</v>
      </c>
      <c r="B3" s="12" t="s">
        <v>3</v>
      </c>
      <c r="C3" s="11" t="s">
        <v>4</v>
      </c>
      <c r="D3" s="10" t="s">
        <v>64</v>
      </c>
      <c r="E3" s="10" t="s">
        <v>63</v>
      </c>
      <c r="F3" s="10" t="s">
        <v>69</v>
      </c>
      <c r="G3" s="14" t="s">
        <v>78</v>
      </c>
      <c r="H3" s="9" t="s">
        <v>6</v>
      </c>
      <c r="I3" s="9" t="s">
        <v>7</v>
      </c>
      <c r="J3" s="9" t="s">
        <v>19</v>
      </c>
      <c r="K3" s="14" t="s">
        <v>81</v>
      </c>
      <c r="L3" s="14" t="s">
        <v>83</v>
      </c>
      <c r="M3" s="14" t="s">
        <v>86</v>
      </c>
      <c r="N3" s="14" t="s">
        <v>82</v>
      </c>
    </row>
    <row r="4" spans="1:14" s="44" customFormat="1" ht="25.5" customHeight="1">
      <c r="A4" s="64" t="s">
        <v>107</v>
      </c>
      <c r="B4" s="42" t="s">
        <v>14</v>
      </c>
      <c r="C4" s="42" t="s">
        <v>92</v>
      </c>
      <c r="D4" s="42" t="s">
        <v>103</v>
      </c>
      <c r="E4" s="42" t="s">
        <v>27</v>
      </c>
      <c r="F4" s="42"/>
      <c r="G4" s="41"/>
      <c r="H4" s="42" t="s">
        <v>70</v>
      </c>
      <c r="I4" s="43" t="s">
        <v>109</v>
      </c>
      <c r="J4" s="28" t="s">
        <v>108</v>
      </c>
      <c r="K4" s="27">
        <v>670</v>
      </c>
      <c r="L4" s="27"/>
      <c r="M4" s="27">
        <v>5000</v>
      </c>
      <c r="N4" s="27"/>
    </row>
    <row r="5" spans="1:14" s="44" customFormat="1" ht="12.75" customHeight="1">
      <c r="A5" s="64" t="s">
        <v>107</v>
      </c>
      <c r="B5" s="42" t="s">
        <v>14</v>
      </c>
      <c r="C5" s="42" t="s">
        <v>92</v>
      </c>
      <c r="D5" s="42" t="s">
        <v>58</v>
      </c>
      <c r="E5" s="42" t="s">
        <v>35</v>
      </c>
      <c r="F5" s="42"/>
      <c r="G5" s="41"/>
      <c r="H5" s="42" t="s">
        <v>17</v>
      </c>
      <c r="I5" s="43" t="s">
        <v>108</v>
      </c>
      <c r="J5" s="28" t="s">
        <v>110</v>
      </c>
      <c r="K5" s="27">
        <v>2500</v>
      </c>
      <c r="L5" s="27"/>
      <c r="M5" s="27">
        <v>15000</v>
      </c>
      <c r="N5" s="27"/>
    </row>
    <row r="6" spans="1:14" s="44" customFormat="1" ht="12.75" customHeight="1">
      <c r="A6" s="64" t="s">
        <v>107</v>
      </c>
      <c r="B6" s="42" t="s">
        <v>14</v>
      </c>
      <c r="C6" s="42" t="s">
        <v>92</v>
      </c>
      <c r="D6" s="42" t="s">
        <v>58</v>
      </c>
      <c r="E6" s="42" t="s">
        <v>36</v>
      </c>
      <c r="F6" s="42"/>
      <c r="G6" s="41"/>
      <c r="H6" s="42" t="s">
        <v>17</v>
      </c>
      <c r="I6" s="43" t="s">
        <v>108</v>
      </c>
      <c r="J6" s="28" t="s">
        <v>110</v>
      </c>
      <c r="K6" s="27">
        <v>1166</v>
      </c>
      <c r="L6" s="27"/>
      <c r="M6" s="27">
        <v>7000</v>
      </c>
      <c r="N6" s="27"/>
    </row>
    <row r="7" spans="1:14" s="44" customFormat="1" ht="12.75" customHeight="1">
      <c r="A7" s="64" t="s">
        <v>111</v>
      </c>
      <c r="B7" s="42" t="s">
        <v>14</v>
      </c>
      <c r="C7" s="42" t="s">
        <v>92</v>
      </c>
      <c r="D7" s="42" t="s">
        <v>60</v>
      </c>
      <c r="E7" s="42" t="s">
        <v>24</v>
      </c>
      <c r="F7" s="42" t="s">
        <v>112</v>
      </c>
      <c r="G7" s="41" t="s">
        <v>84</v>
      </c>
      <c r="H7" s="42" t="s">
        <v>1</v>
      </c>
      <c r="I7" s="43">
        <v>40377</v>
      </c>
      <c r="J7" s="28"/>
      <c r="K7" s="27"/>
      <c r="L7" s="27">
        <v>760</v>
      </c>
      <c r="M7" s="27"/>
      <c r="N7" s="27">
        <f>L7*7</f>
        <v>5320</v>
      </c>
    </row>
    <row r="8" spans="1:14" s="44" customFormat="1" ht="12.75" customHeight="1">
      <c r="A8" s="64" t="s">
        <v>111</v>
      </c>
      <c r="B8" s="42" t="s">
        <v>14</v>
      </c>
      <c r="C8" s="42" t="s">
        <v>92</v>
      </c>
      <c r="D8" s="42" t="s">
        <v>68</v>
      </c>
      <c r="E8" s="42"/>
      <c r="F8" s="42"/>
      <c r="G8" s="41" t="s">
        <v>75</v>
      </c>
      <c r="H8" s="42" t="s">
        <v>1</v>
      </c>
      <c r="I8" s="43">
        <v>40389</v>
      </c>
      <c r="J8" s="28"/>
      <c r="K8" s="26"/>
      <c r="L8" s="27">
        <v>7020</v>
      </c>
      <c r="M8" s="27"/>
      <c r="N8" s="27">
        <f>L8*7</f>
        <v>49140</v>
      </c>
    </row>
    <row r="9" spans="1:14" s="44" customFormat="1" ht="12.75" customHeight="1">
      <c r="A9" s="64" t="s">
        <v>111</v>
      </c>
      <c r="B9" s="42" t="s">
        <v>14</v>
      </c>
      <c r="C9" s="42" t="s">
        <v>92</v>
      </c>
      <c r="D9" s="42" t="s">
        <v>60</v>
      </c>
      <c r="E9" s="42" t="s">
        <v>51</v>
      </c>
      <c r="F9" s="42" t="s">
        <v>113</v>
      </c>
      <c r="G9" s="41" t="s">
        <v>75</v>
      </c>
      <c r="H9" s="42" t="s">
        <v>1</v>
      </c>
      <c r="I9" s="43">
        <v>40377</v>
      </c>
      <c r="J9" s="28"/>
      <c r="K9" s="26"/>
      <c r="L9" s="27">
        <v>1073</v>
      </c>
      <c r="M9" s="27"/>
      <c r="N9" s="27">
        <f>L9*7</f>
        <v>7511</v>
      </c>
    </row>
    <row r="10" spans="1:14" s="44" customFormat="1" ht="12.75" customHeight="1">
      <c r="A10" s="64" t="s">
        <v>111</v>
      </c>
      <c r="B10" s="42" t="s">
        <v>14</v>
      </c>
      <c r="C10" s="42" t="s">
        <v>95</v>
      </c>
      <c r="D10" s="42"/>
      <c r="E10" s="42"/>
      <c r="F10" s="42"/>
      <c r="G10" s="41"/>
      <c r="H10" s="42" t="s">
        <v>70</v>
      </c>
      <c r="I10" s="43"/>
      <c r="J10" s="28"/>
      <c r="K10" s="27">
        <f>5040*2</f>
        <v>10080</v>
      </c>
      <c r="L10" s="27"/>
      <c r="M10" s="27">
        <f>K10*7</f>
        <v>70560</v>
      </c>
      <c r="N10" s="27"/>
    </row>
    <row r="11" spans="1:14" s="44" customFormat="1" ht="12.75" customHeight="1">
      <c r="A11" s="64" t="s">
        <v>111</v>
      </c>
      <c r="B11" s="42" t="s">
        <v>14</v>
      </c>
      <c r="C11" s="42" t="s">
        <v>92</v>
      </c>
      <c r="D11" s="42" t="s">
        <v>60</v>
      </c>
      <c r="E11" s="42" t="s">
        <v>24</v>
      </c>
      <c r="F11" s="42" t="s">
        <v>114</v>
      </c>
      <c r="G11" s="41" t="s">
        <v>76</v>
      </c>
      <c r="H11" s="42" t="s">
        <v>1</v>
      </c>
      <c r="I11" s="43">
        <v>40389</v>
      </c>
      <c r="J11" s="28">
        <v>40393</v>
      </c>
      <c r="K11" s="27"/>
      <c r="L11" s="27">
        <v>407</v>
      </c>
      <c r="M11" s="27"/>
      <c r="N11" s="27">
        <v>3660</v>
      </c>
    </row>
    <row r="12" spans="1:14" s="44" customFormat="1" ht="12.75" customHeight="1">
      <c r="A12" s="64" t="s">
        <v>111</v>
      </c>
      <c r="B12" s="42" t="s">
        <v>14</v>
      </c>
      <c r="C12" s="42" t="s">
        <v>92</v>
      </c>
      <c r="D12" s="42" t="s">
        <v>60</v>
      </c>
      <c r="E12" s="42" t="s">
        <v>24</v>
      </c>
      <c r="F12" s="42" t="s">
        <v>115</v>
      </c>
      <c r="G12" s="41" t="s">
        <v>76</v>
      </c>
      <c r="H12" s="42" t="s">
        <v>0</v>
      </c>
      <c r="I12" s="43">
        <v>40392</v>
      </c>
      <c r="J12" s="28"/>
      <c r="K12" s="27">
        <f>280-L12</f>
        <v>116</v>
      </c>
      <c r="L12" s="27">
        <v>164</v>
      </c>
      <c r="M12" s="27">
        <f>K12*7</f>
        <v>812</v>
      </c>
      <c r="N12" s="27">
        <f>L12*8</f>
        <v>1312</v>
      </c>
    </row>
    <row r="13" spans="1:14" s="44" customFormat="1" ht="12.75" customHeight="1">
      <c r="A13" s="64" t="s">
        <v>111</v>
      </c>
      <c r="B13" s="42" t="s">
        <v>14</v>
      </c>
      <c r="C13" s="42" t="s">
        <v>92</v>
      </c>
      <c r="D13" s="42" t="s">
        <v>60</v>
      </c>
      <c r="E13" s="42"/>
      <c r="F13" s="42"/>
      <c r="G13" s="41" t="s">
        <v>75</v>
      </c>
      <c r="H13" s="42" t="s">
        <v>1</v>
      </c>
      <c r="I13" s="43">
        <v>40389</v>
      </c>
      <c r="J13" s="28">
        <v>40389</v>
      </c>
      <c r="K13" s="27"/>
      <c r="L13" s="27">
        <v>1000</v>
      </c>
      <c r="M13" s="27"/>
      <c r="N13" s="27">
        <f>L13*7</f>
        <v>7000</v>
      </c>
    </row>
    <row r="14" spans="1:14" s="44" customFormat="1" ht="12.75" customHeight="1">
      <c r="A14" s="64" t="s">
        <v>111</v>
      </c>
      <c r="B14" s="42" t="s">
        <v>14</v>
      </c>
      <c r="C14" s="42" t="s">
        <v>92</v>
      </c>
      <c r="D14" s="42" t="s">
        <v>60</v>
      </c>
      <c r="E14" s="42"/>
      <c r="F14" s="42"/>
      <c r="G14" s="41" t="s">
        <v>75</v>
      </c>
      <c r="H14" s="42" t="s">
        <v>0</v>
      </c>
      <c r="I14" s="43">
        <v>40396</v>
      </c>
      <c r="J14" s="28"/>
      <c r="K14" s="27">
        <v>1015</v>
      </c>
      <c r="L14" s="27">
        <f>K14</f>
        <v>1015</v>
      </c>
      <c r="M14" s="27">
        <f>K14*8</f>
        <v>8120</v>
      </c>
      <c r="N14" s="27">
        <f>L14*8</f>
        <v>8120</v>
      </c>
    </row>
    <row r="15" spans="1:14" s="44" customFormat="1" ht="12.75" customHeight="1">
      <c r="A15" s="64" t="s">
        <v>111</v>
      </c>
      <c r="B15" s="42" t="s">
        <v>14</v>
      </c>
      <c r="C15" s="42" t="s">
        <v>92</v>
      </c>
      <c r="D15" s="42" t="s">
        <v>58</v>
      </c>
      <c r="E15" s="42" t="s">
        <v>35</v>
      </c>
      <c r="F15" s="42"/>
      <c r="G15" s="41" t="s">
        <v>79</v>
      </c>
      <c r="H15" s="42" t="s">
        <v>1</v>
      </c>
      <c r="I15" s="43">
        <v>40401</v>
      </c>
      <c r="J15" s="28"/>
      <c r="K15" s="27">
        <v>2000</v>
      </c>
      <c r="L15" s="27">
        <v>2000</v>
      </c>
      <c r="M15" s="27">
        <f>8*K15</f>
        <v>16000</v>
      </c>
      <c r="N15" s="27">
        <f>L15*8</f>
        <v>16000</v>
      </c>
    </row>
    <row r="16" spans="1:14" s="44" customFormat="1" ht="12.75" customHeight="1">
      <c r="A16" s="64" t="s">
        <v>111</v>
      </c>
      <c r="B16" s="42" t="s">
        <v>14</v>
      </c>
      <c r="C16" s="42" t="s">
        <v>92</v>
      </c>
      <c r="D16" s="42" t="s">
        <v>104</v>
      </c>
      <c r="E16" s="42" t="s">
        <v>52</v>
      </c>
      <c r="F16" s="42"/>
      <c r="G16" s="41" t="s">
        <v>75</v>
      </c>
      <c r="H16" s="42" t="s">
        <v>0</v>
      </c>
      <c r="I16" s="43"/>
      <c r="J16" s="28"/>
      <c r="K16" s="27">
        <v>19852</v>
      </c>
      <c r="L16" s="27">
        <v>6928</v>
      </c>
      <c r="M16" s="27">
        <f>K16*8</f>
        <v>158816</v>
      </c>
      <c r="N16" s="27">
        <f>L16*8</f>
        <v>55424</v>
      </c>
    </row>
    <row r="17" spans="1:15" s="44" customFormat="1" ht="12.75" customHeight="1">
      <c r="A17" s="64" t="s">
        <v>111</v>
      </c>
      <c r="B17" s="42" t="s">
        <v>14</v>
      </c>
      <c r="C17" s="42" t="s">
        <v>92</v>
      </c>
      <c r="D17" s="42" t="s">
        <v>60</v>
      </c>
      <c r="E17" s="42"/>
      <c r="F17" s="42"/>
      <c r="G17" s="41"/>
      <c r="H17" s="42" t="s">
        <v>0</v>
      </c>
      <c r="I17" s="43">
        <v>40406</v>
      </c>
      <c r="J17" s="28"/>
      <c r="K17" s="27">
        <v>4649</v>
      </c>
      <c r="L17" s="27">
        <f>4583+66</f>
        <v>4649</v>
      </c>
      <c r="M17" s="27">
        <f>K17*8</f>
        <v>37192</v>
      </c>
      <c r="N17" s="27">
        <f>L17*8</f>
        <v>37192</v>
      </c>
    </row>
    <row r="18" spans="1:15" s="44" customFormat="1" ht="12.75" customHeight="1">
      <c r="A18" s="64" t="s">
        <v>111</v>
      </c>
      <c r="B18" s="42" t="s">
        <v>14</v>
      </c>
      <c r="C18" s="42" t="s">
        <v>92</v>
      </c>
      <c r="D18" s="42" t="s">
        <v>103</v>
      </c>
      <c r="E18" s="42" t="s">
        <v>43</v>
      </c>
      <c r="F18" s="42"/>
      <c r="G18" s="41"/>
      <c r="H18" s="42" t="s">
        <v>0</v>
      </c>
      <c r="I18" s="43">
        <v>40407</v>
      </c>
      <c r="J18" s="28"/>
      <c r="K18" s="27">
        <v>700</v>
      </c>
      <c r="L18" s="27">
        <v>700</v>
      </c>
      <c r="M18" s="27">
        <f>K18*8</f>
        <v>5600</v>
      </c>
      <c r="N18" s="27">
        <f>L18*8</f>
        <v>5600</v>
      </c>
    </row>
    <row r="19" spans="1:15" s="44" customFormat="1">
      <c r="A19" s="64" t="s">
        <v>111</v>
      </c>
      <c r="B19" s="42" t="s">
        <v>14</v>
      </c>
      <c r="C19" s="42" t="s">
        <v>92</v>
      </c>
      <c r="D19" s="42" t="s">
        <v>58</v>
      </c>
      <c r="E19" s="42" t="s">
        <v>32</v>
      </c>
      <c r="F19" s="42"/>
      <c r="G19" s="41"/>
      <c r="H19" s="42" t="s">
        <v>0</v>
      </c>
      <c r="I19" s="43">
        <v>40407</v>
      </c>
      <c r="J19" s="28"/>
      <c r="K19" s="40">
        <v>600</v>
      </c>
      <c r="L19" s="40">
        <f>841+220+186</f>
        <v>1247</v>
      </c>
      <c r="M19" s="27">
        <f>K19*8</f>
        <v>4800</v>
      </c>
      <c r="N19" s="40">
        <f>L19*8</f>
        <v>9976</v>
      </c>
    </row>
    <row r="20" spans="1:15" s="44" customFormat="1" ht="12.75" customHeight="1">
      <c r="A20" s="65" t="s">
        <v>116</v>
      </c>
      <c r="B20" s="49" t="s">
        <v>14</v>
      </c>
      <c r="C20" s="49" t="s">
        <v>117</v>
      </c>
      <c r="D20" s="49" t="s">
        <v>118</v>
      </c>
      <c r="E20" s="49" t="s">
        <v>50</v>
      </c>
      <c r="F20" s="49" t="s">
        <v>119</v>
      </c>
      <c r="G20" s="45" t="s">
        <v>84</v>
      </c>
      <c r="H20" s="49" t="s">
        <v>1</v>
      </c>
      <c r="I20" s="50">
        <v>40391</v>
      </c>
      <c r="J20" s="51">
        <v>40394</v>
      </c>
      <c r="K20" s="38">
        <v>700</v>
      </c>
      <c r="L20" s="38">
        <v>1029</v>
      </c>
      <c r="M20" s="38">
        <v>4060</v>
      </c>
      <c r="N20" s="38">
        <v>7225</v>
      </c>
    </row>
    <row r="21" spans="1:15" s="44" customFormat="1" ht="13.5" customHeight="1" thickBot="1">
      <c r="A21" s="66" t="s">
        <v>116</v>
      </c>
      <c r="B21" s="52" t="s">
        <v>14</v>
      </c>
      <c r="C21" s="52" t="s">
        <v>117</v>
      </c>
      <c r="D21" s="52" t="s">
        <v>24</v>
      </c>
      <c r="E21" s="52" t="s">
        <v>120</v>
      </c>
      <c r="F21" s="52" t="s">
        <v>119</v>
      </c>
      <c r="G21" s="46" t="s">
        <v>84</v>
      </c>
      <c r="H21" s="52" t="s">
        <v>1</v>
      </c>
      <c r="I21" s="53">
        <v>40391</v>
      </c>
      <c r="J21" s="54">
        <v>40394</v>
      </c>
      <c r="K21" s="39">
        <v>1100</v>
      </c>
      <c r="L21" s="39">
        <v>1100</v>
      </c>
      <c r="M21" s="39">
        <v>6380</v>
      </c>
      <c r="N21" s="39">
        <v>7788</v>
      </c>
    </row>
    <row r="22" spans="1:15" s="44" customFormat="1" ht="13.5" customHeight="1" thickBot="1">
      <c r="A22" s="66" t="s">
        <v>116</v>
      </c>
      <c r="B22" s="52" t="s">
        <v>14</v>
      </c>
      <c r="C22" s="52" t="s">
        <v>121</v>
      </c>
      <c r="D22" s="52" t="s">
        <v>122</v>
      </c>
      <c r="E22" s="52" t="s">
        <v>123</v>
      </c>
      <c r="F22" s="52" t="s">
        <v>119</v>
      </c>
      <c r="G22" s="46" t="s">
        <v>124</v>
      </c>
      <c r="H22" s="52" t="s">
        <v>1</v>
      </c>
      <c r="I22" s="53">
        <v>40391</v>
      </c>
      <c r="J22" s="54">
        <v>40394</v>
      </c>
      <c r="K22" s="39">
        <v>300</v>
      </c>
      <c r="L22" s="39">
        <v>462</v>
      </c>
      <c r="M22" s="39">
        <v>300</v>
      </c>
      <c r="N22" s="39">
        <v>462</v>
      </c>
    </row>
    <row r="23" spans="1:15" s="44" customFormat="1" ht="12.75" customHeight="1">
      <c r="A23" s="65" t="s">
        <v>116</v>
      </c>
      <c r="B23" s="49" t="s">
        <v>14</v>
      </c>
      <c r="C23" s="49" t="s">
        <v>117</v>
      </c>
      <c r="D23" s="49" t="s">
        <v>104</v>
      </c>
      <c r="E23" s="49" t="s">
        <v>55</v>
      </c>
      <c r="F23" s="49" t="s">
        <v>119</v>
      </c>
      <c r="G23" s="45" t="s">
        <v>84</v>
      </c>
      <c r="H23" s="49" t="s">
        <v>1</v>
      </c>
      <c r="I23" s="50">
        <v>40398</v>
      </c>
      <c r="J23" s="51">
        <v>40402</v>
      </c>
      <c r="K23" s="38">
        <v>800</v>
      </c>
      <c r="L23" s="38">
        <v>744</v>
      </c>
      <c r="M23" s="38">
        <v>4640</v>
      </c>
      <c r="N23" s="38">
        <v>4523</v>
      </c>
    </row>
    <row r="24" spans="1:15" s="44" customFormat="1" ht="12.75" customHeight="1">
      <c r="A24" s="64" t="s">
        <v>116</v>
      </c>
      <c r="B24" s="42" t="s">
        <v>14</v>
      </c>
      <c r="C24" s="49" t="s">
        <v>117</v>
      </c>
      <c r="D24" s="42" t="s">
        <v>125</v>
      </c>
      <c r="E24" s="42" t="s">
        <v>126</v>
      </c>
      <c r="F24" s="42" t="s">
        <v>119</v>
      </c>
      <c r="G24" s="41" t="s">
        <v>84</v>
      </c>
      <c r="H24" s="49" t="s">
        <v>1</v>
      </c>
      <c r="I24" s="43">
        <v>40398</v>
      </c>
      <c r="J24" s="28">
        <v>40402</v>
      </c>
      <c r="K24" s="27">
        <v>1500</v>
      </c>
      <c r="L24" s="27">
        <v>1500</v>
      </c>
      <c r="M24" s="27">
        <v>8700</v>
      </c>
      <c r="N24" s="27">
        <v>9168</v>
      </c>
    </row>
    <row r="25" spans="1:15" s="44" customFormat="1" ht="12.75" customHeight="1">
      <c r="A25" s="64" t="s">
        <v>116</v>
      </c>
      <c r="B25" s="42" t="s">
        <v>14</v>
      </c>
      <c r="C25" s="49" t="s">
        <v>117</v>
      </c>
      <c r="D25" s="42" t="s">
        <v>127</v>
      </c>
      <c r="E25" s="42" t="s">
        <v>128</v>
      </c>
      <c r="F25" s="42" t="s">
        <v>119</v>
      </c>
      <c r="G25" s="41" t="s">
        <v>84</v>
      </c>
      <c r="H25" s="49" t="s">
        <v>1</v>
      </c>
      <c r="I25" s="43">
        <v>40398</v>
      </c>
      <c r="J25" s="28">
        <v>40402</v>
      </c>
      <c r="K25" s="27">
        <v>500</v>
      </c>
      <c r="L25" s="27">
        <v>423</v>
      </c>
      <c r="M25" s="27">
        <v>2900</v>
      </c>
      <c r="N25" s="27">
        <v>1834</v>
      </c>
    </row>
    <row r="26" spans="1:15" s="44" customFormat="1" ht="12.75" customHeight="1">
      <c r="A26" s="64" t="s">
        <v>116</v>
      </c>
      <c r="B26" s="42" t="s">
        <v>14</v>
      </c>
      <c r="C26" s="49" t="s">
        <v>117</v>
      </c>
      <c r="D26" s="42" t="s">
        <v>24</v>
      </c>
      <c r="E26" s="42" t="s">
        <v>129</v>
      </c>
      <c r="F26" s="42" t="s">
        <v>119</v>
      </c>
      <c r="G26" s="41" t="s">
        <v>84</v>
      </c>
      <c r="H26" s="49" t="s">
        <v>1</v>
      </c>
      <c r="I26" s="43">
        <v>40398</v>
      </c>
      <c r="J26" s="28">
        <v>40402</v>
      </c>
      <c r="K26" s="27">
        <v>460</v>
      </c>
      <c r="L26" s="27">
        <v>502</v>
      </c>
      <c r="M26" s="27">
        <v>2668</v>
      </c>
      <c r="N26" s="27">
        <v>3584</v>
      </c>
    </row>
    <row r="27" spans="1:15" s="44" customFormat="1" ht="12.75" customHeight="1">
      <c r="A27" s="64" t="s">
        <v>116</v>
      </c>
      <c r="B27" s="42" t="s">
        <v>14</v>
      </c>
      <c r="C27" s="42" t="s">
        <v>117</v>
      </c>
      <c r="D27" s="42" t="s">
        <v>118</v>
      </c>
      <c r="E27" s="42" t="s">
        <v>50</v>
      </c>
      <c r="F27" s="42" t="s">
        <v>119</v>
      </c>
      <c r="G27" s="41" t="s">
        <v>84</v>
      </c>
      <c r="H27" s="42" t="s">
        <v>1</v>
      </c>
      <c r="I27" s="43">
        <v>40398</v>
      </c>
      <c r="J27" s="28">
        <v>40402</v>
      </c>
      <c r="K27" s="27">
        <v>380</v>
      </c>
      <c r="L27" s="27">
        <v>689</v>
      </c>
      <c r="M27" s="27">
        <v>2204</v>
      </c>
      <c r="N27" s="27">
        <v>3643</v>
      </c>
    </row>
    <row r="28" spans="1:15" s="44" customFormat="1" ht="12.75" customHeight="1">
      <c r="A28" s="64" t="s">
        <v>116</v>
      </c>
      <c r="B28" s="42" t="s">
        <v>14</v>
      </c>
      <c r="C28" s="42" t="s">
        <v>130</v>
      </c>
      <c r="D28" s="42" t="s">
        <v>118</v>
      </c>
      <c r="E28" s="42" t="s">
        <v>131</v>
      </c>
      <c r="F28" s="42" t="s">
        <v>132</v>
      </c>
      <c r="G28" s="41" t="s">
        <v>133</v>
      </c>
      <c r="H28" s="42" t="s">
        <v>70</v>
      </c>
      <c r="I28" s="43" t="s">
        <v>134</v>
      </c>
      <c r="J28" s="28" t="s">
        <v>135</v>
      </c>
      <c r="K28" s="27">
        <v>4100</v>
      </c>
      <c r="L28" s="27"/>
      <c r="M28" s="27">
        <v>4100</v>
      </c>
      <c r="N28" s="27"/>
    </row>
    <row r="29" spans="1:15" s="44" customFormat="1" ht="57.75" customHeight="1">
      <c r="A29" s="64" t="s">
        <v>116</v>
      </c>
      <c r="B29" s="42" t="s">
        <v>14</v>
      </c>
      <c r="C29" s="42" t="s">
        <v>136</v>
      </c>
      <c r="D29" s="42" t="s">
        <v>137</v>
      </c>
      <c r="E29" s="42" t="s">
        <v>137</v>
      </c>
      <c r="F29" s="42" t="s">
        <v>132</v>
      </c>
      <c r="G29" s="41" t="s">
        <v>138</v>
      </c>
      <c r="H29" s="42" t="s">
        <v>70</v>
      </c>
      <c r="I29" s="43" t="s">
        <v>134</v>
      </c>
      <c r="J29" s="28" t="s">
        <v>139</v>
      </c>
      <c r="K29" s="27">
        <v>1340</v>
      </c>
      <c r="L29" s="27"/>
      <c r="M29" s="27">
        <v>7772</v>
      </c>
      <c r="N29" s="27"/>
    </row>
    <row r="30" spans="1:15" s="44" customFormat="1" ht="12.75" customHeight="1">
      <c r="A30" s="64" t="s">
        <v>116</v>
      </c>
      <c r="B30" s="42" t="s">
        <v>14</v>
      </c>
      <c r="C30" s="42" t="s">
        <v>140</v>
      </c>
      <c r="D30" s="42"/>
      <c r="E30" s="42"/>
      <c r="F30" s="42"/>
      <c r="G30" s="41" t="s">
        <v>141</v>
      </c>
      <c r="H30" s="42" t="s">
        <v>70</v>
      </c>
      <c r="I30" s="43"/>
      <c r="J30" s="28"/>
      <c r="K30" s="27"/>
      <c r="L30" s="27"/>
      <c r="M30" s="27"/>
      <c r="N30" s="27"/>
    </row>
    <row r="31" spans="1:15" s="44" customFormat="1" ht="89.25">
      <c r="A31" s="64" t="s">
        <v>142</v>
      </c>
      <c r="B31" s="55" t="s">
        <v>15</v>
      </c>
      <c r="C31" s="55" t="s">
        <v>106</v>
      </c>
      <c r="D31" s="55" t="s">
        <v>58</v>
      </c>
      <c r="E31" s="55" t="s">
        <v>34</v>
      </c>
      <c r="F31" s="47" t="s">
        <v>143</v>
      </c>
      <c r="G31" s="48" t="s">
        <v>75</v>
      </c>
      <c r="H31" s="55" t="s">
        <v>0</v>
      </c>
      <c r="I31" s="56" t="s">
        <v>144</v>
      </c>
      <c r="J31" s="57" t="s">
        <v>145</v>
      </c>
      <c r="K31" s="27">
        <v>300</v>
      </c>
      <c r="L31" s="27" t="s">
        <v>146</v>
      </c>
      <c r="M31" s="27">
        <v>1800</v>
      </c>
      <c r="N31" s="27" t="s">
        <v>146</v>
      </c>
      <c r="O31" s="27" t="s">
        <v>147</v>
      </c>
    </row>
    <row r="32" spans="1:15" s="44" customFormat="1" ht="38.25">
      <c r="A32" s="64" t="s">
        <v>148</v>
      </c>
      <c r="B32" s="55" t="s">
        <v>149</v>
      </c>
      <c r="C32" s="55" t="s">
        <v>150</v>
      </c>
      <c r="D32" s="55" t="s">
        <v>60</v>
      </c>
      <c r="E32" s="55" t="s">
        <v>60</v>
      </c>
      <c r="F32" s="55" t="s">
        <v>151</v>
      </c>
      <c r="G32" s="48" t="s">
        <v>152</v>
      </c>
      <c r="H32" s="55" t="s">
        <v>153</v>
      </c>
      <c r="I32" s="58">
        <v>40380</v>
      </c>
      <c r="J32" s="59">
        <v>40380</v>
      </c>
      <c r="K32" s="27">
        <v>250</v>
      </c>
      <c r="L32" s="27">
        <v>250</v>
      </c>
      <c r="M32" s="27" t="s">
        <v>154</v>
      </c>
      <c r="N32" s="27" t="s">
        <v>155</v>
      </c>
    </row>
    <row r="33" spans="1:14" s="44" customFormat="1" ht="38.25">
      <c r="A33" s="64" t="s">
        <v>148</v>
      </c>
      <c r="B33" s="55" t="s">
        <v>149</v>
      </c>
      <c r="C33" s="55" t="s">
        <v>156</v>
      </c>
      <c r="D33" s="55" t="s">
        <v>122</v>
      </c>
      <c r="E33" s="55" t="s">
        <v>157</v>
      </c>
      <c r="F33" s="55" t="s">
        <v>158</v>
      </c>
      <c r="G33" s="48" t="s">
        <v>152</v>
      </c>
      <c r="H33" s="55" t="s">
        <v>153</v>
      </c>
      <c r="I33" s="58">
        <v>40395</v>
      </c>
      <c r="J33" s="59">
        <v>40417</v>
      </c>
      <c r="K33" s="27">
        <v>500</v>
      </c>
      <c r="L33" s="27">
        <v>404</v>
      </c>
      <c r="M33" s="27" t="s">
        <v>154</v>
      </c>
      <c r="N33" s="27" t="s">
        <v>159</v>
      </c>
    </row>
    <row r="34" spans="1:14" s="44" customFormat="1" ht="25.5">
      <c r="A34" s="64" t="s">
        <v>148</v>
      </c>
      <c r="B34" s="55" t="s">
        <v>149</v>
      </c>
      <c r="C34" s="55" t="s">
        <v>160</v>
      </c>
      <c r="D34" s="55" t="s">
        <v>60</v>
      </c>
      <c r="E34" s="55" t="s">
        <v>60</v>
      </c>
      <c r="F34" s="55" t="s">
        <v>158</v>
      </c>
      <c r="G34" s="48" t="s">
        <v>152</v>
      </c>
      <c r="H34" s="55" t="s">
        <v>153</v>
      </c>
      <c r="I34" s="58">
        <v>40393</v>
      </c>
      <c r="J34" s="59">
        <v>40414</v>
      </c>
      <c r="K34" s="27">
        <v>750</v>
      </c>
      <c r="L34" s="27">
        <v>700</v>
      </c>
      <c r="M34" s="27" t="s">
        <v>154</v>
      </c>
      <c r="N34" s="27" t="s">
        <v>161</v>
      </c>
    </row>
    <row r="35" spans="1:14" s="44" customFormat="1" ht="25.5">
      <c r="A35" s="64" t="s">
        <v>148</v>
      </c>
      <c r="B35" s="55" t="s">
        <v>149</v>
      </c>
      <c r="C35" s="55" t="s">
        <v>162</v>
      </c>
      <c r="D35" s="55" t="s">
        <v>163</v>
      </c>
      <c r="E35" s="55" t="s">
        <v>163</v>
      </c>
      <c r="F35" s="55" t="s">
        <v>158</v>
      </c>
      <c r="G35" s="48" t="s">
        <v>152</v>
      </c>
      <c r="H35" s="55" t="s">
        <v>153</v>
      </c>
      <c r="I35" s="58">
        <v>40394</v>
      </c>
      <c r="J35" s="59">
        <v>40416</v>
      </c>
      <c r="K35" s="27">
        <v>400</v>
      </c>
      <c r="L35" s="27">
        <v>200</v>
      </c>
      <c r="M35" s="27" t="s">
        <v>154</v>
      </c>
      <c r="N35" s="27" t="s">
        <v>161</v>
      </c>
    </row>
    <row r="36" spans="1:14" s="44" customFormat="1" ht="25.5">
      <c r="A36" s="64" t="s">
        <v>148</v>
      </c>
      <c r="B36" s="55" t="s">
        <v>149</v>
      </c>
      <c r="C36" s="55" t="s">
        <v>164</v>
      </c>
      <c r="D36" s="55" t="s">
        <v>165</v>
      </c>
      <c r="E36" s="55" t="s">
        <v>125</v>
      </c>
      <c r="F36" s="55" t="s">
        <v>158</v>
      </c>
      <c r="G36" s="48" t="s">
        <v>152</v>
      </c>
      <c r="H36" s="55" t="s">
        <v>153</v>
      </c>
      <c r="I36" s="58">
        <v>40403</v>
      </c>
      <c r="J36" s="59">
        <v>40417</v>
      </c>
      <c r="K36" s="27">
        <v>500</v>
      </c>
      <c r="L36" s="27">
        <v>250</v>
      </c>
      <c r="M36" s="27" t="s">
        <v>154</v>
      </c>
      <c r="N36" s="27" t="s">
        <v>161</v>
      </c>
    </row>
    <row r="37" spans="1:14" s="44" customFormat="1" ht="25.5">
      <c r="A37" s="64" t="s">
        <v>148</v>
      </c>
      <c r="B37" s="55" t="s">
        <v>149</v>
      </c>
      <c r="C37" s="55" t="s">
        <v>166</v>
      </c>
      <c r="D37" s="55" t="s">
        <v>165</v>
      </c>
      <c r="E37" s="55" t="s">
        <v>104</v>
      </c>
      <c r="F37" s="55" t="s">
        <v>158</v>
      </c>
      <c r="G37" s="48" t="s">
        <v>152</v>
      </c>
      <c r="H37" s="55" t="s">
        <v>153</v>
      </c>
      <c r="I37" s="58">
        <v>40404</v>
      </c>
      <c r="J37" s="59">
        <v>40415</v>
      </c>
      <c r="K37" s="27">
        <v>350</v>
      </c>
      <c r="L37" s="27">
        <v>175</v>
      </c>
      <c r="M37" s="27" t="s">
        <v>154</v>
      </c>
      <c r="N37" s="27" t="s">
        <v>161</v>
      </c>
    </row>
    <row r="38" spans="1:14" s="44" customFormat="1" ht="25.5">
      <c r="A38" s="64" t="s">
        <v>148</v>
      </c>
      <c r="B38" s="55" t="s">
        <v>149</v>
      </c>
      <c r="C38" s="55" t="s">
        <v>167</v>
      </c>
      <c r="D38" s="55" t="s">
        <v>122</v>
      </c>
      <c r="E38" s="55" t="s">
        <v>157</v>
      </c>
      <c r="F38" s="55" t="s">
        <v>158</v>
      </c>
      <c r="G38" s="48" t="s">
        <v>152</v>
      </c>
      <c r="H38" s="55" t="s">
        <v>153</v>
      </c>
      <c r="I38" s="56"/>
      <c r="J38" s="57"/>
      <c r="K38" s="27"/>
      <c r="L38" s="27"/>
      <c r="M38" s="27"/>
      <c r="N38" s="27" t="s">
        <v>168</v>
      </c>
    </row>
    <row r="39" spans="1:14" s="44" customFormat="1" ht="12.75" customHeight="1">
      <c r="A39" s="64" t="s">
        <v>148</v>
      </c>
      <c r="B39" s="55" t="s">
        <v>149</v>
      </c>
      <c r="C39" s="55" t="s">
        <v>169</v>
      </c>
      <c r="D39" s="55" t="s">
        <v>60</v>
      </c>
      <c r="E39" s="55" t="s">
        <v>60</v>
      </c>
      <c r="F39" s="55" t="s">
        <v>170</v>
      </c>
      <c r="G39" s="48" t="s">
        <v>152</v>
      </c>
      <c r="H39" s="55" t="s">
        <v>153</v>
      </c>
      <c r="I39" s="58">
        <v>40394</v>
      </c>
      <c r="J39" s="59">
        <v>40394</v>
      </c>
      <c r="K39" s="27">
        <v>300</v>
      </c>
      <c r="L39" s="27">
        <v>300</v>
      </c>
      <c r="M39" s="27"/>
      <c r="N39" s="27"/>
    </row>
    <row r="40" spans="1:14" s="44" customFormat="1" ht="12.75" customHeight="1">
      <c r="A40" s="64" t="s">
        <v>148</v>
      </c>
      <c r="B40" s="55" t="s">
        <v>149</v>
      </c>
      <c r="C40" s="55" t="s">
        <v>171</v>
      </c>
      <c r="D40" s="55" t="s">
        <v>163</v>
      </c>
      <c r="E40" s="55" t="s">
        <v>163</v>
      </c>
      <c r="F40" s="55" t="s">
        <v>158</v>
      </c>
      <c r="G40" s="48" t="s">
        <v>152</v>
      </c>
      <c r="H40" s="55" t="s">
        <v>153</v>
      </c>
      <c r="I40" s="56"/>
      <c r="J40" s="60"/>
      <c r="K40" s="27"/>
      <c r="L40" s="27"/>
      <c r="M40" s="27"/>
      <c r="N40" s="27"/>
    </row>
    <row r="41" spans="1:14" s="44" customFormat="1" ht="12.75" customHeight="1">
      <c r="A41" s="64" t="s">
        <v>148</v>
      </c>
      <c r="B41" s="55" t="s">
        <v>149</v>
      </c>
      <c r="C41" s="55" t="s">
        <v>172</v>
      </c>
      <c r="D41" s="55" t="s">
        <v>165</v>
      </c>
      <c r="E41" s="55" t="s">
        <v>125</v>
      </c>
      <c r="F41" s="55" t="s">
        <v>158</v>
      </c>
      <c r="G41" s="48" t="s">
        <v>152</v>
      </c>
      <c r="H41" s="55" t="s">
        <v>153</v>
      </c>
      <c r="I41" s="56"/>
      <c r="J41" s="60"/>
      <c r="K41" s="27"/>
      <c r="L41" s="27"/>
      <c r="M41" s="27"/>
      <c r="N41" s="27"/>
    </row>
    <row r="42" spans="1:14" s="44" customFormat="1" ht="12.75" customHeight="1">
      <c r="A42" s="64" t="s">
        <v>148</v>
      </c>
      <c r="B42" s="55" t="s">
        <v>149</v>
      </c>
      <c r="C42" s="55" t="s">
        <v>173</v>
      </c>
      <c r="D42" s="55" t="s">
        <v>165</v>
      </c>
      <c r="E42" s="55" t="s">
        <v>104</v>
      </c>
      <c r="F42" s="55" t="s">
        <v>158</v>
      </c>
      <c r="G42" s="48" t="s">
        <v>152</v>
      </c>
      <c r="H42" s="55" t="s">
        <v>153</v>
      </c>
      <c r="I42" s="56"/>
      <c r="J42" s="60"/>
      <c r="K42" s="27"/>
      <c r="L42" s="27"/>
      <c r="M42" s="27"/>
      <c r="N42" s="27"/>
    </row>
    <row r="43" spans="1:14" s="44" customFormat="1" ht="12.75" customHeight="1">
      <c r="A43" s="64" t="s">
        <v>148</v>
      </c>
      <c r="B43" s="55" t="s">
        <v>149</v>
      </c>
      <c r="C43" s="61" t="s">
        <v>174</v>
      </c>
      <c r="D43" s="55" t="s">
        <v>165</v>
      </c>
      <c r="E43" s="55" t="s">
        <v>125</v>
      </c>
      <c r="F43" s="55" t="s">
        <v>158</v>
      </c>
      <c r="G43" s="48" t="s">
        <v>152</v>
      </c>
      <c r="H43" s="55" t="s">
        <v>153</v>
      </c>
      <c r="I43" s="56"/>
      <c r="J43" s="57"/>
      <c r="K43" s="27"/>
      <c r="L43" s="27"/>
      <c r="M43" s="27"/>
      <c r="N43" s="27"/>
    </row>
    <row r="44" spans="1:14" s="44" customFormat="1" ht="38.25">
      <c r="A44" s="64" t="s">
        <v>148</v>
      </c>
      <c r="B44" s="55" t="s">
        <v>149</v>
      </c>
      <c r="C44" s="61" t="s">
        <v>175</v>
      </c>
      <c r="D44" s="55" t="s">
        <v>165</v>
      </c>
      <c r="E44" s="55" t="s">
        <v>104</v>
      </c>
      <c r="F44" s="55" t="s">
        <v>176</v>
      </c>
      <c r="G44" s="48" t="s">
        <v>152</v>
      </c>
      <c r="H44" s="55" t="s">
        <v>153</v>
      </c>
      <c r="I44" s="58">
        <v>40398</v>
      </c>
      <c r="J44" s="59">
        <v>40401</v>
      </c>
      <c r="K44" s="27">
        <v>30</v>
      </c>
      <c r="L44" s="27">
        <v>30</v>
      </c>
      <c r="M44" s="27" t="s">
        <v>154</v>
      </c>
      <c r="N44" s="27" t="s">
        <v>161</v>
      </c>
    </row>
    <row r="45" spans="1:14" s="44" customFormat="1" ht="25.5">
      <c r="A45" s="64" t="s">
        <v>148</v>
      </c>
      <c r="B45" s="55" t="s">
        <v>149</v>
      </c>
      <c r="C45" s="61" t="s">
        <v>177</v>
      </c>
      <c r="D45" s="55" t="s">
        <v>165</v>
      </c>
      <c r="E45" s="55" t="s">
        <v>104</v>
      </c>
      <c r="F45" s="55" t="s">
        <v>178</v>
      </c>
      <c r="G45" s="48" t="s">
        <v>152</v>
      </c>
      <c r="H45" s="55" t="s">
        <v>153</v>
      </c>
      <c r="I45" s="58">
        <v>40398</v>
      </c>
      <c r="J45" s="59">
        <v>40401</v>
      </c>
      <c r="K45" s="27">
        <v>80</v>
      </c>
      <c r="L45" s="27">
        <v>80</v>
      </c>
      <c r="M45" s="27">
        <v>800</v>
      </c>
      <c r="N45" s="27" t="s">
        <v>161</v>
      </c>
    </row>
    <row r="46" spans="1:14" s="62" customFormat="1" ht="38.25">
      <c r="A46" s="64" t="s">
        <v>148</v>
      </c>
      <c r="B46" s="55" t="s">
        <v>149</v>
      </c>
      <c r="C46" s="61" t="s">
        <v>179</v>
      </c>
      <c r="D46" s="55" t="s">
        <v>163</v>
      </c>
      <c r="E46" s="55" t="s">
        <v>163</v>
      </c>
      <c r="F46" s="55" t="s">
        <v>158</v>
      </c>
      <c r="G46" s="48" t="s">
        <v>152</v>
      </c>
      <c r="H46" s="55" t="s">
        <v>153</v>
      </c>
      <c r="I46" s="58">
        <v>40417</v>
      </c>
      <c r="J46" s="59">
        <v>40424</v>
      </c>
      <c r="K46" s="27"/>
      <c r="L46" s="27"/>
      <c r="M46" s="27"/>
      <c r="N46" s="27"/>
    </row>
    <row r="47" spans="1:14" s="62" customFormat="1" ht="25.5">
      <c r="A47" s="64" t="s">
        <v>148</v>
      </c>
      <c r="B47" s="55" t="s">
        <v>149</v>
      </c>
      <c r="C47" s="55" t="s">
        <v>180</v>
      </c>
      <c r="D47" s="55" t="s">
        <v>104</v>
      </c>
      <c r="E47" s="55" t="s">
        <v>104</v>
      </c>
      <c r="F47" s="55" t="s">
        <v>158</v>
      </c>
      <c r="G47" s="48"/>
      <c r="H47" s="55" t="s">
        <v>153</v>
      </c>
      <c r="I47" s="58">
        <v>40407</v>
      </c>
      <c r="J47" s="59">
        <v>40424</v>
      </c>
      <c r="K47" s="27"/>
      <c r="L47" s="27"/>
      <c r="M47" s="27"/>
      <c r="N47" s="63" t="s">
        <v>181</v>
      </c>
    </row>
    <row r="48" spans="1:14" s="62" customFormat="1" ht="25.5">
      <c r="A48" s="64" t="s">
        <v>148</v>
      </c>
      <c r="B48" s="55" t="s">
        <v>149</v>
      </c>
      <c r="C48" s="55" t="s">
        <v>182</v>
      </c>
      <c r="D48" s="55" t="s">
        <v>60</v>
      </c>
      <c r="E48" s="55" t="s">
        <v>60</v>
      </c>
      <c r="F48" s="55" t="s">
        <v>158</v>
      </c>
      <c r="G48" s="48"/>
      <c r="H48" s="55" t="s">
        <v>153</v>
      </c>
      <c r="I48" s="58">
        <v>40409</v>
      </c>
      <c r="J48" s="59">
        <v>40424</v>
      </c>
      <c r="K48" s="27"/>
      <c r="L48" s="27"/>
      <c r="M48" s="27"/>
      <c r="N48" s="63" t="s">
        <v>181</v>
      </c>
    </row>
    <row r="49" spans="1:14" s="62" customFormat="1" ht="25.5">
      <c r="A49" s="64" t="s">
        <v>148</v>
      </c>
      <c r="B49" s="55" t="s">
        <v>149</v>
      </c>
      <c r="C49" s="55" t="s">
        <v>183</v>
      </c>
      <c r="D49" s="55" t="s">
        <v>122</v>
      </c>
      <c r="E49" s="55" t="s">
        <v>122</v>
      </c>
      <c r="F49" s="55" t="s">
        <v>158</v>
      </c>
      <c r="G49" s="48"/>
      <c r="H49" s="55" t="s">
        <v>153</v>
      </c>
      <c r="I49" s="58">
        <v>40413</v>
      </c>
      <c r="J49" s="59">
        <v>40424</v>
      </c>
      <c r="K49" s="27"/>
      <c r="L49" s="27"/>
      <c r="M49" s="27"/>
      <c r="N49" s="63" t="s">
        <v>181</v>
      </c>
    </row>
    <row r="50" spans="1:14" s="62" customFormat="1" ht="25.5">
      <c r="A50" s="64" t="s">
        <v>148</v>
      </c>
      <c r="B50" s="55" t="s">
        <v>149</v>
      </c>
      <c r="C50" s="55" t="s">
        <v>184</v>
      </c>
      <c r="D50" s="55" t="s">
        <v>163</v>
      </c>
      <c r="E50" s="55" t="s">
        <v>163</v>
      </c>
      <c r="F50" s="55" t="s">
        <v>158</v>
      </c>
      <c r="G50" s="48"/>
      <c r="H50" s="55" t="s">
        <v>153</v>
      </c>
      <c r="I50" s="58">
        <v>40406</v>
      </c>
      <c r="J50" s="59">
        <v>40424</v>
      </c>
      <c r="K50" s="27"/>
      <c r="L50" s="27"/>
      <c r="M50" s="27"/>
      <c r="N50" s="63" t="s">
        <v>181</v>
      </c>
    </row>
    <row r="51" spans="1:14" s="44" customFormat="1" ht="12.75" customHeight="1">
      <c r="A51" s="64" t="s">
        <v>185</v>
      </c>
      <c r="B51" s="42" t="s">
        <v>14</v>
      </c>
      <c r="C51" s="42" t="s">
        <v>92</v>
      </c>
      <c r="D51" s="42"/>
      <c r="E51" s="42"/>
      <c r="F51" s="42"/>
      <c r="G51" s="41"/>
      <c r="H51" s="42" t="s">
        <v>70</v>
      </c>
      <c r="I51" s="43">
        <v>40521</v>
      </c>
      <c r="J51" s="28" t="s">
        <v>186</v>
      </c>
      <c r="K51" s="27">
        <v>9000</v>
      </c>
      <c r="L51" s="27"/>
      <c r="M51" s="27"/>
      <c r="N51" s="27"/>
    </row>
    <row r="52" spans="1:14" ht="158.25">
      <c r="A52" s="64" t="s">
        <v>187</v>
      </c>
      <c r="B52" s="55" t="s">
        <v>14</v>
      </c>
      <c r="C52" s="55" t="s">
        <v>192</v>
      </c>
      <c r="D52" s="55" t="s">
        <v>188</v>
      </c>
      <c r="E52" s="67" t="s">
        <v>189</v>
      </c>
      <c r="F52" s="55" t="s">
        <v>158</v>
      </c>
      <c r="H52" s="17" t="s">
        <v>153</v>
      </c>
      <c r="J52" s="17" t="s">
        <v>190</v>
      </c>
      <c r="K52" s="23">
        <v>24000</v>
      </c>
      <c r="L52" s="23">
        <v>14000</v>
      </c>
    </row>
  </sheetData>
  <autoFilter ref="A3:N51"/>
  <mergeCells count="5">
    <mergeCell ref="A2:B2"/>
    <mergeCell ref="D2:F2"/>
    <mergeCell ref="H2:J2"/>
    <mergeCell ref="K2:N2"/>
    <mergeCell ref="B1:N1"/>
  </mergeCells>
  <pageMargins left="0.70866141732283472" right="0.70866141732283472" top="0.74803149606299213" bottom="0.74803149606299213" header="0.31496062992125984" footer="0.31496062992125984"/>
  <pageSetup paperSize="9" scale="66" fitToHeight="2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'[1]TYPE OF AFFECTED POPOULATION '!#REF!</xm:f>
          </x14:formula1>
          <xm:sqref>G20:G27</xm:sqref>
        </x14:dataValidation>
        <x14:dataValidation type="list" allowBlank="1" showInputMessage="1" showErrorMessage="1">
          <x14:formula1>
            <xm:f>'[1]WHAT '!#REF!</xm:f>
          </x14:formula1>
          <xm:sqref>C20:C27 C51 C31</xm:sqref>
        </x14:dataValidation>
        <x14:dataValidation type="list" allowBlank="1" showInputMessage="1" showErrorMessage="1">
          <x14:formula1>
            <xm:f>'[1]WHO '!#REF!</xm:f>
          </x14:formula1>
          <xm:sqref>B20:B31</xm:sqref>
        </x14:dataValidation>
        <x14:dataValidation type="list" allowBlank="1" showInputMessage="1" showErrorMessage="1">
          <x14:formula1>
            <xm:f>'[1]WHEN '!#REF!</xm:f>
          </x14:formula1>
          <xm:sqref>H20:H27 H51 H31</xm:sqref>
        </x14:dataValidation>
        <x14:dataValidation type="list" allowBlank="1" showInputMessage="1" showErrorMessage="1">
          <x14:formula1>
            <xm:f>'[1]WHERE '!#REF!</xm:f>
          </x14:formula1>
          <xm:sqref>D51:E51 D31:E31</xm:sqref>
        </x14:dataValidation>
        <x14:dataValidation type="list" allowBlank="1" showInputMessage="1" showErrorMessage="1">
          <x14:formula1>
            <xm:f>'[1]TYPE OF AFFECTED POPOULATION '!#REF!</xm:f>
          </x14:formula1>
          <xm:sqref>G31</xm:sqref>
        </x14:dataValidation>
        <x14:dataValidation type="list" allowBlank="1" showInputMessage="1" showErrorMessage="1">
          <x14:formula1>
            <xm:f>'[1]WHO '!#REF!</xm:f>
          </x14:formula1>
          <xm:sqref>B51</xm:sqref>
        </x14:dataValidation>
        <x14:dataValidation type="list" allowBlank="1" showInputMessage="1" showErrorMessage="1">
          <x14:formula1>
            <xm:f>'[1]TYPE OF AFFECTED POPOULATION '!#REF!</xm:f>
          </x14:formula1>
          <xm:sqref>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D17" sqref="D17"/>
    </sheetView>
  </sheetViews>
  <sheetFormatPr defaultRowHeight="15.75"/>
  <cols>
    <col min="1" max="1" width="15.375" customWidth="1"/>
    <col min="2" max="2" width="16.5" customWidth="1"/>
    <col min="3" max="3" width="11.875" customWidth="1"/>
    <col min="4" max="4" width="17.125" customWidth="1"/>
    <col min="6" max="6" width="11.625" customWidth="1"/>
    <col min="7" max="7" width="10.75" customWidth="1"/>
    <col min="8" max="8" width="10.5" customWidth="1"/>
    <col min="9" max="9" width="26.5" style="33" customWidth="1"/>
  </cols>
  <sheetData>
    <row r="1" spans="1:9" ht="27" thickBot="1">
      <c r="A1" s="80" t="s">
        <v>87</v>
      </c>
      <c r="B1" s="80"/>
      <c r="C1" s="80"/>
      <c r="D1" s="80"/>
      <c r="E1" s="80"/>
      <c r="F1" s="80"/>
      <c r="G1" s="80"/>
      <c r="H1" s="80"/>
      <c r="I1" s="81"/>
    </row>
    <row r="2" spans="1:9" ht="21.75" thickBot="1">
      <c r="A2" s="18" t="s">
        <v>9</v>
      </c>
      <c r="B2" s="71" t="s">
        <v>10</v>
      </c>
      <c r="C2" s="72"/>
      <c r="D2" s="73"/>
      <c r="E2" s="74" t="s">
        <v>11</v>
      </c>
      <c r="F2" s="75"/>
      <c r="G2" s="77" t="s">
        <v>22</v>
      </c>
      <c r="H2" s="82"/>
      <c r="I2" s="30" t="s">
        <v>73</v>
      </c>
    </row>
    <row r="3" spans="1:9" ht="55.5" customHeight="1">
      <c r="A3" s="11" t="s">
        <v>4</v>
      </c>
      <c r="B3" s="10" t="s">
        <v>64</v>
      </c>
      <c r="C3" s="10" t="s">
        <v>63</v>
      </c>
      <c r="D3" s="10" t="s">
        <v>69</v>
      </c>
      <c r="E3" s="9" t="s">
        <v>71</v>
      </c>
      <c r="F3" s="9" t="s">
        <v>72</v>
      </c>
      <c r="G3" s="14" t="s">
        <v>65</v>
      </c>
      <c r="H3" s="14" t="s">
        <v>67</v>
      </c>
      <c r="I3" s="14" t="s">
        <v>74</v>
      </c>
    </row>
    <row r="4" spans="1:9">
      <c r="A4" s="37"/>
      <c r="B4" s="20"/>
      <c r="C4" s="20"/>
      <c r="D4" s="20"/>
      <c r="E4" s="22"/>
      <c r="F4" s="19"/>
      <c r="G4" s="21"/>
      <c r="H4" s="22"/>
      <c r="I4" s="32"/>
    </row>
    <row r="5" spans="1:9">
      <c r="A5" s="25"/>
      <c r="B5" s="20"/>
      <c r="C5" s="20"/>
      <c r="D5" s="20"/>
      <c r="E5" s="22"/>
      <c r="F5" s="19"/>
      <c r="G5" s="21"/>
      <c r="H5" s="22"/>
      <c r="I5" s="31"/>
    </row>
    <row r="6" spans="1:9">
      <c r="A6" s="29"/>
      <c r="B6" s="20"/>
      <c r="C6" s="20"/>
      <c r="D6" s="20"/>
      <c r="E6" s="19"/>
      <c r="F6" s="19"/>
      <c r="G6" s="21"/>
      <c r="H6" s="22"/>
      <c r="I6" s="31"/>
    </row>
    <row r="7" spans="1:9">
      <c r="A7" s="15"/>
      <c r="B7" s="20"/>
      <c r="C7" s="20"/>
      <c r="D7" s="20"/>
      <c r="E7" s="19"/>
      <c r="F7" s="19"/>
      <c r="G7" s="21"/>
      <c r="H7" s="22"/>
      <c r="I7" s="31"/>
    </row>
    <row r="8" spans="1:9">
      <c r="A8" s="15"/>
      <c r="B8" s="20"/>
      <c r="C8" s="20"/>
      <c r="D8" s="20"/>
      <c r="E8" s="19"/>
      <c r="F8" s="19"/>
      <c r="G8" s="21"/>
      <c r="H8" s="22"/>
      <c r="I8" s="32"/>
    </row>
    <row r="9" spans="1:9">
      <c r="A9" s="15"/>
      <c r="B9" s="20"/>
      <c r="C9" s="20"/>
      <c r="D9" s="20"/>
      <c r="E9" s="19"/>
      <c r="F9" s="19"/>
      <c r="G9" s="21"/>
      <c r="H9" s="22"/>
      <c r="I9" s="32"/>
    </row>
    <row r="10" spans="1:9">
      <c r="A10" s="15"/>
      <c r="B10" s="20"/>
      <c r="C10" s="20"/>
      <c r="D10" s="20"/>
      <c r="E10" s="19"/>
      <c r="F10" s="19"/>
      <c r="G10" s="21"/>
      <c r="H10" s="22"/>
      <c r="I10" s="32"/>
    </row>
    <row r="11" spans="1:9">
      <c r="A11" s="15"/>
      <c r="B11" s="20"/>
      <c r="C11" s="20"/>
      <c r="D11" s="20"/>
      <c r="E11" s="19"/>
      <c r="F11" s="19"/>
      <c r="G11" s="21"/>
      <c r="H11" s="22"/>
      <c r="I11" s="32"/>
    </row>
    <row r="12" spans="1:9">
      <c r="A12" s="15"/>
      <c r="B12" s="20"/>
      <c r="C12" s="20"/>
      <c r="D12" s="20"/>
      <c r="E12" s="19"/>
      <c r="F12" s="19"/>
      <c r="G12" s="21"/>
      <c r="H12" s="22"/>
      <c r="I12" s="32"/>
    </row>
    <row r="13" spans="1:9">
      <c r="A13" s="15"/>
      <c r="B13" s="20"/>
      <c r="C13" s="20"/>
      <c r="D13" s="20"/>
      <c r="E13" s="19"/>
      <c r="F13" s="19"/>
      <c r="G13" s="21"/>
      <c r="H13" s="22"/>
      <c r="I13" s="32"/>
    </row>
    <row r="14" spans="1:9">
      <c r="A14" s="15"/>
      <c r="B14" s="20"/>
      <c r="C14" s="20"/>
      <c r="D14" s="20"/>
      <c r="E14" s="19"/>
      <c r="F14" s="19"/>
      <c r="G14" s="21"/>
      <c r="H14" s="22"/>
      <c r="I14" s="32"/>
    </row>
    <row r="15" spans="1:9">
      <c r="A15" s="15"/>
      <c r="B15" s="20"/>
      <c r="C15" s="20"/>
      <c r="D15" s="20"/>
      <c r="E15" s="19"/>
      <c r="F15" s="19"/>
      <c r="G15" s="21"/>
      <c r="H15" s="22"/>
      <c r="I15" s="32"/>
    </row>
    <row r="16" spans="1:9">
      <c r="A16" s="15"/>
      <c r="B16" s="20"/>
      <c r="C16" s="20"/>
      <c r="D16" s="20"/>
      <c r="E16" s="19"/>
      <c r="F16" s="19"/>
      <c r="G16" s="21"/>
      <c r="H16" s="22"/>
      <c r="I16" s="32"/>
    </row>
    <row r="17" spans="1:9">
      <c r="A17" s="15"/>
      <c r="B17" s="20"/>
      <c r="C17" s="20"/>
      <c r="D17" s="20"/>
      <c r="E17" s="19"/>
      <c r="F17" s="19"/>
      <c r="G17" s="21"/>
      <c r="H17" s="22"/>
      <c r="I17" s="32"/>
    </row>
    <row r="18" spans="1:9">
      <c r="A18" s="15"/>
      <c r="B18" s="20"/>
      <c r="C18" s="20"/>
      <c r="D18" s="20"/>
      <c r="E18" s="19"/>
      <c r="F18" s="19"/>
      <c r="G18" s="21"/>
      <c r="H18" s="22"/>
      <c r="I18" s="32"/>
    </row>
    <row r="19" spans="1:9">
      <c r="A19" s="15"/>
      <c r="B19" s="20"/>
      <c r="C19" s="20"/>
      <c r="D19" s="20"/>
      <c r="E19" s="19"/>
      <c r="F19" s="19"/>
      <c r="G19" s="21"/>
      <c r="H19" s="22"/>
      <c r="I19" s="32"/>
    </row>
    <row r="20" spans="1:9">
      <c r="A20" s="15"/>
      <c r="B20" s="20"/>
      <c r="C20" s="20"/>
      <c r="D20" s="20"/>
      <c r="E20" s="19"/>
      <c r="F20" s="19"/>
      <c r="G20" s="21"/>
      <c r="H20" s="22"/>
      <c r="I20" s="32"/>
    </row>
    <row r="21" spans="1:9">
      <c r="A21" s="15"/>
      <c r="B21" s="20"/>
      <c r="C21" s="20"/>
      <c r="D21" s="20"/>
      <c r="E21" s="19"/>
      <c r="F21" s="19"/>
      <c r="G21" s="21"/>
      <c r="H21" s="22"/>
      <c r="I21" s="32"/>
    </row>
    <row r="22" spans="1:9">
      <c r="A22" s="15"/>
      <c r="B22" s="20"/>
      <c r="C22" s="20"/>
      <c r="D22" s="20"/>
      <c r="E22" s="19"/>
      <c r="F22" s="19"/>
      <c r="G22" s="21"/>
      <c r="H22" s="22"/>
      <c r="I22" s="32"/>
    </row>
  </sheetData>
  <mergeCells count="4">
    <mergeCell ref="A1:I1"/>
    <mergeCell ref="B2:D2"/>
    <mergeCell ref="E2:F2"/>
    <mergeCell ref="G2:H2"/>
  </mergeCells>
  <pageMargins left="0.70866141732283472" right="0.70866141732283472" top="0.74803149606299213" bottom="0.74803149606299213" header="0.31496062992125984" footer="0.31496062992125984"/>
  <pageSetup paperSize="9" scale="93" fitToHeight="2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'TYPE OF AFFECTED POPOULATION '!$B$4:$B$11</xm:f>
          </x14:formula1>
          <xm:sqref>H4:H22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8"/>
  <sheetViews>
    <sheetView workbookViewId="0">
      <selection activeCell="B4" sqref="B4"/>
    </sheetView>
  </sheetViews>
  <sheetFormatPr defaultRowHeight="15.75"/>
  <cols>
    <col min="2" max="2" width="29.875" customWidth="1"/>
  </cols>
  <sheetData>
    <row r="4" spans="2:2" ht="36">
      <c r="B4" s="2" t="s">
        <v>12</v>
      </c>
    </row>
    <row r="5" spans="2:2">
      <c r="B5" s="1" t="s">
        <v>13</v>
      </c>
    </row>
    <row r="6" spans="2:2">
      <c r="B6" s="1" t="s">
        <v>14</v>
      </c>
    </row>
    <row r="7" spans="2:2">
      <c r="B7" s="1" t="s">
        <v>15</v>
      </c>
    </row>
    <row r="8" spans="2:2">
      <c r="B8" s="1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9"/>
  <sheetViews>
    <sheetView topLeftCell="A4" workbookViewId="0">
      <selection activeCell="B19" sqref="B19"/>
    </sheetView>
  </sheetViews>
  <sheetFormatPr defaultRowHeight="15.75"/>
  <cols>
    <col min="2" max="2" width="32.625" customWidth="1"/>
  </cols>
  <sheetData>
    <row r="3" spans="2:2" ht="50.25" customHeight="1">
      <c r="B3" s="6" t="s">
        <v>21</v>
      </c>
    </row>
    <row r="4" spans="2:2">
      <c r="B4" s="35" t="s">
        <v>88</v>
      </c>
    </row>
    <row r="5" spans="2:2">
      <c r="B5" s="35" t="s">
        <v>89</v>
      </c>
    </row>
    <row r="6" spans="2:2">
      <c r="B6" s="35" t="s">
        <v>90</v>
      </c>
    </row>
    <row r="7" spans="2:2">
      <c r="B7" s="35" t="s">
        <v>91</v>
      </c>
    </row>
    <row r="8" spans="2:2">
      <c r="B8" s="35" t="s">
        <v>92</v>
      </c>
    </row>
    <row r="9" spans="2:2">
      <c r="B9" s="35" t="s">
        <v>93</v>
      </c>
    </row>
    <row r="10" spans="2:2">
      <c r="B10" s="35" t="s">
        <v>94</v>
      </c>
    </row>
    <row r="11" spans="2:2">
      <c r="B11" s="35" t="s">
        <v>95</v>
      </c>
    </row>
    <row r="12" spans="2:2">
      <c r="B12" s="35" t="s">
        <v>96</v>
      </c>
    </row>
    <row r="13" spans="2:2">
      <c r="B13" s="35" t="s">
        <v>97</v>
      </c>
    </row>
    <row r="14" spans="2:2">
      <c r="B14" s="35" t="s">
        <v>98</v>
      </c>
    </row>
    <row r="15" spans="2:2">
      <c r="B15" s="35" t="s">
        <v>99</v>
      </c>
    </row>
    <row r="16" spans="2:2">
      <c r="B16" s="35" t="s">
        <v>100</v>
      </c>
    </row>
    <row r="17" spans="2:2">
      <c r="B17" s="36" t="s">
        <v>101</v>
      </c>
    </row>
    <row r="18" spans="2:2">
      <c r="B18" s="36" t="s">
        <v>102</v>
      </c>
    </row>
    <row r="19" spans="2:2">
      <c r="B19" s="36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9"/>
  <sheetViews>
    <sheetView workbookViewId="0">
      <selection activeCell="C5" sqref="C5:C9"/>
    </sheetView>
  </sheetViews>
  <sheetFormatPr defaultRowHeight="15.75"/>
  <cols>
    <col min="3" max="3" width="21.25" customWidth="1"/>
  </cols>
  <sheetData>
    <row r="5" spans="3:3">
      <c r="C5" s="3" t="s">
        <v>1</v>
      </c>
    </row>
    <row r="6" spans="3:3">
      <c r="C6" s="4" t="s">
        <v>2</v>
      </c>
    </row>
    <row r="7" spans="3:3">
      <c r="C7" s="3" t="s">
        <v>0</v>
      </c>
    </row>
    <row r="8" spans="3:3">
      <c r="C8" s="3" t="s">
        <v>17</v>
      </c>
    </row>
    <row r="9" spans="3:3">
      <c r="C9" s="3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9"/>
  <sheetViews>
    <sheetView workbookViewId="0">
      <selection activeCell="B4" sqref="B4:B10"/>
    </sheetView>
  </sheetViews>
  <sheetFormatPr defaultRowHeight="15.75"/>
  <cols>
    <col min="2" max="2" width="33.875" customWidth="1"/>
  </cols>
  <sheetData>
    <row r="3" spans="2:2" ht="42" customHeight="1">
      <c r="B3" s="7" t="s">
        <v>20</v>
      </c>
    </row>
    <row r="4" spans="2:2">
      <c r="B4" s="3" t="s">
        <v>0</v>
      </c>
    </row>
    <row r="5" spans="2:2">
      <c r="B5" s="4" t="s">
        <v>1</v>
      </c>
    </row>
    <row r="6" spans="2:2">
      <c r="B6" s="3" t="s">
        <v>23</v>
      </c>
    </row>
    <row r="7" spans="2:2">
      <c r="B7" s="3" t="s">
        <v>17</v>
      </c>
    </row>
    <row r="8" spans="2:2">
      <c r="B8" s="3" t="s">
        <v>18</v>
      </c>
    </row>
    <row r="9" spans="2:2">
      <c r="B9" s="3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70" workbookViewId="0">
      <selection activeCell="B9" sqref="B9"/>
    </sheetView>
  </sheetViews>
  <sheetFormatPr defaultRowHeight="15.75"/>
  <cols>
    <col min="1" max="1" width="18.5" customWidth="1"/>
    <col min="2" max="2" width="32.125" customWidth="1"/>
    <col min="3" max="3" width="22.5" customWidth="1"/>
    <col min="4" max="4" width="31.375" customWidth="1"/>
    <col min="5" max="5" width="27.25" customWidth="1"/>
    <col min="6" max="6" width="29.875" customWidth="1"/>
    <col min="7" max="7" width="23.125" customWidth="1"/>
  </cols>
  <sheetData>
    <row r="1" spans="1:3">
      <c r="A1" s="13" t="s">
        <v>46</v>
      </c>
    </row>
    <row r="2" spans="1:3">
      <c r="A2" s="13" t="s">
        <v>60</v>
      </c>
    </row>
    <row r="3" spans="1:3">
      <c r="A3" s="13" t="s">
        <v>59</v>
      </c>
    </row>
    <row r="4" spans="1:3">
      <c r="A4" s="13" t="s">
        <v>58</v>
      </c>
    </row>
    <row r="5" spans="1:3">
      <c r="A5" s="13" t="s">
        <v>52</v>
      </c>
    </row>
    <row r="6" spans="1:3" s="13" customFormat="1">
      <c r="B6" s="13" t="s">
        <v>5</v>
      </c>
      <c r="C6" s="13" t="s">
        <v>57</v>
      </c>
    </row>
    <row r="7" spans="1:3" ht="31.5">
      <c r="B7" s="13" t="s">
        <v>46</v>
      </c>
      <c r="C7" s="8" t="s">
        <v>47</v>
      </c>
    </row>
    <row r="8" spans="1:3">
      <c r="C8" t="s">
        <v>48</v>
      </c>
    </row>
    <row r="9" spans="1:3">
      <c r="C9" t="s">
        <v>49</v>
      </c>
    </row>
    <row r="10" spans="1:3">
      <c r="C10" t="s">
        <v>50</v>
      </c>
    </row>
    <row r="11" spans="1:3">
      <c r="C11" t="s">
        <v>51</v>
      </c>
    </row>
    <row r="13" spans="1:3">
      <c r="B13" s="13" t="s">
        <v>28</v>
      </c>
      <c r="C13" t="s">
        <v>24</v>
      </c>
    </row>
    <row r="14" spans="1:3">
      <c r="C14" t="s">
        <v>25</v>
      </c>
    </row>
    <row r="15" spans="1:3">
      <c r="C15" t="s">
        <v>24</v>
      </c>
    </row>
    <row r="16" spans="1:3">
      <c r="C16" t="s">
        <v>26</v>
      </c>
    </row>
    <row r="17" spans="2:3">
      <c r="C17" t="s">
        <v>27</v>
      </c>
    </row>
    <row r="19" spans="2:3">
      <c r="B19" s="13" t="s">
        <v>61</v>
      </c>
      <c r="C19" t="s">
        <v>37</v>
      </c>
    </row>
    <row r="20" spans="2:3">
      <c r="C20" t="s">
        <v>38</v>
      </c>
    </row>
    <row r="21" spans="2:3">
      <c r="C21" t="s">
        <v>39</v>
      </c>
    </row>
    <row r="22" spans="2:3">
      <c r="C22" t="s">
        <v>40</v>
      </c>
    </row>
    <row r="23" spans="2:3">
      <c r="C23" t="s">
        <v>41</v>
      </c>
    </row>
    <row r="24" spans="2:3">
      <c r="C24" t="s">
        <v>42</v>
      </c>
    </row>
    <row r="25" spans="2:3">
      <c r="C25" t="s">
        <v>43</v>
      </c>
    </row>
    <row r="26" spans="2:3">
      <c r="C26" t="s">
        <v>44</v>
      </c>
    </row>
    <row r="27" spans="2:3">
      <c r="C27" t="s">
        <v>45</v>
      </c>
    </row>
    <row r="29" spans="2:3">
      <c r="B29" s="13" t="s">
        <v>29</v>
      </c>
      <c r="C29" t="s">
        <v>30</v>
      </c>
    </row>
    <row r="30" spans="2:3">
      <c r="C30" t="s">
        <v>31</v>
      </c>
    </row>
    <row r="31" spans="2:3">
      <c r="C31" t="s">
        <v>32</v>
      </c>
    </row>
    <row r="32" spans="2:3">
      <c r="C32" t="s">
        <v>33</v>
      </c>
    </row>
    <row r="33" spans="2:3">
      <c r="C33" t="s">
        <v>34</v>
      </c>
    </row>
    <row r="34" spans="2:3">
      <c r="C34" t="s">
        <v>35</v>
      </c>
    </row>
    <row r="35" spans="2:3">
      <c r="C35" t="s">
        <v>36</v>
      </c>
    </row>
    <row r="37" spans="2:3">
      <c r="B37" s="13" t="s">
        <v>62</v>
      </c>
      <c r="C37" t="s">
        <v>52</v>
      </c>
    </row>
    <row r="38" spans="2:3">
      <c r="C38" t="s">
        <v>53</v>
      </c>
    </row>
    <row r="39" spans="2:3">
      <c r="C39" t="s">
        <v>56</v>
      </c>
    </row>
    <row r="40" spans="2:3">
      <c r="C40" t="s">
        <v>54</v>
      </c>
    </row>
    <row r="41" spans="2:3">
      <c r="C41" t="s">
        <v>55</v>
      </c>
    </row>
    <row r="43" spans="2:3">
      <c r="B43" s="13" t="s">
        <v>5</v>
      </c>
    </row>
    <row r="44" spans="2:3">
      <c r="B44" s="13" t="s">
        <v>68</v>
      </c>
    </row>
    <row r="45" spans="2:3">
      <c r="B45" s="13" t="s">
        <v>60</v>
      </c>
    </row>
    <row r="46" spans="2:3">
      <c r="B46" s="13" t="s">
        <v>103</v>
      </c>
    </row>
    <row r="47" spans="2:3">
      <c r="B47" s="13" t="s">
        <v>58</v>
      </c>
    </row>
    <row r="48" spans="2:3">
      <c r="B48" s="13" t="s">
        <v>104</v>
      </c>
    </row>
    <row r="51" spans="2:2">
      <c r="B51" s="13" t="s">
        <v>57</v>
      </c>
    </row>
    <row r="52" spans="2:2" ht="31.5">
      <c r="B52" s="8" t="s">
        <v>47</v>
      </c>
    </row>
    <row r="53" spans="2:2">
      <c r="B53" t="s">
        <v>48</v>
      </c>
    </row>
    <row r="54" spans="2:2">
      <c r="B54" t="s">
        <v>49</v>
      </c>
    </row>
    <row r="55" spans="2:2">
      <c r="B55" t="s">
        <v>50</v>
      </c>
    </row>
    <row r="56" spans="2:2">
      <c r="B56" t="s">
        <v>51</v>
      </c>
    </row>
    <row r="57" spans="2:2">
      <c r="B57" t="s">
        <v>24</v>
      </c>
    </row>
    <row r="58" spans="2:2">
      <c r="B58" t="s">
        <v>25</v>
      </c>
    </row>
    <row r="59" spans="2:2">
      <c r="B59" t="s">
        <v>24</v>
      </c>
    </row>
    <row r="60" spans="2:2">
      <c r="B60" t="s">
        <v>26</v>
      </c>
    </row>
    <row r="61" spans="2:2">
      <c r="B61" t="s">
        <v>27</v>
      </c>
    </row>
    <row r="62" spans="2:2">
      <c r="B62" t="s">
        <v>37</v>
      </c>
    </row>
    <row r="63" spans="2:2">
      <c r="B63" t="s">
        <v>38</v>
      </c>
    </row>
    <row r="64" spans="2:2">
      <c r="B64" t="s">
        <v>39</v>
      </c>
    </row>
    <row r="65" spans="2:2">
      <c r="B65" t="s">
        <v>40</v>
      </c>
    </row>
    <row r="66" spans="2:2">
      <c r="B66" t="s">
        <v>41</v>
      </c>
    </row>
    <row r="67" spans="2:2">
      <c r="B67" t="s">
        <v>42</v>
      </c>
    </row>
    <row r="68" spans="2:2">
      <c r="B68" t="s">
        <v>43</v>
      </c>
    </row>
    <row r="69" spans="2:2">
      <c r="B69" t="s">
        <v>44</v>
      </c>
    </row>
    <row r="70" spans="2:2">
      <c r="B70" t="s">
        <v>45</v>
      </c>
    </row>
    <row r="71" spans="2:2">
      <c r="B71" t="s">
        <v>30</v>
      </c>
    </row>
    <row r="72" spans="2:2">
      <c r="B72" t="s">
        <v>31</v>
      </c>
    </row>
    <row r="73" spans="2:2">
      <c r="B73" t="s">
        <v>32</v>
      </c>
    </row>
    <row r="74" spans="2:2">
      <c r="B74" t="s">
        <v>33</v>
      </c>
    </row>
    <row r="75" spans="2:2">
      <c r="B75" t="s">
        <v>34</v>
      </c>
    </row>
    <row r="76" spans="2:2">
      <c r="B76" t="s">
        <v>35</v>
      </c>
    </row>
    <row r="77" spans="2:2">
      <c r="B77" t="s">
        <v>36</v>
      </c>
    </row>
    <row r="78" spans="2:2">
      <c r="B78" t="s">
        <v>52</v>
      </c>
    </row>
    <row r="79" spans="2:2">
      <c r="B79" t="s">
        <v>53</v>
      </c>
    </row>
    <row r="80" spans="2:2">
      <c r="B80" t="s">
        <v>56</v>
      </c>
    </row>
    <row r="81" spans="2:2">
      <c r="B81" t="s">
        <v>54</v>
      </c>
    </row>
    <row r="82" spans="2:2">
      <c r="B82" t="s">
        <v>55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0"/>
  <sheetViews>
    <sheetView workbookViewId="0">
      <selection activeCell="B13" sqref="B13"/>
    </sheetView>
  </sheetViews>
  <sheetFormatPr defaultRowHeight="15.75"/>
  <cols>
    <col min="2" max="2" width="28" customWidth="1"/>
  </cols>
  <sheetData>
    <row r="2" spans="2:2">
      <c r="B2" s="6" t="s">
        <v>66</v>
      </c>
    </row>
    <row r="4" spans="2:2">
      <c r="B4" t="s">
        <v>75</v>
      </c>
    </row>
    <row r="5" spans="2:2">
      <c r="B5" t="s">
        <v>76</v>
      </c>
    </row>
    <row r="6" spans="2:2">
      <c r="B6" t="s">
        <v>79</v>
      </c>
    </row>
    <row r="7" spans="2:2">
      <c r="B7" t="s">
        <v>80</v>
      </c>
    </row>
    <row r="8" spans="2:2">
      <c r="B8" t="s">
        <v>77</v>
      </c>
    </row>
    <row r="9" spans="2:2">
      <c r="B9" t="s">
        <v>84</v>
      </c>
    </row>
    <row r="10" spans="2:2">
      <c r="B10" t="s">
        <v>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E90D6897EC782249AB21D467DFF451BA" ma:contentTypeVersion="77" ma:contentTypeDescription="" ma:contentTypeScope="" ma:versionID="689d86b645fa09b4c12037e4ece4ab9c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Who, What, Where, When</TermName>
          <TermId xmlns="http://schemas.microsoft.com/office/infopath/2007/PartnerControls">fb67e90c-87df-4950-a197-6268f51e551d</TermId>
        </TermInfo>
      </Terms>
    </e7570bd437624e0480332ee2423de9d8>
    <Cross_x0020_Cutting xmlns="96664bca-06c0-4657-b6f9-0a997f5ff9b9">false</Cross_x0020_Cutting>
    <Is_x0020_Key_x0020_Document1 xmlns="c2760211-3e43-4ff7-a9ea-22e8b7d99117">true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/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Palestine</TermName>
          <TermId xmlns="http://schemas.microsoft.com/office/infopath/2007/PartnerControls">1ca6d93f-ff4f-47af-80ec-fc89ae915a31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Conflict</TermName>
          <TermId xmlns="http://schemas.microsoft.com/office/infopath/2007/PartnerControls">cd1719c2-e0d5-486c-9a70-d3abb04d6e72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Palestine</TermName>
          <TermId xmlns="http://schemas.microsoft.com/office/infopath/2007/PartnerControls">1ca6d93f-ff4f-47af-80ec-fc89ae915a31</TermId>
        </TermInfo>
      </Terms>
    </g2834a0a4b5b445382f80b4d1c20b873>
    <Document_x0020_Description xmlns="96664bca-06c0-4657-b6f9-0a997f5ff9b9">&lt;div class="ExternalClassA67545B99B3F4F09B10187BF01BEB2BD"&gt;&lt;p&gt;​Shelter and NFI 4W report, Oct 28, 2014&lt;br /&gt;&lt;/p&gt;&lt;/div&gt;</Document_x0020_Description>
    <Websio_x0020_Document_x0020_Preview xmlns="96664bca-06c0-4657-b6f9-0a997f5ff9b9" xsi:nil="true"/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367</Value>
      <Value>312</Value>
      <Value>115</Value>
      <Value>78</Value>
      <Value>258</Value>
      <Value>368</Value>
      <Value>370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/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MENA</TermName>
          <TermId xmlns="http://schemas.microsoft.com/office/infopath/2007/PartnerControls">6c3e7270-66b5-4b3d-8268-bc97a34080a4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2014-10-28T00:00:00+00:00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NRC</TermName>
          <TermId xmlns="http://schemas.microsoft.com/office/infopath/2007/PartnerControls">533a782b-df54-4466-959d-fbcc1788b5f5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997C72B9-34F2-4A6B-AC67-220D6610308E}"/>
</file>

<file path=customXml/itemProps2.xml><?xml version="1.0" encoding="utf-8"?>
<ds:datastoreItem xmlns:ds="http://schemas.openxmlformats.org/officeDocument/2006/customXml" ds:itemID="{485DD25C-93CD-45DC-A532-407A30319265}"/>
</file>

<file path=customXml/itemProps3.xml><?xml version="1.0" encoding="utf-8"?>
<ds:datastoreItem xmlns:ds="http://schemas.openxmlformats.org/officeDocument/2006/customXml" ds:itemID="{65437B0B-995A-49A6-9768-A7D2A57B05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4Ws</vt:lpstr>
      <vt:lpstr>GAPS</vt:lpstr>
      <vt:lpstr>WHO </vt:lpstr>
      <vt:lpstr>WHAT </vt:lpstr>
      <vt:lpstr>Sheet4</vt:lpstr>
      <vt:lpstr>WHEN </vt:lpstr>
      <vt:lpstr>WHERE </vt:lpstr>
      <vt:lpstr>TYPE OF AFFECTED POPOULATION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</dc:creator>
  <cp:keywords/>
  <cp:lastModifiedBy>Aklouk</cp:lastModifiedBy>
  <cp:lastPrinted>2014-07-23T08:19:18Z</cp:lastPrinted>
  <dcterms:created xsi:type="dcterms:W3CDTF">2013-03-10T18:54:13Z</dcterms:created>
  <dcterms:modified xsi:type="dcterms:W3CDTF">2014-10-28T12:10:25Z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0x010100AA7AFC8FE433CD4B94E991D812AE17EB00E90D6897EC782249AB21D467DFF451BA</vt:lpwstr>
  </property>
  <property fmtid="{D5CDD505-2E9C-101B-9397-08002B2CF9AE}" pid="3" name="TaxKeyword">
    <vt:lpwstr/>
  </property>
  <property fmtid="{D5CDD505-2E9C-101B-9397-08002B2CF9AE}" pid="5" name="Region">
    <vt:lpwstr>258;#MENA|6c3e7270-66b5-4b3d-8268-bc97a34080a4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78;#Who, What, Where, When|fb67e90c-87df-4950-a197-6268f51e551d</vt:lpwstr>
  </property>
  <property fmtid="{D5CDD505-2E9C-101B-9397-08002B2CF9AE}" pid="11" name="NFI Guidance1">
    <vt:lpwstr/>
  </property>
  <property fmtid="{D5CDD505-2E9C-101B-9397-08002B2CF9AE}" pid="13" name="Responses sites">
    <vt:lpwstr>368;#Palestine|1ca6d93f-ff4f-47af-80ec-fc89ae915a31</vt:lpwstr>
  </property>
  <property fmtid="{D5CDD505-2E9C-101B-9397-08002B2CF9AE}" pid="14" name="Country">
    <vt:lpwstr>367;#Palestine|1ca6d93f-ff4f-47af-80ec-fc89ae915a31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370;#NRC|533a782b-df54-4466-959d-fbcc1788b5f5</vt:lpwstr>
  </property>
  <property fmtid="{D5CDD505-2E9C-101B-9397-08002B2CF9AE}" pid="20" name="Cross Cutting1">
    <vt:lpwstr/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312;#Conflict|cd1719c2-e0d5-486c-9a70-d3abb04d6e72</vt:lpwstr>
  </property>
</Properties>
</file>